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10F90B00-5708-485D-B44D-1A3B11AC3C0F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ごみ処理概要!$2:$40</definedName>
    <definedName name="_xlnm.Print_Area" localSheetId="3">ごみ処理量内訳!$2:$40</definedName>
    <definedName name="_xlnm.Print_Area" localSheetId="1">ごみ搬入量内訳!$2:$40</definedName>
    <definedName name="_xlnm.Print_Area" localSheetId="6">災害廃棄物搬入量!$2:$40</definedName>
    <definedName name="_xlnm.Print_Area" localSheetId="2">施設区分別搬入量内訳!$2:$40</definedName>
    <definedName name="_xlnm.Print_Area" localSheetId="5">施設資源化量内訳!$2:$40</definedName>
    <definedName name="_xlnm.Print_Area" localSheetId="4">資源化量内訳!$2:$40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R32" i="5" s="1"/>
  <c r="O32" i="5" s="1"/>
  <c r="CX33" i="5"/>
  <c r="CX34" i="5"/>
  <c r="CX35" i="5"/>
  <c r="CX36" i="5"/>
  <c r="CX37" i="5"/>
  <c r="CX38" i="5"/>
  <c r="CX39" i="5"/>
  <c r="CX4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R31" i="5" s="1"/>
  <c r="O31" i="5" s="1"/>
  <c r="CW32" i="5"/>
  <c r="CW33" i="5"/>
  <c r="CW34" i="5"/>
  <c r="CW35" i="5"/>
  <c r="CW36" i="5"/>
  <c r="CW37" i="5"/>
  <c r="CR37" i="5" s="1"/>
  <c r="O37" i="5" s="1"/>
  <c r="CW38" i="5"/>
  <c r="CW39" i="5"/>
  <c r="CW4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U8" i="5"/>
  <c r="CR8" i="5" s="1"/>
  <c r="O8" i="5" s="1"/>
  <c r="CU9" i="5"/>
  <c r="CU10" i="5"/>
  <c r="CU11" i="5"/>
  <c r="CU12" i="5"/>
  <c r="CU13" i="5"/>
  <c r="CR13" i="5" s="1"/>
  <c r="O13" i="5" s="1"/>
  <c r="CU14" i="5"/>
  <c r="CU15" i="5"/>
  <c r="CU16" i="5"/>
  <c r="CU17" i="5"/>
  <c r="CU18" i="5"/>
  <c r="CU19" i="5"/>
  <c r="CR19" i="5" s="1"/>
  <c r="CU20" i="5"/>
  <c r="CU21" i="5"/>
  <c r="CU22" i="5"/>
  <c r="CU23" i="5"/>
  <c r="CU24" i="5"/>
  <c r="CU25" i="5"/>
  <c r="CU26" i="5"/>
  <c r="CU27" i="5"/>
  <c r="CU28" i="5"/>
  <c r="CU29" i="5"/>
  <c r="CR29" i="5" s="1"/>
  <c r="O29" i="5" s="1"/>
  <c r="CU30" i="5"/>
  <c r="CU31" i="5"/>
  <c r="CU32" i="5"/>
  <c r="CU33" i="5"/>
  <c r="CU34" i="5"/>
  <c r="CU35" i="5"/>
  <c r="CR35" i="5" s="1"/>
  <c r="O35" i="5" s="1"/>
  <c r="CU36" i="5"/>
  <c r="CU37" i="5"/>
  <c r="CU38" i="5"/>
  <c r="CU39" i="5"/>
  <c r="CU40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S8" i="5"/>
  <c r="CS9" i="5"/>
  <c r="CS10" i="5"/>
  <c r="CR10" i="5" s="1"/>
  <c r="O10" i="5" s="1"/>
  <c r="CS11" i="5"/>
  <c r="CR11" i="5" s="1"/>
  <c r="O11" i="5" s="1"/>
  <c r="CS12" i="5"/>
  <c r="CS13" i="5"/>
  <c r="CS14" i="5"/>
  <c r="CS15" i="5"/>
  <c r="CS16" i="5"/>
  <c r="CS17" i="5"/>
  <c r="CR17" i="5" s="1"/>
  <c r="CS18" i="5"/>
  <c r="CS19" i="5"/>
  <c r="CS20" i="5"/>
  <c r="CR20" i="5" s="1"/>
  <c r="CS21" i="5"/>
  <c r="CS22" i="5"/>
  <c r="CS23" i="5"/>
  <c r="CS24" i="5"/>
  <c r="CS25" i="5"/>
  <c r="CR25" i="5" s="1"/>
  <c r="O25" i="5" s="1"/>
  <c r="CS26" i="5"/>
  <c r="CR26" i="5" s="1"/>
  <c r="O26" i="5" s="1"/>
  <c r="CS27" i="5"/>
  <c r="CS28" i="5"/>
  <c r="CS29" i="5"/>
  <c r="CS30" i="5"/>
  <c r="CS31" i="5"/>
  <c r="CS32" i="5"/>
  <c r="CS33" i="5"/>
  <c r="CS34" i="5"/>
  <c r="CS35" i="5"/>
  <c r="CS36" i="5"/>
  <c r="CS37" i="5"/>
  <c r="CS38" i="5"/>
  <c r="CR38" i="5" s="1"/>
  <c r="O38" i="5" s="1"/>
  <c r="CS39" i="5"/>
  <c r="CS40" i="5"/>
  <c r="CR9" i="5"/>
  <c r="O9" i="5" s="1"/>
  <c r="CR23" i="5"/>
  <c r="O23" i="5" s="1"/>
  <c r="CQ8" i="5"/>
  <c r="CQ9" i="5"/>
  <c r="CJ9" i="5" s="1"/>
  <c r="N9" i="5" s="1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J39" i="5" s="1"/>
  <c r="CO4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J38" i="5" s="1"/>
  <c r="N38" i="5" s="1"/>
  <c r="CN39" i="5"/>
  <c r="CN40" i="5"/>
  <c r="CM8" i="5"/>
  <c r="CM9" i="5"/>
  <c r="CM10" i="5"/>
  <c r="CM11" i="5"/>
  <c r="CJ11" i="5" s="1"/>
  <c r="CM12" i="5"/>
  <c r="CM13" i="5"/>
  <c r="CM14" i="5"/>
  <c r="CM15" i="5"/>
  <c r="CM16" i="5"/>
  <c r="CM17" i="5"/>
  <c r="CM18" i="5"/>
  <c r="CM19" i="5"/>
  <c r="CM20" i="5"/>
  <c r="CM21" i="5"/>
  <c r="CJ21" i="5" s="1"/>
  <c r="N21" i="5" s="1"/>
  <c r="CM22" i="5"/>
  <c r="CM23" i="5"/>
  <c r="CM24" i="5"/>
  <c r="CM25" i="5"/>
  <c r="CM26" i="5"/>
  <c r="CM27" i="5"/>
  <c r="CJ27" i="5" s="1"/>
  <c r="N27" i="5" s="1"/>
  <c r="CM28" i="5"/>
  <c r="CM29" i="5"/>
  <c r="CM30" i="5"/>
  <c r="CM31" i="5"/>
  <c r="CM32" i="5"/>
  <c r="CM33" i="5"/>
  <c r="CM34" i="5"/>
  <c r="CM35" i="5"/>
  <c r="CM36" i="5"/>
  <c r="CM37" i="5"/>
  <c r="CJ37" i="5" s="1"/>
  <c r="N37" i="5" s="1"/>
  <c r="CM38" i="5"/>
  <c r="CM39" i="5"/>
  <c r="CM40" i="5"/>
  <c r="CL8" i="5"/>
  <c r="CL9" i="5"/>
  <c r="CL10" i="5"/>
  <c r="CL11" i="5"/>
  <c r="CL12" i="5"/>
  <c r="CL13" i="5"/>
  <c r="CL14" i="5"/>
  <c r="CL15" i="5"/>
  <c r="CJ15" i="5" s="1"/>
  <c r="N15" i="5" s="1"/>
  <c r="CL16" i="5"/>
  <c r="CL17" i="5"/>
  <c r="CL18" i="5"/>
  <c r="CL19" i="5"/>
  <c r="CL20" i="5"/>
  <c r="CJ20" i="5" s="1"/>
  <c r="N20" i="5" s="1"/>
  <c r="CL21" i="5"/>
  <c r="CL22" i="5"/>
  <c r="CL23" i="5"/>
  <c r="CL24" i="5"/>
  <c r="CL25" i="5"/>
  <c r="CL26" i="5"/>
  <c r="CJ26" i="5" s="1"/>
  <c r="N26" i="5" s="1"/>
  <c r="CL27" i="5"/>
  <c r="CL28" i="5"/>
  <c r="CL29" i="5"/>
  <c r="CL30" i="5"/>
  <c r="CL31" i="5"/>
  <c r="CJ31" i="5" s="1"/>
  <c r="CL32" i="5"/>
  <c r="CL33" i="5"/>
  <c r="CL34" i="5"/>
  <c r="CL35" i="5"/>
  <c r="CL36" i="5"/>
  <c r="CL37" i="5"/>
  <c r="CL38" i="5"/>
  <c r="CL39" i="5"/>
  <c r="CL40" i="5"/>
  <c r="CK8" i="5"/>
  <c r="CK9" i="5"/>
  <c r="CK10" i="5"/>
  <c r="CK11" i="5"/>
  <c r="CK12" i="5"/>
  <c r="CK13" i="5"/>
  <c r="CJ13" i="5" s="1"/>
  <c r="N13" i="5" s="1"/>
  <c r="CK14" i="5"/>
  <c r="CJ14" i="5" s="1"/>
  <c r="N14" i="5" s="1"/>
  <c r="CK15" i="5"/>
  <c r="CK16" i="5"/>
  <c r="CK17" i="5"/>
  <c r="CK18" i="5"/>
  <c r="CJ18" i="5" s="1"/>
  <c r="N18" i="5" s="1"/>
  <c r="CK19" i="5"/>
  <c r="CJ19" i="5" s="1"/>
  <c r="CK20" i="5"/>
  <c r="CK21" i="5"/>
  <c r="CK22" i="5"/>
  <c r="CK23" i="5"/>
  <c r="CK24" i="5"/>
  <c r="CK25" i="5"/>
  <c r="CK26" i="5"/>
  <c r="CK27" i="5"/>
  <c r="CK28" i="5"/>
  <c r="CK29" i="5"/>
  <c r="CJ29" i="5" s="1"/>
  <c r="CK30" i="5"/>
  <c r="CK31" i="5"/>
  <c r="CK32" i="5"/>
  <c r="CJ32" i="5" s="1"/>
  <c r="CK33" i="5"/>
  <c r="CK34" i="5"/>
  <c r="CJ34" i="5" s="1"/>
  <c r="N34" i="5" s="1"/>
  <c r="CK35" i="5"/>
  <c r="CJ35" i="5" s="1"/>
  <c r="N35" i="5" s="1"/>
  <c r="CK36" i="5"/>
  <c r="CK37" i="5"/>
  <c r="CK38" i="5"/>
  <c r="CK39" i="5"/>
  <c r="CK40" i="5"/>
  <c r="CJ17" i="5"/>
  <c r="N17" i="5" s="1"/>
  <c r="CJ23" i="5"/>
  <c r="N23" i="5" s="1"/>
  <c r="CJ25" i="5"/>
  <c r="CJ33" i="5"/>
  <c r="N33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G8" i="5"/>
  <c r="CG9" i="5"/>
  <c r="CG10" i="5"/>
  <c r="CG11" i="5"/>
  <c r="CB11" i="5" s="1"/>
  <c r="M11" i="5" s="1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B27" i="5" s="1"/>
  <c r="M27" i="5" s="1"/>
  <c r="CG28" i="5"/>
  <c r="CG29" i="5"/>
  <c r="CG30" i="5"/>
  <c r="CG31" i="5"/>
  <c r="CG32" i="5"/>
  <c r="CG33" i="5"/>
  <c r="CB33" i="5" s="1"/>
  <c r="M33" i="5" s="1"/>
  <c r="CG34" i="5"/>
  <c r="CG35" i="5"/>
  <c r="CG36" i="5"/>
  <c r="CG37" i="5"/>
  <c r="CG38" i="5"/>
  <c r="CG39" i="5"/>
  <c r="CG4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E8" i="5"/>
  <c r="CE9" i="5"/>
  <c r="CB9" i="5" s="1"/>
  <c r="M9" i="5" s="1"/>
  <c r="CE10" i="5"/>
  <c r="CE11" i="5"/>
  <c r="CE12" i="5"/>
  <c r="CE13" i="5"/>
  <c r="CE14" i="5"/>
  <c r="CE15" i="5"/>
  <c r="CB15" i="5" s="1"/>
  <c r="M15" i="5" s="1"/>
  <c r="CE16" i="5"/>
  <c r="CE17" i="5"/>
  <c r="CE18" i="5"/>
  <c r="CE19" i="5"/>
  <c r="CE20" i="5"/>
  <c r="CE21" i="5"/>
  <c r="CE22" i="5"/>
  <c r="CE23" i="5"/>
  <c r="CE24" i="5"/>
  <c r="CE25" i="5"/>
  <c r="CB25" i="5" s="1"/>
  <c r="M25" i="5" s="1"/>
  <c r="CE26" i="5"/>
  <c r="CE27" i="5"/>
  <c r="CE28" i="5"/>
  <c r="CE29" i="5"/>
  <c r="CE30" i="5"/>
  <c r="CE31" i="5"/>
  <c r="CB31" i="5" s="1"/>
  <c r="M31" i="5" s="1"/>
  <c r="CE32" i="5"/>
  <c r="CE33" i="5"/>
  <c r="CE34" i="5"/>
  <c r="CE35" i="5"/>
  <c r="CE36" i="5"/>
  <c r="CE37" i="5"/>
  <c r="CE38" i="5"/>
  <c r="CE39" i="5"/>
  <c r="CE40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B19" i="5" s="1"/>
  <c r="M19" i="5" s="1"/>
  <c r="CC20" i="5"/>
  <c r="CC21" i="5"/>
  <c r="CB21" i="5" s="1"/>
  <c r="M21" i="5" s="1"/>
  <c r="CC22" i="5"/>
  <c r="CB22" i="5" s="1"/>
  <c r="M22" i="5" s="1"/>
  <c r="CC23" i="5"/>
  <c r="CB23" i="5" s="1"/>
  <c r="M23" i="5" s="1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B38" i="5" s="1"/>
  <c r="CC39" i="5"/>
  <c r="CB39" i="5" s="1"/>
  <c r="CC40" i="5"/>
  <c r="CB17" i="5"/>
  <c r="CB35" i="5"/>
  <c r="M35" i="5" s="1"/>
  <c r="CB37" i="5"/>
  <c r="M37" i="5" s="1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T37" i="5" s="1"/>
  <c r="L37" i="5" s="1"/>
  <c r="BZ38" i="5"/>
  <c r="BZ39" i="5"/>
  <c r="BZ4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T19" i="5" s="1"/>
  <c r="L19" i="5" s="1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T35" i="5" s="1"/>
  <c r="L35" i="5" s="1"/>
  <c r="BX36" i="5"/>
  <c r="BX37" i="5"/>
  <c r="BX38" i="5"/>
  <c r="BX39" i="5"/>
  <c r="BX40" i="5"/>
  <c r="BW8" i="5"/>
  <c r="BW9" i="5"/>
  <c r="BW10" i="5"/>
  <c r="BW11" i="5"/>
  <c r="BW12" i="5"/>
  <c r="BW13" i="5"/>
  <c r="BT13" i="5" s="1"/>
  <c r="L13" i="5" s="1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V8" i="5"/>
  <c r="BV9" i="5"/>
  <c r="BV10" i="5"/>
  <c r="BV11" i="5"/>
  <c r="BV12" i="5"/>
  <c r="BV13" i="5"/>
  <c r="BV14" i="5"/>
  <c r="BV15" i="5"/>
  <c r="BV16" i="5"/>
  <c r="BV17" i="5"/>
  <c r="BT17" i="5" s="1"/>
  <c r="L17" i="5" s="1"/>
  <c r="BV18" i="5"/>
  <c r="BV19" i="5"/>
  <c r="BV20" i="5"/>
  <c r="BV21" i="5"/>
  <c r="BV22" i="5"/>
  <c r="BV23" i="5"/>
  <c r="BT23" i="5" s="1"/>
  <c r="L23" i="5" s="1"/>
  <c r="BV24" i="5"/>
  <c r="BV25" i="5"/>
  <c r="BV26" i="5"/>
  <c r="BV27" i="5"/>
  <c r="BV28" i="5"/>
  <c r="BV29" i="5"/>
  <c r="BV30" i="5"/>
  <c r="BV31" i="5"/>
  <c r="BV32" i="5"/>
  <c r="BV33" i="5"/>
  <c r="BT33" i="5" s="1"/>
  <c r="L33" i="5" s="1"/>
  <c r="BV34" i="5"/>
  <c r="BV35" i="5"/>
  <c r="BV36" i="5"/>
  <c r="BV37" i="5"/>
  <c r="BV38" i="5"/>
  <c r="BV39" i="5"/>
  <c r="BT39" i="5" s="1"/>
  <c r="L39" i="5" s="1"/>
  <c r="BV40" i="5"/>
  <c r="BU8" i="5"/>
  <c r="BU9" i="5"/>
  <c r="BU10" i="5"/>
  <c r="BU11" i="5"/>
  <c r="BT11" i="5" s="1"/>
  <c r="L11" i="5" s="1"/>
  <c r="BU12" i="5"/>
  <c r="BU13" i="5"/>
  <c r="BU14" i="5"/>
  <c r="BU15" i="5"/>
  <c r="BU16" i="5"/>
  <c r="BT16" i="5" s="1"/>
  <c r="L16" i="5" s="1"/>
  <c r="BU17" i="5"/>
  <c r="BU18" i="5"/>
  <c r="BU19" i="5"/>
  <c r="BU20" i="5"/>
  <c r="BU21" i="5"/>
  <c r="BU22" i="5"/>
  <c r="BT22" i="5" s="1"/>
  <c r="L22" i="5" s="1"/>
  <c r="BU23" i="5"/>
  <c r="BU24" i="5"/>
  <c r="BU25" i="5"/>
  <c r="BU26" i="5"/>
  <c r="BU27" i="5"/>
  <c r="BU28" i="5"/>
  <c r="BU29" i="5"/>
  <c r="BU30" i="5"/>
  <c r="BU31" i="5"/>
  <c r="BT31" i="5" s="1"/>
  <c r="BU32" i="5"/>
  <c r="BT32" i="5" s="1"/>
  <c r="L32" i="5" s="1"/>
  <c r="BU33" i="5"/>
  <c r="BU34" i="5"/>
  <c r="BU35" i="5"/>
  <c r="BU36" i="5"/>
  <c r="BU37" i="5"/>
  <c r="BU38" i="5"/>
  <c r="BT38" i="5" s="1"/>
  <c r="L38" i="5" s="1"/>
  <c r="BU39" i="5"/>
  <c r="BU40" i="5"/>
  <c r="BT15" i="5"/>
  <c r="L15" i="5" s="1"/>
  <c r="BT25" i="5"/>
  <c r="BT27" i="5"/>
  <c r="L27" i="5" s="1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P8" i="5"/>
  <c r="BP9" i="5"/>
  <c r="BP10" i="5"/>
  <c r="BP11" i="5"/>
  <c r="BP12" i="5"/>
  <c r="BP13" i="5"/>
  <c r="BP14" i="5"/>
  <c r="BP15" i="5"/>
  <c r="BL15" i="5" s="1"/>
  <c r="K15" i="5" s="1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L31" i="5" s="1"/>
  <c r="K31" i="5" s="1"/>
  <c r="BP32" i="5"/>
  <c r="BP33" i="5"/>
  <c r="BP34" i="5"/>
  <c r="BP35" i="5"/>
  <c r="BP36" i="5"/>
  <c r="BP37" i="5"/>
  <c r="BP38" i="5"/>
  <c r="BP39" i="5"/>
  <c r="BP4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N8" i="5"/>
  <c r="BN9" i="5"/>
  <c r="BN10" i="5"/>
  <c r="BN11" i="5"/>
  <c r="BN12" i="5"/>
  <c r="BN13" i="5"/>
  <c r="BL13" i="5" s="1"/>
  <c r="K13" i="5" s="1"/>
  <c r="BN14" i="5"/>
  <c r="BN15" i="5"/>
  <c r="BN16" i="5"/>
  <c r="BN17" i="5"/>
  <c r="BN18" i="5"/>
  <c r="BN19" i="5"/>
  <c r="BL19" i="5" s="1"/>
  <c r="BN20" i="5"/>
  <c r="BN21" i="5"/>
  <c r="BN22" i="5"/>
  <c r="BN23" i="5"/>
  <c r="BN24" i="5"/>
  <c r="BN25" i="5"/>
  <c r="BN26" i="5"/>
  <c r="BN27" i="5"/>
  <c r="BN28" i="5"/>
  <c r="BN29" i="5"/>
  <c r="BL29" i="5" s="1"/>
  <c r="K29" i="5" s="1"/>
  <c r="BN30" i="5"/>
  <c r="BN31" i="5"/>
  <c r="BN32" i="5"/>
  <c r="BN33" i="5"/>
  <c r="BN34" i="5"/>
  <c r="BN35" i="5"/>
  <c r="BL35" i="5" s="1"/>
  <c r="K35" i="5" s="1"/>
  <c r="BN36" i="5"/>
  <c r="BN37" i="5"/>
  <c r="BN38" i="5"/>
  <c r="BN39" i="5"/>
  <c r="BN40" i="5"/>
  <c r="BM8" i="5"/>
  <c r="BM9" i="5"/>
  <c r="BM10" i="5"/>
  <c r="BM11" i="5"/>
  <c r="BL11" i="5" s="1"/>
  <c r="K11" i="5" s="1"/>
  <c r="BM12" i="5"/>
  <c r="BL12" i="5" s="1"/>
  <c r="K12" i="5" s="1"/>
  <c r="BM13" i="5"/>
  <c r="BM14" i="5"/>
  <c r="BM15" i="5"/>
  <c r="BM16" i="5"/>
  <c r="BM17" i="5"/>
  <c r="BM18" i="5"/>
  <c r="BM19" i="5"/>
  <c r="BM20" i="5"/>
  <c r="BM21" i="5"/>
  <c r="BM22" i="5"/>
  <c r="BM23" i="5"/>
  <c r="BL23" i="5" s="1"/>
  <c r="K23" i="5" s="1"/>
  <c r="BM24" i="5"/>
  <c r="BM25" i="5"/>
  <c r="BM26" i="5"/>
  <c r="BM27" i="5"/>
  <c r="BL27" i="5" s="1"/>
  <c r="K27" i="5" s="1"/>
  <c r="BM28" i="5"/>
  <c r="BL28" i="5" s="1"/>
  <c r="K28" i="5" s="1"/>
  <c r="BM29" i="5"/>
  <c r="BM30" i="5"/>
  <c r="BM31" i="5"/>
  <c r="BM32" i="5"/>
  <c r="BM33" i="5"/>
  <c r="BM34" i="5"/>
  <c r="BM35" i="5"/>
  <c r="BM36" i="5"/>
  <c r="BM37" i="5"/>
  <c r="BM38" i="5"/>
  <c r="BM39" i="5"/>
  <c r="BL39" i="5" s="1"/>
  <c r="K39" i="5" s="1"/>
  <c r="BM40" i="5"/>
  <c r="BL17" i="5"/>
  <c r="K1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F8" i="5"/>
  <c r="BF9" i="5"/>
  <c r="BF10" i="5"/>
  <c r="BF11" i="5"/>
  <c r="BF12" i="5"/>
  <c r="BF13" i="5"/>
  <c r="BF14" i="5"/>
  <c r="BF15" i="5"/>
  <c r="BD15" i="5" s="1"/>
  <c r="J15" i="5" s="1"/>
  <c r="BF16" i="5"/>
  <c r="BF17" i="5"/>
  <c r="BF18" i="5"/>
  <c r="BF19" i="5"/>
  <c r="BF20" i="5"/>
  <c r="BF21" i="5"/>
  <c r="BF22" i="5"/>
  <c r="BF23" i="5"/>
  <c r="BF24" i="5"/>
  <c r="BF25" i="5"/>
  <c r="BF26" i="5"/>
  <c r="BF27" i="5"/>
  <c r="BF28" i="5"/>
  <c r="BF29" i="5"/>
  <c r="BF30" i="5"/>
  <c r="BF31" i="5"/>
  <c r="BD31" i="5" s="1"/>
  <c r="BF32" i="5"/>
  <c r="BF33" i="5"/>
  <c r="BF34" i="5"/>
  <c r="BF35" i="5"/>
  <c r="BF36" i="5"/>
  <c r="BF37" i="5"/>
  <c r="BF38" i="5"/>
  <c r="BF39" i="5"/>
  <c r="BF40" i="5"/>
  <c r="BE8" i="5"/>
  <c r="BE9" i="5"/>
  <c r="BE10" i="5"/>
  <c r="BE11" i="5"/>
  <c r="BE12" i="5"/>
  <c r="BE13" i="5"/>
  <c r="BE14" i="5"/>
  <c r="BE15" i="5"/>
  <c r="BE16" i="5"/>
  <c r="BE17" i="5"/>
  <c r="BD17" i="5" s="1"/>
  <c r="J17" i="5" s="1"/>
  <c r="BE18" i="5"/>
  <c r="BE19" i="5"/>
  <c r="BD19" i="5" s="1"/>
  <c r="J19" i="5" s="1"/>
  <c r="BE20" i="5"/>
  <c r="BE21" i="5"/>
  <c r="BE22" i="5"/>
  <c r="BE23" i="5"/>
  <c r="BD23" i="5" s="1"/>
  <c r="J23" i="5" s="1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D37" i="5" s="1"/>
  <c r="BE38" i="5"/>
  <c r="BE39" i="5"/>
  <c r="BD39" i="5" s="1"/>
  <c r="J39" i="5" s="1"/>
  <c r="BE40" i="5"/>
  <c r="BD35" i="5"/>
  <c r="J35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AV25" i="5" s="1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V23" i="5" s="1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X8" i="5"/>
  <c r="AX9" i="5"/>
  <c r="AX10" i="5"/>
  <c r="AX11" i="5"/>
  <c r="AV11" i="5" s="1"/>
  <c r="I11" i="5" s="1"/>
  <c r="AX12" i="5"/>
  <c r="AX13" i="5"/>
  <c r="AX14" i="5"/>
  <c r="AX15" i="5"/>
  <c r="AX16" i="5"/>
  <c r="AX17" i="5"/>
  <c r="AX18" i="5"/>
  <c r="AX19" i="5"/>
  <c r="AX20" i="5"/>
  <c r="AX21" i="5"/>
  <c r="AV21" i="5" s="1"/>
  <c r="I21" i="5" s="1"/>
  <c r="AX22" i="5"/>
  <c r="AX23" i="5"/>
  <c r="AX24" i="5"/>
  <c r="AX25" i="5"/>
  <c r="AX26" i="5"/>
  <c r="AX27" i="5"/>
  <c r="AV27" i="5" s="1"/>
  <c r="I27" i="5" s="1"/>
  <c r="AX28" i="5"/>
  <c r="AX29" i="5"/>
  <c r="AX30" i="5"/>
  <c r="AX31" i="5"/>
  <c r="AX32" i="5"/>
  <c r="AX33" i="5"/>
  <c r="AX34" i="5"/>
  <c r="AX35" i="5"/>
  <c r="AX36" i="5"/>
  <c r="AX37" i="5"/>
  <c r="AV37" i="5" s="1"/>
  <c r="I37" i="5" s="1"/>
  <c r="AX38" i="5"/>
  <c r="AX39" i="5"/>
  <c r="AX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V19" i="5" s="1"/>
  <c r="I19" i="5" s="1"/>
  <c r="AW20" i="5"/>
  <c r="AV20" i="5" s="1"/>
  <c r="I20" i="5" s="1"/>
  <c r="AW21" i="5"/>
  <c r="AW22" i="5"/>
  <c r="AW23" i="5"/>
  <c r="AW24" i="5"/>
  <c r="AW25" i="5"/>
  <c r="AW26" i="5"/>
  <c r="AW27" i="5"/>
  <c r="AW28" i="5"/>
  <c r="AW29" i="5"/>
  <c r="AW30" i="5"/>
  <c r="AW31" i="5"/>
  <c r="AV31" i="5" s="1"/>
  <c r="AW32" i="5"/>
  <c r="AW33" i="5"/>
  <c r="AW34" i="5"/>
  <c r="AW35" i="5"/>
  <c r="AV35" i="5" s="1"/>
  <c r="I35" i="5" s="1"/>
  <c r="AW36" i="5"/>
  <c r="AV36" i="5" s="1"/>
  <c r="I36" i="5" s="1"/>
  <c r="AW37" i="5"/>
  <c r="AW38" i="5"/>
  <c r="AW39" i="5"/>
  <c r="AW40" i="5"/>
  <c r="AV13" i="5"/>
  <c r="I13" i="5" s="1"/>
  <c r="AV29" i="5"/>
  <c r="AU8" i="5"/>
  <c r="AU9" i="5"/>
  <c r="AN9" i="5" s="1"/>
  <c r="H9" i="5" s="1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N23" i="5" s="1"/>
  <c r="H23" i="5" s="1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Q8" i="5"/>
  <c r="AQ9" i="5"/>
  <c r="AQ10" i="5"/>
  <c r="AQ11" i="5"/>
  <c r="AN11" i="5" s="1"/>
  <c r="H11" i="5" s="1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N37" i="5" s="1"/>
  <c r="H37" i="5" s="1"/>
  <c r="AQ38" i="5"/>
  <c r="AQ39" i="5"/>
  <c r="AQ40" i="5"/>
  <c r="AP8" i="5"/>
  <c r="AP9" i="5"/>
  <c r="AP10" i="5"/>
  <c r="AP11" i="5"/>
  <c r="AP12" i="5"/>
  <c r="AP13" i="5"/>
  <c r="AP14" i="5"/>
  <c r="AP15" i="5"/>
  <c r="AN15" i="5" s="1"/>
  <c r="H15" i="5" s="1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N31" i="5" s="1"/>
  <c r="H31" i="5" s="1"/>
  <c r="AP32" i="5"/>
  <c r="AP33" i="5"/>
  <c r="AP34" i="5"/>
  <c r="AP35" i="5"/>
  <c r="AP36" i="5"/>
  <c r="AP37" i="5"/>
  <c r="AP38" i="5"/>
  <c r="AP39" i="5"/>
  <c r="AP40" i="5"/>
  <c r="AO8" i="5"/>
  <c r="AO9" i="5"/>
  <c r="AO10" i="5"/>
  <c r="AO11" i="5"/>
  <c r="AO12" i="5"/>
  <c r="AO13" i="5"/>
  <c r="AN13" i="5" s="1"/>
  <c r="H13" i="5" s="1"/>
  <c r="AO14" i="5"/>
  <c r="AN14" i="5" s="1"/>
  <c r="H14" i="5" s="1"/>
  <c r="AO15" i="5"/>
  <c r="AO16" i="5"/>
  <c r="AO17" i="5"/>
  <c r="AO18" i="5"/>
  <c r="AO19" i="5"/>
  <c r="AN19" i="5" s="1"/>
  <c r="H19" i="5" s="1"/>
  <c r="AO20" i="5"/>
  <c r="AO21" i="5"/>
  <c r="AO22" i="5"/>
  <c r="AO23" i="5"/>
  <c r="AO24" i="5"/>
  <c r="AO25" i="5"/>
  <c r="AO26" i="5"/>
  <c r="AO27" i="5"/>
  <c r="AO28" i="5"/>
  <c r="AO29" i="5"/>
  <c r="AN29" i="5" s="1"/>
  <c r="H29" i="5" s="1"/>
  <c r="AO30" i="5"/>
  <c r="AN30" i="5" s="1"/>
  <c r="H30" i="5" s="1"/>
  <c r="AO31" i="5"/>
  <c r="AO32" i="5"/>
  <c r="AO33" i="5"/>
  <c r="AO34" i="5"/>
  <c r="AN34" i="5" s="1"/>
  <c r="H34" i="5" s="1"/>
  <c r="AO35" i="5"/>
  <c r="AN35" i="5" s="1"/>
  <c r="H35" i="5" s="1"/>
  <c r="AO36" i="5"/>
  <c r="AO37" i="5"/>
  <c r="AO38" i="5"/>
  <c r="AO39" i="5"/>
  <c r="AO4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F21" i="5" s="1"/>
  <c r="G21" i="5" s="1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F19" i="5" s="1"/>
  <c r="G19" i="5" s="1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F35" i="5" s="1"/>
  <c r="G35" i="5" s="1"/>
  <c r="F35" i="5" s="1"/>
  <c r="AJ36" i="5"/>
  <c r="AJ37" i="5"/>
  <c r="AJ38" i="5"/>
  <c r="AJ39" i="5"/>
  <c r="AJ4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H8" i="5"/>
  <c r="AH9" i="5"/>
  <c r="AH10" i="5"/>
  <c r="AH11" i="5"/>
  <c r="AH12" i="5"/>
  <c r="AH13" i="5"/>
  <c r="AH14" i="5"/>
  <c r="AH15" i="5"/>
  <c r="AH16" i="5"/>
  <c r="AH17" i="5"/>
  <c r="AF17" i="5" s="1"/>
  <c r="G17" i="5" s="1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F33" i="5" s="1"/>
  <c r="G33" i="5" s="1"/>
  <c r="AH34" i="5"/>
  <c r="AH35" i="5"/>
  <c r="AH36" i="5"/>
  <c r="AH37" i="5"/>
  <c r="AH38" i="5"/>
  <c r="AH39" i="5"/>
  <c r="AH40" i="5"/>
  <c r="AG8" i="5"/>
  <c r="AG9" i="5"/>
  <c r="AG10" i="5"/>
  <c r="AF10" i="5" s="1"/>
  <c r="G10" i="5" s="1"/>
  <c r="AG11" i="5"/>
  <c r="AF11" i="5" s="1"/>
  <c r="AG12" i="5"/>
  <c r="AG13" i="5"/>
  <c r="AG14" i="5"/>
  <c r="AG15" i="5"/>
  <c r="AG16" i="5"/>
  <c r="AF16" i="5" s="1"/>
  <c r="G16" i="5" s="1"/>
  <c r="AG17" i="5"/>
  <c r="AG18" i="5"/>
  <c r="AG19" i="5"/>
  <c r="AG20" i="5"/>
  <c r="AG21" i="5"/>
  <c r="AG22" i="5"/>
  <c r="AG23" i="5"/>
  <c r="AG24" i="5"/>
  <c r="AG25" i="5"/>
  <c r="AG26" i="5"/>
  <c r="AF26" i="5" s="1"/>
  <c r="G26" i="5" s="1"/>
  <c r="AG27" i="5"/>
  <c r="AG28" i="5"/>
  <c r="AG29" i="5"/>
  <c r="AG30" i="5"/>
  <c r="AG31" i="5"/>
  <c r="AF31" i="5" s="1"/>
  <c r="G31" i="5" s="1"/>
  <c r="AG32" i="5"/>
  <c r="AF32" i="5" s="1"/>
  <c r="G32" i="5" s="1"/>
  <c r="AG33" i="5"/>
  <c r="AG34" i="5"/>
  <c r="AG35" i="5"/>
  <c r="AG36" i="5"/>
  <c r="AG37" i="5"/>
  <c r="AG38" i="5"/>
  <c r="AG39" i="5"/>
  <c r="AG40" i="5"/>
  <c r="AF12" i="5"/>
  <c r="G12" i="5" s="1"/>
  <c r="AF13" i="5"/>
  <c r="G13" i="5" s="1"/>
  <c r="AF23" i="5"/>
  <c r="G23" i="5" s="1"/>
  <c r="AF25" i="5"/>
  <c r="G25" i="5" s="1"/>
  <c r="AF39" i="5"/>
  <c r="G39" i="5" s="1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X31" i="5" s="1"/>
  <c r="E31" i="5" s="1"/>
  <c r="AC32" i="5"/>
  <c r="AC33" i="5"/>
  <c r="AC34" i="5"/>
  <c r="AC35" i="5"/>
  <c r="AC36" i="5"/>
  <c r="AC37" i="5"/>
  <c r="AC38" i="5"/>
  <c r="AC39" i="5"/>
  <c r="AC4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X30" i="5" s="1"/>
  <c r="E30" i="5" s="1"/>
  <c r="AB31" i="5"/>
  <c r="AB32" i="5"/>
  <c r="AB33" i="5"/>
  <c r="AB34" i="5"/>
  <c r="AB35" i="5"/>
  <c r="AB36" i="5"/>
  <c r="AB37" i="5"/>
  <c r="AB38" i="5"/>
  <c r="AB39" i="5"/>
  <c r="AB40" i="5"/>
  <c r="AA8" i="5"/>
  <c r="AA9" i="5"/>
  <c r="AA10" i="5"/>
  <c r="AA11" i="5"/>
  <c r="AA12" i="5"/>
  <c r="AA13" i="5"/>
  <c r="X13" i="5" s="1"/>
  <c r="E13" i="5" s="1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Z8" i="5"/>
  <c r="Z9" i="5"/>
  <c r="Z10" i="5"/>
  <c r="Z11" i="5"/>
  <c r="Z12" i="5"/>
  <c r="X12" i="5" s="1"/>
  <c r="E12" i="5" s="1"/>
  <c r="Z13" i="5"/>
  <c r="Z14" i="5"/>
  <c r="Z15" i="5"/>
  <c r="Z16" i="5"/>
  <c r="Z17" i="5"/>
  <c r="Z18" i="5"/>
  <c r="Z19" i="5"/>
  <c r="Z20" i="5"/>
  <c r="Z21" i="5"/>
  <c r="Z22" i="5"/>
  <c r="Z23" i="5"/>
  <c r="X23" i="5" s="1"/>
  <c r="E23" i="5" s="1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X39" i="5" s="1"/>
  <c r="E39" i="5" s="1"/>
  <c r="Z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X22" i="5" s="1"/>
  <c r="E22" i="5" s="1"/>
  <c r="Y23" i="5"/>
  <c r="Y24" i="5"/>
  <c r="Y25" i="5"/>
  <c r="Y26" i="5"/>
  <c r="X26" i="5" s="1"/>
  <c r="E26" i="5" s="1"/>
  <c r="Y27" i="5"/>
  <c r="Y28" i="5"/>
  <c r="Y29" i="5"/>
  <c r="Y30" i="5"/>
  <c r="Y31" i="5"/>
  <c r="Y32" i="5"/>
  <c r="Y33" i="5"/>
  <c r="Y34" i="5"/>
  <c r="Y35" i="5"/>
  <c r="Y36" i="5"/>
  <c r="Y37" i="5"/>
  <c r="Y38" i="5"/>
  <c r="X38" i="5" s="1"/>
  <c r="E38" i="5" s="1"/>
  <c r="Y39" i="5"/>
  <c r="Y40" i="5"/>
  <c r="X19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P32" i="5" s="1"/>
  <c r="V33" i="5"/>
  <c r="V34" i="5"/>
  <c r="V35" i="5"/>
  <c r="V36" i="5"/>
  <c r="V37" i="5"/>
  <c r="V38" i="5"/>
  <c r="V39" i="5"/>
  <c r="V4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P31" i="5" s="1"/>
  <c r="U32" i="5"/>
  <c r="U33" i="5"/>
  <c r="U34" i="5"/>
  <c r="U35" i="5"/>
  <c r="U36" i="5"/>
  <c r="U37" i="5"/>
  <c r="U38" i="5"/>
  <c r="U39" i="5"/>
  <c r="U4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R8" i="5"/>
  <c r="R9" i="5"/>
  <c r="P9" i="5" s="1"/>
  <c r="R10" i="5"/>
  <c r="R11" i="5"/>
  <c r="R12" i="5"/>
  <c r="P12" i="5" s="1"/>
  <c r="R13" i="5"/>
  <c r="R14" i="5"/>
  <c r="R15" i="5"/>
  <c r="R16" i="5"/>
  <c r="R17" i="5"/>
  <c r="R18" i="5"/>
  <c r="R19" i="5"/>
  <c r="P19" i="5" s="1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Q8" i="5"/>
  <c r="P8" i="5" s="1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P24" i="5" s="1"/>
  <c r="Q25" i="5"/>
  <c r="Q26" i="5"/>
  <c r="Q27" i="5"/>
  <c r="Q28" i="5"/>
  <c r="Q29" i="5"/>
  <c r="Q30" i="5"/>
  <c r="Q31" i="5"/>
  <c r="Q32" i="5"/>
  <c r="Q33" i="5"/>
  <c r="P33" i="5" s="1"/>
  <c r="Q34" i="5"/>
  <c r="Q35" i="5"/>
  <c r="Q36" i="5"/>
  <c r="Q37" i="5"/>
  <c r="Q38" i="5"/>
  <c r="Q39" i="5"/>
  <c r="Q40" i="5"/>
  <c r="P40" i="5" s="1"/>
  <c r="P18" i="5"/>
  <c r="O17" i="5"/>
  <c r="O19" i="5"/>
  <c r="O20" i="5"/>
  <c r="N11" i="5"/>
  <c r="N19" i="5"/>
  <c r="N25" i="5"/>
  <c r="N29" i="5"/>
  <c r="N31" i="5"/>
  <c r="N32" i="5"/>
  <c r="N39" i="5"/>
  <c r="M17" i="5"/>
  <c r="M38" i="5"/>
  <c r="M39" i="5"/>
  <c r="L25" i="5"/>
  <c r="L31" i="5"/>
  <c r="K19" i="5"/>
  <c r="J31" i="5"/>
  <c r="J37" i="5"/>
  <c r="I23" i="5"/>
  <c r="I25" i="5"/>
  <c r="I29" i="5"/>
  <c r="I31" i="5"/>
  <c r="G11" i="5"/>
  <c r="E19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DZ8" i="9"/>
  <c r="DZ9" i="9"/>
  <c r="DZ10" i="9"/>
  <c r="DZ11" i="9"/>
  <c r="DZ12" i="9"/>
  <c r="DZ13" i="9"/>
  <c r="DZ14" i="9"/>
  <c r="DZ15" i="9"/>
  <c r="DZ16" i="9"/>
  <c r="D16" i="9" s="1"/>
  <c r="AT16" i="4" s="1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25" i="9" s="1"/>
  <c r="AT25" i="4" s="1"/>
  <c r="D25" i="4" s="1"/>
  <c r="DE26" i="9"/>
  <c r="DE27" i="9"/>
  <c r="DE28" i="9"/>
  <c r="DE29" i="9"/>
  <c r="DE30" i="9"/>
  <c r="DE31" i="9"/>
  <c r="D31" i="9" s="1"/>
  <c r="AT31" i="4" s="1"/>
  <c r="DE32" i="9"/>
  <c r="DE33" i="9"/>
  <c r="DE34" i="9"/>
  <c r="DE35" i="9"/>
  <c r="DE36" i="9"/>
  <c r="DE37" i="9"/>
  <c r="DE38" i="9"/>
  <c r="DE39" i="9"/>
  <c r="DE40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D24" i="9" s="1"/>
  <c r="AT24" i="4" s="1"/>
  <c r="D24" i="4" s="1"/>
  <c r="CJ25" i="9"/>
  <c r="CJ26" i="9"/>
  <c r="CJ27" i="9"/>
  <c r="CJ28" i="9"/>
  <c r="CJ29" i="9"/>
  <c r="CJ30" i="9"/>
  <c r="D30" i="9" s="1"/>
  <c r="AT30" i="4" s="1"/>
  <c r="CJ31" i="9"/>
  <c r="CJ32" i="9"/>
  <c r="CJ33" i="9"/>
  <c r="CJ34" i="9"/>
  <c r="CJ35" i="9"/>
  <c r="CJ36" i="9"/>
  <c r="CJ37" i="9"/>
  <c r="CJ38" i="9"/>
  <c r="CJ39" i="9"/>
  <c r="CJ40" i="9"/>
  <c r="BO8" i="9"/>
  <c r="BO9" i="9"/>
  <c r="BO10" i="9"/>
  <c r="BO11" i="9"/>
  <c r="BO12" i="9"/>
  <c r="BO13" i="9"/>
  <c r="D13" i="9" s="1"/>
  <c r="BO14" i="9"/>
  <c r="BO15" i="9"/>
  <c r="BO16" i="9"/>
  <c r="BO17" i="9"/>
  <c r="BO18" i="9"/>
  <c r="BO19" i="9"/>
  <c r="D19" i="9" s="1"/>
  <c r="AT19" i="4" s="1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AT8" i="9"/>
  <c r="AT9" i="9"/>
  <c r="AT10" i="9"/>
  <c r="AT11" i="9"/>
  <c r="AT12" i="9"/>
  <c r="D12" i="9" s="1"/>
  <c r="AT12" i="4" s="1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D28" i="9" s="1"/>
  <c r="AT29" i="9"/>
  <c r="AT30" i="9"/>
  <c r="AT31" i="9"/>
  <c r="AT32" i="9"/>
  <c r="AT33" i="9"/>
  <c r="AT34" i="9"/>
  <c r="AT35" i="9"/>
  <c r="AT36" i="9"/>
  <c r="AT37" i="9"/>
  <c r="AT38" i="9"/>
  <c r="AT39" i="9"/>
  <c r="AT40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D21" i="9" s="1"/>
  <c r="AT21" i="4" s="1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D37" i="9" s="1"/>
  <c r="AT37" i="4" s="1"/>
  <c r="Y38" i="9"/>
  <c r="Y39" i="9"/>
  <c r="Y40" i="9"/>
  <c r="X8" i="9"/>
  <c r="BN8" i="4" s="1"/>
  <c r="X9" i="9"/>
  <c r="BN9" i="4" s="1"/>
  <c r="X9" i="4" s="1"/>
  <c r="X10" i="9"/>
  <c r="X11" i="9"/>
  <c r="X12" i="9"/>
  <c r="X13" i="9"/>
  <c r="X14" i="9"/>
  <c r="X15" i="9"/>
  <c r="X16" i="9"/>
  <c r="BN16" i="4" s="1"/>
  <c r="X17" i="9"/>
  <c r="X18" i="9"/>
  <c r="X19" i="9"/>
  <c r="X20" i="9"/>
  <c r="BN20" i="4" s="1"/>
  <c r="X20" i="4" s="1"/>
  <c r="X21" i="9"/>
  <c r="BN21" i="4" s="1"/>
  <c r="X21" i="4" s="1"/>
  <c r="X22" i="9"/>
  <c r="X23" i="9"/>
  <c r="BN23" i="4" s="1"/>
  <c r="X23" i="4" s="1"/>
  <c r="X24" i="9"/>
  <c r="BN24" i="4" s="1"/>
  <c r="X24" i="4" s="1"/>
  <c r="X25" i="9"/>
  <c r="BN25" i="4" s="1"/>
  <c r="X25" i="4" s="1"/>
  <c r="X26" i="9"/>
  <c r="BN26" i="4" s="1"/>
  <c r="X26" i="4" s="1"/>
  <c r="X27" i="9"/>
  <c r="X28" i="9"/>
  <c r="X29" i="9"/>
  <c r="X30" i="9"/>
  <c r="X31" i="9"/>
  <c r="X32" i="9"/>
  <c r="BN32" i="4" s="1"/>
  <c r="X33" i="9"/>
  <c r="X34" i="9"/>
  <c r="X35" i="9"/>
  <c r="X36" i="9"/>
  <c r="BN36" i="4" s="1"/>
  <c r="X36" i="4" s="1"/>
  <c r="X37" i="9"/>
  <c r="BN37" i="4" s="1"/>
  <c r="X38" i="9"/>
  <c r="X39" i="9"/>
  <c r="BN39" i="4" s="1"/>
  <c r="X39" i="4" s="1"/>
  <c r="X40" i="9"/>
  <c r="BN40" i="4" s="1"/>
  <c r="X40" i="4" s="1"/>
  <c r="W8" i="9"/>
  <c r="BM8" i="4" s="1"/>
  <c r="W8" i="4" s="1"/>
  <c r="W9" i="9"/>
  <c r="W10" i="9"/>
  <c r="W11" i="9"/>
  <c r="W12" i="9"/>
  <c r="W13" i="9"/>
  <c r="W14" i="9"/>
  <c r="W15" i="9"/>
  <c r="BM15" i="4" s="1"/>
  <c r="W15" i="4" s="1"/>
  <c r="W16" i="9"/>
  <c r="W17" i="9"/>
  <c r="W18" i="9"/>
  <c r="W19" i="9"/>
  <c r="BM19" i="4" s="1"/>
  <c r="W19" i="4" s="1"/>
  <c r="W20" i="9"/>
  <c r="BM20" i="4" s="1"/>
  <c r="W20" i="4" s="1"/>
  <c r="W21" i="9"/>
  <c r="W22" i="9"/>
  <c r="BM22" i="4" s="1"/>
  <c r="W23" i="9"/>
  <c r="BM23" i="4" s="1"/>
  <c r="W24" i="9"/>
  <c r="BM24" i="4" s="1"/>
  <c r="W25" i="9"/>
  <c r="BM25" i="4" s="1"/>
  <c r="W25" i="4" s="1"/>
  <c r="W26" i="9"/>
  <c r="W27" i="9"/>
  <c r="W28" i="9"/>
  <c r="W29" i="9"/>
  <c r="W30" i="9"/>
  <c r="W31" i="9"/>
  <c r="BM31" i="4" s="1"/>
  <c r="W32" i="9"/>
  <c r="W33" i="9"/>
  <c r="W34" i="9"/>
  <c r="W35" i="9"/>
  <c r="BM35" i="4" s="1"/>
  <c r="W35" i="4" s="1"/>
  <c r="W36" i="9"/>
  <c r="BM36" i="4" s="1"/>
  <c r="W37" i="9"/>
  <c r="W38" i="9"/>
  <c r="BM38" i="4" s="1"/>
  <c r="W38" i="4" s="1"/>
  <c r="W39" i="9"/>
  <c r="BM39" i="4" s="1"/>
  <c r="W40" i="9"/>
  <c r="BM40" i="4" s="1"/>
  <c r="V8" i="9"/>
  <c r="BL8" i="4" s="1"/>
  <c r="V8" i="4" s="1"/>
  <c r="V9" i="9"/>
  <c r="V10" i="9"/>
  <c r="V11" i="9"/>
  <c r="V12" i="9"/>
  <c r="V13" i="9"/>
  <c r="V14" i="9"/>
  <c r="BL14" i="4" s="1"/>
  <c r="V15" i="9"/>
  <c r="V16" i="9"/>
  <c r="V17" i="9"/>
  <c r="V18" i="9"/>
  <c r="BL18" i="4" s="1"/>
  <c r="V18" i="4" s="1"/>
  <c r="V19" i="9"/>
  <c r="BL19" i="4" s="1"/>
  <c r="V20" i="9"/>
  <c r="V21" i="9"/>
  <c r="BL21" i="4" s="1"/>
  <c r="V22" i="9"/>
  <c r="BL22" i="4" s="1"/>
  <c r="V23" i="9"/>
  <c r="BL23" i="4" s="1"/>
  <c r="V23" i="4" s="1"/>
  <c r="V24" i="9"/>
  <c r="BL24" i="4" s="1"/>
  <c r="V24" i="4" s="1"/>
  <c r="V25" i="9"/>
  <c r="V26" i="9"/>
  <c r="V27" i="9"/>
  <c r="V28" i="9"/>
  <c r="V29" i="9"/>
  <c r="V30" i="9"/>
  <c r="BL30" i="4" s="1"/>
  <c r="V31" i="9"/>
  <c r="V32" i="9"/>
  <c r="V33" i="9"/>
  <c r="V34" i="9"/>
  <c r="V35" i="9"/>
  <c r="BL35" i="4" s="1"/>
  <c r="V35" i="4" s="1"/>
  <c r="V36" i="9"/>
  <c r="V37" i="9"/>
  <c r="BL37" i="4" s="1"/>
  <c r="V38" i="9"/>
  <c r="BL38" i="4" s="1"/>
  <c r="V38" i="4" s="1"/>
  <c r="V39" i="9"/>
  <c r="BL39" i="4" s="1"/>
  <c r="V39" i="4" s="1"/>
  <c r="V40" i="9"/>
  <c r="BL40" i="4" s="1"/>
  <c r="V40" i="4" s="1"/>
  <c r="U8" i="9"/>
  <c r="U9" i="9"/>
  <c r="U10" i="9"/>
  <c r="U11" i="9"/>
  <c r="U12" i="9"/>
  <c r="U13" i="9"/>
  <c r="BK13" i="4" s="1"/>
  <c r="U14" i="9"/>
  <c r="U15" i="9"/>
  <c r="U16" i="9"/>
  <c r="U17" i="9"/>
  <c r="BK17" i="4" s="1"/>
  <c r="U17" i="4" s="1"/>
  <c r="U18" i="9"/>
  <c r="BK18" i="4" s="1"/>
  <c r="U19" i="9"/>
  <c r="U20" i="9"/>
  <c r="BK20" i="4" s="1"/>
  <c r="U20" i="4" s="1"/>
  <c r="U21" i="9"/>
  <c r="BK21" i="4" s="1"/>
  <c r="U22" i="9"/>
  <c r="BK22" i="4" s="1"/>
  <c r="U23" i="9"/>
  <c r="U24" i="9"/>
  <c r="U25" i="9"/>
  <c r="U26" i="9"/>
  <c r="U27" i="9"/>
  <c r="U28" i="9"/>
  <c r="U29" i="9"/>
  <c r="BK29" i="4" s="1"/>
  <c r="U30" i="9"/>
  <c r="U31" i="9"/>
  <c r="U32" i="9"/>
  <c r="U33" i="9"/>
  <c r="U34" i="9"/>
  <c r="BK34" i="4" s="1"/>
  <c r="U35" i="9"/>
  <c r="U36" i="9"/>
  <c r="BK36" i="4" s="1"/>
  <c r="U37" i="9"/>
  <c r="BK37" i="4" s="1"/>
  <c r="U38" i="9"/>
  <c r="BK38" i="4" s="1"/>
  <c r="U38" i="4" s="1"/>
  <c r="U39" i="9"/>
  <c r="BK39" i="4" s="1"/>
  <c r="U39" i="4" s="1"/>
  <c r="U40" i="9"/>
  <c r="T8" i="9"/>
  <c r="T9" i="9"/>
  <c r="T10" i="9"/>
  <c r="T11" i="9"/>
  <c r="T12" i="9"/>
  <c r="BJ12" i="4" s="1"/>
  <c r="T12" i="4" s="1"/>
  <c r="T13" i="9"/>
  <c r="T14" i="9"/>
  <c r="T15" i="9"/>
  <c r="T16" i="9"/>
  <c r="BJ16" i="4" s="1"/>
  <c r="T16" i="4" s="1"/>
  <c r="T17" i="9"/>
  <c r="BJ17" i="4" s="1"/>
  <c r="T17" i="4" s="1"/>
  <c r="T18" i="9"/>
  <c r="T19" i="9"/>
  <c r="BJ19" i="4" s="1"/>
  <c r="T20" i="9"/>
  <c r="BJ20" i="4" s="1"/>
  <c r="T21" i="9"/>
  <c r="BJ21" i="4" s="1"/>
  <c r="T22" i="9"/>
  <c r="BJ22" i="4" s="1"/>
  <c r="T23" i="9"/>
  <c r="T24" i="9"/>
  <c r="T25" i="9"/>
  <c r="T26" i="9"/>
  <c r="T27" i="9"/>
  <c r="T28" i="9"/>
  <c r="BJ28" i="4" s="1"/>
  <c r="T29" i="9"/>
  <c r="T30" i="9"/>
  <c r="T31" i="9"/>
  <c r="T32" i="9"/>
  <c r="BJ32" i="4" s="1"/>
  <c r="T32" i="4" s="1"/>
  <c r="T33" i="9"/>
  <c r="BJ33" i="4" s="1"/>
  <c r="T34" i="9"/>
  <c r="T35" i="9"/>
  <c r="BJ35" i="4" s="1"/>
  <c r="T35" i="4" s="1"/>
  <c r="T36" i="9"/>
  <c r="BJ36" i="4" s="1"/>
  <c r="T37" i="9"/>
  <c r="BJ37" i="4" s="1"/>
  <c r="T38" i="9"/>
  <c r="T39" i="9"/>
  <c r="T40" i="9"/>
  <c r="S8" i="9"/>
  <c r="S9" i="9"/>
  <c r="S10" i="9"/>
  <c r="S11" i="9"/>
  <c r="BI11" i="4" s="1"/>
  <c r="S12" i="9"/>
  <c r="S13" i="9"/>
  <c r="S14" i="9"/>
  <c r="S15" i="9"/>
  <c r="BI15" i="4" s="1"/>
  <c r="S15" i="4" s="1"/>
  <c r="S16" i="9"/>
  <c r="BI16" i="4" s="1"/>
  <c r="S17" i="9"/>
  <c r="S18" i="9"/>
  <c r="BI18" i="4" s="1"/>
  <c r="S19" i="9"/>
  <c r="BI19" i="4" s="1"/>
  <c r="S20" i="9"/>
  <c r="BI20" i="4" s="1"/>
  <c r="S20" i="4" s="1"/>
  <c r="S21" i="9"/>
  <c r="S22" i="9"/>
  <c r="S23" i="9"/>
  <c r="S24" i="9"/>
  <c r="S25" i="9"/>
  <c r="S26" i="9"/>
  <c r="S27" i="9"/>
  <c r="BI27" i="4" s="1"/>
  <c r="S28" i="9"/>
  <c r="S29" i="9"/>
  <c r="S30" i="9"/>
  <c r="S31" i="9"/>
  <c r="BI31" i="4" s="1"/>
  <c r="S31" i="4" s="1"/>
  <c r="S32" i="9"/>
  <c r="BI32" i="4" s="1"/>
  <c r="S32" i="4" s="1"/>
  <c r="S33" i="9"/>
  <c r="S34" i="9"/>
  <c r="BI34" i="4" s="1"/>
  <c r="S35" i="9"/>
  <c r="BI35" i="4" s="1"/>
  <c r="S36" i="9"/>
  <c r="BI36" i="4" s="1"/>
  <c r="S36" i="4" s="1"/>
  <c r="S37" i="9"/>
  <c r="BI37" i="4" s="1"/>
  <c r="S37" i="4" s="1"/>
  <c r="S38" i="9"/>
  <c r="S39" i="9"/>
  <c r="S40" i="9"/>
  <c r="R8" i="9"/>
  <c r="R9" i="9"/>
  <c r="R10" i="9"/>
  <c r="BH10" i="4" s="1"/>
  <c r="R11" i="9"/>
  <c r="R12" i="9"/>
  <c r="R13" i="9"/>
  <c r="R14" i="9"/>
  <c r="BH14" i="4" s="1"/>
  <c r="R14" i="4" s="1"/>
  <c r="R15" i="9"/>
  <c r="BH15" i="4" s="1"/>
  <c r="R16" i="9"/>
  <c r="R17" i="9"/>
  <c r="BH17" i="4" s="1"/>
  <c r="R17" i="4" s="1"/>
  <c r="R18" i="9"/>
  <c r="BH18" i="4" s="1"/>
  <c r="R19" i="9"/>
  <c r="BH19" i="4" s="1"/>
  <c r="R20" i="9"/>
  <c r="BH20" i="4" s="1"/>
  <c r="R20" i="4" s="1"/>
  <c r="R21" i="9"/>
  <c r="R22" i="9"/>
  <c r="R23" i="9"/>
  <c r="R24" i="9"/>
  <c r="R25" i="9"/>
  <c r="R26" i="9"/>
  <c r="BH26" i="4" s="1"/>
  <c r="R27" i="9"/>
  <c r="R28" i="9"/>
  <c r="R29" i="9"/>
  <c r="R30" i="9"/>
  <c r="BH30" i="4" s="1"/>
  <c r="R30" i="4" s="1"/>
  <c r="R31" i="9"/>
  <c r="BH31" i="4" s="1"/>
  <c r="R32" i="9"/>
  <c r="R33" i="9"/>
  <c r="BH33" i="4" s="1"/>
  <c r="R34" i="9"/>
  <c r="BH34" i="4" s="1"/>
  <c r="R35" i="9"/>
  <c r="BH35" i="4" s="1"/>
  <c r="R35" i="4" s="1"/>
  <c r="R36" i="9"/>
  <c r="BH36" i="4" s="1"/>
  <c r="R36" i="4" s="1"/>
  <c r="R37" i="9"/>
  <c r="R38" i="9"/>
  <c r="R39" i="9"/>
  <c r="R40" i="9"/>
  <c r="Q8" i="9"/>
  <c r="Q9" i="9"/>
  <c r="BG9" i="4" s="1"/>
  <c r="Q9" i="4" s="1"/>
  <c r="Q10" i="9"/>
  <c r="Q11" i="9"/>
  <c r="Q12" i="9"/>
  <c r="Q13" i="9"/>
  <c r="BG13" i="4" s="1"/>
  <c r="Q13" i="4" s="1"/>
  <c r="Q14" i="9"/>
  <c r="BG14" i="4" s="1"/>
  <c r="Q14" i="4" s="1"/>
  <c r="Q15" i="9"/>
  <c r="Q16" i="9"/>
  <c r="BG16" i="4" s="1"/>
  <c r="Q17" i="9"/>
  <c r="BG17" i="4" s="1"/>
  <c r="Q18" i="9"/>
  <c r="BG18" i="4" s="1"/>
  <c r="Q19" i="9"/>
  <c r="BG19" i="4" s="1"/>
  <c r="Q20" i="9"/>
  <c r="Q21" i="9"/>
  <c r="Q22" i="9"/>
  <c r="Q23" i="9"/>
  <c r="Q24" i="9"/>
  <c r="Q25" i="9"/>
  <c r="BG25" i="4" s="1"/>
  <c r="Q26" i="9"/>
  <c r="Q27" i="9"/>
  <c r="Q28" i="9"/>
  <c r="Q29" i="9"/>
  <c r="BG29" i="4" s="1"/>
  <c r="Q29" i="4" s="1"/>
  <c r="Q30" i="9"/>
  <c r="BG30" i="4" s="1"/>
  <c r="Q31" i="9"/>
  <c r="Q32" i="9"/>
  <c r="BG32" i="4" s="1"/>
  <c r="Q32" i="4" s="1"/>
  <c r="Q33" i="9"/>
  <c r="BG33" i="4" s="1"/>
  <c r="Q34" i="9"/>
  <c r="BG34" i="4" s="1"/>
  <c r="Q34" i="4" s="1"/>
  <c r="Q35" i="9"/>
  <c r="Q36" i="9"/>
  <c r="Q37" i="9"/>
  <c r="Q38" i="9"/>
  <c r="Q39" i="9"/>
  <c r="Q40" i="9"/>
  <c r="P8" i="9"/>
  <c r="BF8" i="4" s="1"/>
  <c r="P9" i="9"/>
  <c r="P10" i="9"/>
  <c r="P11" i="9"/>
  <c r="P12" i="9"/>
  <c r="BF12" i="4" s="1"/>
  <c r="P12" i="4" s="1"/>
  <c r="P13" i="9"/>
  <c r="BF13" i="4" s="1"/>
  <c r="P14" i="9"/>
  <c r="P15" i="9"/>
  <c r="BF15" i="4" s="1"/>
  <c r="P16" i="9"/>
  <c r="BF16" i="4" s="1"/>
  <c r="P17" i="9"/>
  <c r="BF17" i="4" s="1"/>
  <c r="P17" i="4" s="1"/>
  <c r="P18" i="9"/>
  <c r="BF18" i="4" s="1"/>
  <c r="P18" i="4" s="1"/>
  <c r="P19" i="9"/>
  <c r="P20" i="9"/>
  <c r="P21" i="9"/>
  <c r="P22" i="9"/>
  <c r="P23" i="9"/>
  <c r="P24" i="9"/>
  <c r="BF24" i="4" s="1"/>
  <c r="P25" i="9"/>
  <c r="P26" i="9"/>
  <c r="P27" i="9"/>
  <c r="P28" i="9"/>
  <c r="BF28" i="4" s="1"/>
  <c r="P28" i="4" s="1"/>
  <c r="P29" i="9"/>
  <c r="BF29" i="4" s="1"/>
  <c r="P29" i="4" s="1"/>
  <c r="P30" i="9"/>
  <c r="P31" i="9"/>
  <c r="BF31" i="4" s="1"/>
  <c r="P32" i="9"/>
  <c r="BF32" i="4" s="1"/>
  <c r="P33" i="9"/>
  <c r="BF33" i="4" s="1"/>
  <c r="P33" i="4" s="1"/>
  <c r="P34" i="9"/>
  <c r="P35" i="9"/>
  <c r="P36" i="9"/>
  <c r="P37" i="9"/>
  <c r="P38" i="9"/>
  <c r="P39" i="9"/>
  <c r="P40" i="9"/>
  <c r="BF40" i="4" s="1"/>
  <c r="O8" i="9"/>
  <c r="O9" i="9"/>
  <c r="O10" i="9"/>
  <c r="O11" i="9"/>
  <c r="BE11" i="4" s="1"/>
  <c r="O11" i="4" s="1"/>
  <c r="O12" i="9"/>
  <c r="BE12" i="4" s="1"/>
  <c r="O13" i="9"/>
  <c r="O14" i="9"/>
  <c r="BE14" i="4" s="1"/>
  <c r="O14" i="4" s="1"/>
  <c r="O15" i="9"/>
  <c r="BE15" i="4" s="1"/>
  <c r="O16" i="9"/>
  <c r="BE16" i="4" s="1"/>
  <c r="O17" i="9"/>
  <c r="BE17" i="4" s="1"/>
  <c r="O17" i="4" s="1"/>
  <c r="O18" i="9"/>
  <c r="O19" i="9"/>
  <c r="O20" i="9"/>
  <c r="O21" i="9"/>
  <c r="O22" i="9"/>
  <c r="O23" i="9"/>
  <c r="BE23" i="4" s="1"/>
  <c r="O24" i="9"/>
  <c r="O25" i="9"/>
  <c r="O26" i="9"/>
  <c r="O27" i="9"/>
  <c r="BE27" i="4" s="1"/>
  <c r="O27" i="4" s="1"/>
  <c r="O28" i="9"/>
  <c r="BE28" i="4" s="1"/>
  <c r="O29" i="9"/>
  <c r="O30" i="9"/>
  <c r="BE30" i="4" s="1"/>
  <c r="O31" i="9"/>
  <c r="BE31" i="4" s="1"/>
  <c r="O32" i="9"/>
  <c r="BE32" i="4" s="1"/>
  <c r="O32" i="4" s="1"/>
  <c r="O33" i="9"/>
  <c r="BE33" i="4" s="1"/>
  <c r="O33" i="4" s="1"/>
  <c r="O34" i="9"/>
  <c r="O35" i="9"/>
  <c r="O36" i="9"/>
  <c r="O37" i="9"/>
  <c r="O38" i="9"/>
  <c r="O39" i="9"/>
  <c r="BE39" i="4" s="1"/>
  <c r="O39" i="4" s="1"/>
  <c r="O40" i="9"/>
  <c r="N8" i="9"/>
  <c r="N9" i="9"/>
  <c r="N10" i="9"/>
  <c r="BD10" i="4" s="1"/>
  <c r="N10" i="4" s="1"/>
  <c r="N11" i="9"/>
  <c r="BD11" i="4" s="1"/>
  <c r="N11" i="4" s="1"/>
  <c r="N12" i="9"/>
  <c r="N13" i="9"/>
  <c r="BD13" i="4" s="1"/>
  <c r="N14" i="9"/>
  <c r="BD14" i="4" s="1"/>
  <c r="N15" i="9"/>
  <c r="BD15" i="4" s="1"/>
  <c r="N16" i="9"/>
  <c r="BD16" i="4" s="1"/>
  <c r="N17" i="9"/>
  <c r="N18" i="9"/>
  <c r="N19" i="9"/>
  <c r="N20" i="9"/>
  <c r="N21" i="9"/>
  <c r="N22" i="9"/>
  <c r="BD22" i="4" s="1"/>
  <c r="N23" i="9"/>
  <c r="N24" i="9"/>
  <c r="N25" i="9"/>
  <c r="N26" i="9"/>
  <c r="N27" i="9"/>
  <c r="BD27" i="4" s="1"/>
  <c r="N28" i="9"/>
  <c r="N29" i="9"/>
  <c r="BD29" i="4" s="1"/>
  <c r="N29" i="4" s="1"/>
  <c r="N30" i="9"/>
  <c r="BD30" i="4" s="1"/>
  <c r="N31" i="9"/>
  <c r="BD31" i="4" s="1"/>
  <c r="N31" i="4" s="1"/>
  <c r="N32" i="9"/>
  <c r="BD32" i="4" s="1"/>
  <c r="N32" i="4" s="1"/>
  <c r="N33" i="9"/>
  <c r="N34" i="9"/>
  <c r="N35" i="9"/>
  <c r="N36" i="9"/>
  <c r="N37" i="9"/>
  <c r="N38" i="9"/>
  <c r="BD38" i="4" s="1"/>
  <c r="N39" i="9"/>
  <c r="N40" i="9"/>
  <c r="M8" i="9"/>
  <c r="M9" i="9"/>
  <c r="BC9" i="4" s="1"/>
  <c r="M9" i="4" s="1"/>
  <c r="M10" i="9"/>
  <c r="BC10" i="4" s="1"/>
  <c r="M10" i="4" s="1"/>
  <c r="M11" i="9"/>
  <c r="M12" i="9"/>
  <c r="BC12" i="4" s="1"/>
  <c r="M13" i="9"/>
  <c r="BC13" i="4" s="1"/>
  <c r="M14" i="9"/>
  <c r="BC14" i="4" s="1"/>
  <c r="M14" i="4" s="1"/>
  <c r="M15" i="9"/>
  <c r="BC15" i="4" s="1"/>
  <c r="M15" i="4" s="1"/>
  <c r="M16" i="9"/>
  <c r="M17" i="9"/>
  <c r="M18" i="9"/>
  <c r="M19" i="9"/>
  <c r="M20" i="9"/>
  <c r="M21" i="9"/>
  <c r="BC21" i="4" s="1"/>
  <c r="M22" i="9"/>
  <c r="M23" i="9"/>
  <c r="M24" i="9"/>
  <c r="M25" i="9"/>
  <c r="M26" i="9"/>
  <c r="BC26" i="4" s="1"/>
  <c r="M26" i="4" s="1"/>
  <c r="M27" i="9"/>
  <c r="M28" i="9"/>
  <c r="BC28" i="4" s="1"/>
  <c r="M29" i="9"/>
  <c r="BC29" i="4" s="1"/>
  <c r="M30" i="9"/>
  <c r="BC30" i="4" s="1"/>
  <c r="M30" i="4" s="1"/>
  <c r="M31" i="9"/>
  <c r="BC31" i="4" s="1"/>
  <c r="M31" i="4" s="1"/>
  <c r="M32" i="9"/>
  <c r="M33" i="9"/>
  <c r="M34" i="9"/>
  <c r="M35" i="9"/>
  <c r="M36" i="9"/>
  <c r="M37" i="9"/>
  <c r="BC37" i="4" s="1"/>
  <c r="M38" i="9"/>
  <c r="M39" i="9"/>
  <c r="M40" i="9"/>
  <c r="L8" i="9"/>
  <c r="BB8" i="4" s="1"/>
  <c r="L8" i="4" s="1"/>
  <c r="L9" i="9"/>
  <c r="BB9" i="4" s="1"/>
  <c r="L9" i="4" s="1"/>
  <c r="L10" i="9"/>
  <c r="L11" i="9"/>
  <c r="BB11" i="4" s="1"/>
  <c r="L12" i="9"/>
  <c r="BB12" i="4" s="1"/>
  <c r="L13" i="9"/>
  <c r="BB13" i="4" s="1"/>
  <c r="L13" i="4" s="1"/>
  <c r="L14" i="9"/>
  <c r="BB14" i="4" s="1"/>
  <c r="L15" i="9"/>
  <c r="L16" i="9"/>
  <c r="L17" i="9"/>
  <c r="L18" i="9"/>
  <c r="L19" i="9"/>
  <c r="L20" i="9"/>
  <c r="BB20" i="4" s="1"/>
  <c r="L21" i="9"/>
  <c r="L22" i="9"/>
  <c r="L23" i="9"/>
  <c r="L24" i="9"/>
  <c r="BB24" i="4" s="1"/>
  <c r="L24" i="4" s="1"/>
  <c r="L25" i="9"/>
  <c r="BB25" i="4" s="1"/>
  <c r="L25" i="4" s="1"/>
  <c r="L26" i="9"/>
  <c r="L27" i="9"/>
  <c r="BB27" i="4" s="1"/>
  <c r="L28" i="9"/>
  <c r="BB28" i="4" s="1"/>
  <c r="L29" i="9"/>
  <c r="BB29" i="4" s="1"/>
  <c r="L29" i="4" s="1"/>
  <c r="L30" i="9"/>
  <c r="BB30" i="4" s="1"/>
  <c r="L30" i="4" s="1"/>
  <c r="L31" i="9"/>
  <c r="L32" i="9"/>
  <c r="L33" i="9"/>
  <c r="L34" i="9"/>
  <c r="L35" i="9"/>
  <c r="L36" i="9"/>
  <c r="BB36" i="4" s="1"/>
  <c r="L37" i="9"/>
  <c r="L38" i="9"/>
  <c r="L39" i="9"/>
  <c r="L40" i="9"/>
  <c r="BB40" i="4" s="1"/>
  <c r="L40" i="4" s="1"/>
  <c r="K8" i="9"/>
  <c r="BA8" i="4" s="1"/>
  <c r="K8" i="4" s="1"/>
  <c r="K9" i="9"/>
  <c r="K10" i="9"/>
  <c r="BA10" i="4" s="1"/>
  <c r="K11" i="9"/>
  <c r="BA11" i="4" s="1"/>
  <c r="K12" i="9"/>
  <c r="BA12" i="4" s="1"/>
  <c r="K12" i="4" s="1"/>
  <c r="K13" i="9"/>
  <c r="BA13" i="4" s="1"/>
  <c r="K14" i="9"/>
  <c r="K15" i="9"/>
  <c r="K16" i="9"/>
  <c r="K17" i="9"/>
  <c r="K18" i="9"/>
  <c r="K19" i="9"/>
  <c r="BA19" i="4" s="1"/>
  <c r="K20" i="9"/>
  <c r="K21" i="9"/>
  <c r="K22" i="9"/>
  <c r="K23" i="9"/>
  <c r="BA23" i="4" s="1"/>
  <c r="K23" i="4" s="1"/>
  <c r="K24" i="9"/>
  <c r="BA24" i="4" s="1"/>
  <c r="K24" i="4" s="1"/>
  <c r="K25" i="9"/>
  <c r="K26" i="9"/>
  <c r="BA26" i="4" s="1"/>
  <c r="K27" i="9"/>
  <c r="BA27" i="4" s="1"/>
  <c r="K28" i="9"/>
  <c r="BA28" i="4" s="1"/>
  <c r="K28" i="4" s="1"/>
  <c r="K29" i="9"/>
  <c r="BA29" i="4" s="1"/>
  <c r="K30" i="9"/>
  <c r="K31" i="9"/>
  <c r="K32" i="9"/>
  <c r="K33" i="9"/>
  <c r="K34" i="9"/>
  <c r="K35" i="9"/>
  <c r="BA35" i="4" s="1"/>
  <c r="K36" i="9"/>
  <c r="K37" i="9"/>
  <c r="K38" i="9"/>
  <c r="K39" i="9"/>
  <c r="BA39" i="4" s="1"/>
  <c r="K39" i="4" s="1"/>
  <c r="K40" i="9"/>
  <c r="BA40" i="4" s="1"/>
  <c r="K40" i="4" s="1"/>
  <c r="J8" i="9"/>
  <c r="J9" i="9"/>
  <c r="AZ9" i="4" s="1"/>
  <c r="J10" i="9"/>
  <c r="AZ10" i="4" s="1"/>
  <c r="J11" i="9"/>
  <c r="AZ11" i="4" s="1"/>
  <c r="J11" i="4" s="1"/>
  <c r="J12" i="9"/>
  <c r="AZ12" i="4" s="1"/>
  <c r="J12" i="4" s="1"/>
  <c r="J13" i="9"/>
  <c r="J14" i="9"/>
  <c r="J15" i="9"/>
  <c r="J16" i="9"/>
  <c r="J17" i="9"/>
  <c r="J18" i="9"/>
  <c r="AZ18" i="4" s="1"/>
  <c r="J19" i="9"/>
  <c r="J20" i="9"/>
  <c r="J21" i="9"/>
  <c r="J22" i="9"/>
  <c r="AZ22" i="4" s="1"/>
  <c r="J22" i="4" s="1"/>
  <c r="J23" i="9"/>
  <c r="AZ23" i="4" s="1"/>
  <c r="J23" i="4" s="1"/>
  <c r="J24" i="9"/>
  <c r="J25" i="9"/>
  <c r="AZ25" i="4" s="1"/>
  <c r="J26" i="9"/>
  <c r="AZ26" i="4" s="1"/>
  <c r="J27" i="9"/>
  <c r="AZ27" i="4" s="1"/>
  <c r="J27" i="4" s="1"/>
  <c r="J28" i="9"/>
  <c r="AZ28" i="4" s="1"/>
  <c r="J29" i="9"/>
  <c r="J30" i="9"/>
  <c r="J31" i="9"/>
  <c r="J32" i="9"/>
  <c r="J33" i="9"/>
  <c r="J34" i="9"/>
  <c r="AZ34" i="4" s="1"/>
  <c r="J35" i="9"/>
  <c r="J36" i="9"/>
  <c r="J37" i="9"/>
  <c r="J38" i="9"/>
  <c r="AZ38" i="4" s="1"/>
  <c r="J38" i="4" s="1"/>
  <c r="J39" i="9"/>
  <c r="AZ39" i="4" s="1"/>
  <c r="J39" i="4" s="1"/>
  <c r="J40" i="9"/>
  <c r="I8" i="9"/>
  <c r="AY8" i="4" s="1"/>
  <c r="I9" i="9"/>
  <c r="AY9" i="4" s="1"/>
  <c r="I10" i="9"/>
  <c r="AY10" i="4" s="1"/>
  <c r="I10" i="4" s="1"/>
  <c r="I11" i="9"/>
  <c r="AY11" i="4" s="1"/>
  <c r="I12" i="9"/>
  <c r="I13" i="9"/>
  <c r="I14" i="9"/>
  <c r="I15" i="9"/>
  <c r="I16" i="9"/>
  <c r="I17" i="9"/>
  <c r="AY17" i="4" s="1"/>
  <c r="I18" i="9"/>
  <c r="I19" i="9"/>
  <c r="I20" i="9"/>
  <c r="I21" i="9"/>
  <c r="AY21" i="4" s="1"/>
  <c r="I21" i="4" s="1"/>
  <c r="I22" i="9"/>
  <c r="AY22" i="4" s="1"/>
  <c r="I22" i="4" s="1"/>
  <c r="I23" i="9"/>
  <c r="I24" i="9"/>
  <c r="AY24" i="4" s="1"/>
  <c r="I25" i="9"/>
  <c r="AY25" i="4" s="1"/>
  <c r="I26" i="9"/>
  <c r="AY26" i="4" s="1"/>
  <c r="I26" i="4" s="1"/>
  <c r="I27" i="9"/>
  <c r="I28" i="9"/>
  <c r="I29" i="9"/>
  <c r="I30" i="9"/>
  <c r="I31" i="9"/>
  <c r="I32" i="9"/>
  <c r="I33" i="9"/>
  <c r="AY33" i="4" s="1"/>
  <c r="I34" i="9"/>
  <c r="I35" i="9"/>
  <c r="I36" i="9"/>
  <c r="I37" i="9"/>
  <c r="AY37" i="4" s="1"/>
  <c r="I37" i="4" s="1"/>
  <c r="I38" i="9"/>
  <c r="AY38" i="4" s="1"/>
  <c r="I38" i="4" s="1"/>
  <c r="I39" i="9"/>
  <c r="I40" i="9"/>
  <c r="AY40" i="4" s="1"/>
  <c r="H8" i="9"/>
  <c r="AX8" i="4" s="1"/>
  <c r="H9" i="9"/>
  <c r="AX9" i="4" s="1"/>
  <c r="H9" i="4" s="1"/>
  <c r="H10" i="9"/>
  <c r="AX10" i="4" s="1"/>
  <c r="H11" i="9"/>
  <c r="H12" i="9"/>
  <c r="H13" i="9"/>
  <c r="H14" i="9"/>
  <c r="H15" i="9"/>
  <c r="H16" i="9"/>
  <c r="AX16" i="4" s="1"/>
  <c r="H17" i="9"/>
  <c r="H18" i="9"/>
  <c r="H19" i="9"/>
  <c r="H20" i="9"/>
  <c r="AX20" i="4" s="1"/>
  <c r="H20" i="4" s="1"/>
  <c r="H21" i="9"/>
  <c r="AX21" i="4" s="1"/>
  <c r="H21" i="4" s="1"/>
  <c r="H22" i="9"/>
  <c r="H23" i="9"/>
  <c r="AX23" i="4" s="1"/>
  <c r="H24" i="9"/>
  <c r="AX24" i="4" s="1"/>
  <c r="H25" i="9"/>
  <c r="AX25" i="4" s="1"/>
  <c r="H25" i="4" s="1"/>
  <c r="H26" i="9"/>
  <c r="H27" i="9"/>
  <c r="H28" i="9"/>
  <c r="H29" i="9"/>
  <c r="H30" i="9"/>
  <c r="H31" i="9"/>
  <c r="H32" i="9"/>
  <c r="AX32" i="4" s="1"/>
  <c r="H33" i="9"/>
  <c r="H34" i="9"/>
  <c r="H35" i="9"/>
  <c r="H36" i="9"/>
  <c r="AX36" i="4" s="1"/>
  <c r="H36" i="4" s="1"/>
  <c r="H37" i="9"/>
  <c r="AX37" i="4" s="1"/>
  <c r="H37" i="4" s="1"/>
  <c r="H38" i="9"/>
  <c r="H39" i="9"/>
  <c r="AX39" i="4" s="1"/>
  <c r="H40" i="9"/>
  <c r="AX40" i="4" s="1"/>
  <c r="G8" i="9"/>
  <c r="AW8" i="4" s="1"/>
  <c r="G8" i="4" s="1"/>
  <c r="G9" i="9"/>
  <c r="AW9" i="4" s="1"/>
  <c r="G9" i="4" s="1"/>
  <c r="G10" i="9"/>
  <c r="G11" i="9"/>
  <c r="G12" i="9"/>
  <c r="G13" i="9"/>
  <c r="G14" i="9"/>
  <c r="AW14" i="4" s="1"/>
  <c r="G14" i="4" s="1"/>
  <c r="G15" i="9"/>
  <c r="G16" i="9"/>
  <c r="G17" i="9"/>
  <c r="G18" i="9"/>
  <c r="G19" i="9"/>
  <c r="AW19" i="4" s="1"/>
  <c r="G19" i="4" s="1"/>
  <c r="G20" i="9"/>
  <c r="AW20" i="4" s="1"/>
  <c r="G20" i="4" s="1"/>
  <c r="G21" i="9"/>
  <c r="G22" i="9"/>
  <c r="G23" i="9"/>
  <c r="AW23" i="4" s="1"/>
  <c r="G23" i="4" s="1"/>
  <c r="G24" i="9"/>
  <c r="AW24" i="4" s="1"/>
  <c r="G25" i="9"/>
  <c r="AW25" i="4" s="1"/>
  <c r="G25" i="4" s="1"/>
  <c r="G26" i="9"/>
  <c r="AW26" i="4" s="1"/>
  <c r="G26" i="4" s="1"/>
  <c r="G27" i="9"/>
  <c r="G28" i="9"/>
  <c r="G29" i="9"/>
  <c r="G30" i="9"/>
  <c r="G31" i="9"/>
  <c r="AW31" i="4" s="1"/>
  <c r="G32" i="9"/>
  <c r="AW32" i="4" s="1"/>
  <c r="G32" i="4" s="1"/>
  <c r="G33" i="9"/>
  <c r="G34" i="9"/>
  <c r="G35" i="9"/>
  <c r="AW35" i="4" s="1"/>
  <c r="G35" i="4" s="1"/>
  <c r="G36" i="9"/>
  <c r="AW36" i="4" s="1"/>
  <c r="G37" i="9"/>
  <c r="G38" i="9"/>
  <c r="AW38" i="4" s="1"/>
  <c r="G38" i="4" s="1"/>
  <c r="G39" i="9"/>
  <c r="G40" i="9"/>
  <c r="F8" i="9"/>
  <c r="F9" i="9"/>
  <c r="F10" i="9"/>
  <c r="F11" i="9"/>
  <c r="AV11" i="4" s="1"/>
  <c r="F11" i="4" s="1"/>
  <c r="F12" i="9"/>
  <c r="F13" i="9"/>
  <c r="F14" i="9"/>
  <c r="AV14" i="4" s="1"/>
  <c r="F15" i="9"/>
  <c r="F16" i="9"/>
  <c r="F17" i="9"/>
  <c r="AV17" i="4" s="1"/>
  <c r="F17" i="4" s="1"/>
  <c r="F18" i="9"/>
  <c r="AV18" i="4" s="1"/>
  <c r="F18" i="4" s="1"/>
  <c r="F19" i="9"/>
  <c r="F20" i="9"/>
  <c r="F21" i="9"/>
  <c r="F22" i="9"/>
  <c r="AV22" i="4" s="1"/>
  <c r="F23" i="9"/>
  <c r="AV23" i="4" s="1"/>
  <c r="F23" i="4" s="1"/>
  <c r="F24" i="9"/>
  <c r="F25" i="9"/>
  <c r="F26" i="9"/>
  <c r="F27" i="9"/>
  <c r="F28" i="9"/>
  <c r="F29" i="9"/>
  <c r="AV29" i="4" s="1"/>
  <c r="F29" i="4" s="1"/>
  <c r="F30" i="9"/>
  <c r="AV30" i="4" s="1"/>
  <c r="F31" i="9"/>
  <c r="F32" i="9"/>
  <c r="F33" i="9"/>
  <c r="F34" i="9"/>
  <c r="AV34" i="4" s="1"/>
  <c r="F34" i="4" s="1"/>
  <c r="F35" i="9"/>
  <c r="AV35" i="4" s="1"/>
  <c r="F35" i="4" s="1"/>
  <c r="F36" i="9"/>
  <c r="F37" i="9"/>
  <c r="AV37" i="4" s="1"/>
  <c r="F38" i="9"/>
  <c r="F39" i="9"/>
  <c r="F40" i="9"/>
  <c r="AV40" i="4" s="1"/>
  <c r="F40" i="4" s="1"/>
  <c r="E8" i="9"/>
  <c r="AU8" i="4" s="1"/>
  <c r="E8" i="4" s="1"/>
  <c r="E9" i="9"/>
  <c r="E10" i="9"/>
  <c r="E11" i="9"/>
  <c r="E12" i="9"/>
  <c r="E13" i="9"/>
  <c r="E14" i="9"/>
  <c r="AU14" i="4" s="1"/>
  <c r="E14" i="4" s="1"/>
  <c r="E15" i="9"/>
  <c r="E16" i="9"/>
  <c r="E17" i="9"/>
  <c r="AU17" i="4" s="1"/>
  <c r="E17" i="4" s="1"/>
  <c r="E18" i="9"/>
  <c r="AU18" i="4" s="1"/>
  <c r="E19" i="9"/>
  <c r="E20" i="9"/>
  <c r="AU20" i="4" s="1"/>
  <c r="E20" i="4" s="1"/>
  <c r="E21" i="9"/>
  <c r="E22" i="9"/>
  <c r="AU22" i="4" s="1"/>
  <c r="E23" i="9"/>
  <c r="AU23" i="4" s="1"/>
  <c r="E23" i="4" s="1"/>
  <c r="E24" i="9"/>
  <c r="E25" i="9"/>
  <c r="E26" i="9"/>
  <c r="AU26" i="4" s="1"/>
  <c r="E26" i="4" s="1"/>
  <c r="E27" i="9"/>
  <c r="E28" i="9"/>
  <c r="E29" i="9"/>
  <c r="E30" i="9"/>
  <c r="E31" i="9"/>
  <c r="E32" i="9"/>
  <c r="AU32" i="4" s="1"/>
  <c r="E32" i="4" s="1"/>
  <c r="E33" i="9"/>
  <c r="AU33" i="4" s="1"/>
  <c r="E33" i="4" s="1"/>
  <c r="E34" i="9"/>
  <c r="AU34" i="4" s="1"/>
  <c r="E34" i="4" s="1"/>
  <c r="E35" i="9"/>
  <c r="E36" i="9"/>
  <c r="AU36" i="4" s="1"/>
  <c r="E37" i="9"/>
  <c r="AU37" i="4" s="1"/>
  <c r="E38" i="9"/>
  <c r="AU38" i="4" s="1"/>
  <c r="E38" i="4" s="1"/>
  <c r="E39" i="9"/>
  <c r="AU39" i="4" s="1"/>
  <c r="E39" i="4" s="1"/>
  <c r="E40" i="9"/>
  <c r="D18" i="9"/>
  <c r="D34" i="9"/>
  <c r="AT34" i="4" s="1"/>
  <c r="D36" i="9"/>
  <c r="AT36" i="4" s="1"/>
  <c r="BO8" i="4"/>
  <c r="BO9" i="4"/>
  <c r="BO10" i="4"/>
  <c r="BO11" i="4"/>
  <c r="BO12" i="4"/>
  <c r="BO13" i="4"/>
  <c r="BO14" i="4"/>
  <c r="BO15" i="4"/>
  <c r="BO16" i="4"/>
  <c r="BO17" i="4"/>
  <c r="BO18" i="4"/>
  <c r="D18" i="4" s="1"/>
  <c r="BO19" i="4"/>
  <c r="D19" i="4" s="1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10" i="4"/>
  <c r="X10" i="4" s="1"/>
  <c r="BN11" i="4"/>
  <c r="X11" i="4" s="1"/>
  <c r="BN12" i="4"/>
  <c r="BN13" i="4"/>
  <c r="BN14" i="4"/>
  <c r="X14" i="4" s="1"/>
  <c r="BN15" i="4"/>
  <c r="X15" i="4" s="1"/>
  <c r="BN17" i="4"/>
  <c r="X17" i="4" s="1"/>
  <c r="BN18" i="4"/>
  <c r="BN19" i="4"/>
  <c r="BN22" i="4"/>
  <c r="BN27" i="4"/>
  <c r="BN28" i="4"/>
  <c r="BN29" i="4"/>
  <c r="X29" i="4" s="1"/>
  <c r="BN30" i="4"/>
  <c r="X30" i="4" s="1"/>
  <c r="BN31" i="4"/>
  <c r="X31" i="4" s="1"/>
  <c r="BN33" i="4"/>
  <c r="X33" i="4" s="1"/>
  <c r="BN34" i="4"/>
  <c r="BN35" i="4"/>
  <c r="X35" i="4" s="1"/>
  <c r="BN38" i="4"/>
  <c r="BM9" i="4"/>
  <c r="W9" i="4" s="1"/>
  <c r="BM10" i="4"/>
  <c r="BM11" i="4"/>
  <c r="BM12" i="4"/>
  <c r="BM13" i="4"/>
  <c r="BM14" i="4"/>
  <c r="W14" i="4" s="1"/>
  <c r="BM16" i="4"/>
  <c r="BM17" i="4"/>
  <c r="BM18" i="4"/>
  <c r="W18" i="4" s="1"/>
  <c r="BM21" i="4"/>
  <c r="BM26" i="4"/>
  <c r="W26" i="4" s="1"/>
  <c r="BM27" i="4"/>
  <c r="BM28" i="4"/>
  <c r="BM29" i="4"/>
  <c r="W29" i="4" s="1"/>
  <c r="BM30" i="4"/>
  <c r="W30" i="4" s="1"/>
  <c r="BM32" i="4"/>
  <c r="W32" i="4" s="1"/>
  <c r="BM33" i="4"/>
  <c r="BM34" i="4"/>
  <c r="W34" i="4" s="1"/>
  <c r="BM37" i="4"/>
  <c r="BL9" i="4"/>
  <c r="BL10" i="4"/>
  <c r="BL11" i="4"/>
  <c r="V11" i="4" s="1"/>
  <c r="BL12" i="4"/>
  <c r="V12" i="4" s="1"/>
  <c r="BL13" i="4"/>
  <c r="V13" i="4" s="1"/>
  <c r="BL15" i="4"/>
  <c r="V15" i="4" s="1"/>
  <c r="BL16" i="4"/>
  <c r="BL17" i="4"/>
  <c r="V17" i="4" s="1"/>
  <c r="BL20" i="4"/>
  <c r="BL25" i="4"/>
  <c r="BL26" i="4"/>
  <c r="BL27" i="4"/>
  <c r="BL28" i="4"/>
  <c r="BL29" i="4"/>
  <c r="V29" i="4" s="1"/>
  <c r="BL31" i="4"/>
  <c r="V31" i="4" s="1"/>
  <c r="BL32" i="4"/>
  <c r="V32" i="4" s="1"/>
  <c r="BL33" i="4"/>
  <c r="V33" i="4" s="1"/>
  <c r="BL34" i="4"/>
  <c r="V34" i="4" s="1"/>
  <c r="BL36" i="4"/>
  <c r="BK8" i="4"/>
  <c r="U8" i="4" s="1"/>
  <c r="BK9" i="4"/>
  <c r="BK10" i="4"/>
  <c r="BK11" i="4"/>
  <c r="U11" i="4" s="1"/>
  <c r="BK12" i="4"/>
  <c r="BK14" i="4"/>
  <c r="U14" i="4" s="1"/>
  <c r="BK15" i="4"/>
  <c r="BK16" i="4"/>
  <c r="BK19" i="4"/>
  <c r="BK23" i="4"/>
  <c r="BK24" i="4"/>
  <c r="BK25" i="4"/>
  <c r="BK26" i="4"/>
  <c r="U26" i="4" s="1"/>
  <c r="BK27" i="4"/>
  <c r="U27" i="4" s="1"/>
  <c r="BK28" i="4"/>
  <c r="BK30" i="4"/>
  <c r="BK31" i="4"/>
  <c r="BK32" i="4"/>
  <c r="U32" i="4" s="1"/>
  <c r="BK33" i="4"/>
  <c r="U33" i="4" s="1"/>
  <c r="BK35" i="4"/>
  <c r="BK40" i="4"/>
  <c r="BJ8" i="4"/>
  <c r="BJ9" i="4"/>
  <c r="BJ10" i="4"/>
  <c r="BJ11" i="4"/>
  <c r="T11" i="4" s="1"/>
  <c r="BJ13" i="4"/>
  <c r="T13" i="4" s="1"/>
  <c r="BJ14" i="4"/>
  <c r="BJ15" i="4"/>
  <c r="T15" i="4" s="1"/>
  <c r="BJ18" i="4"/>
  <c r="BJ23" i="4"/>
  <c r="T23" i="4" s="1"/>
  <c r="BJ24" i="4"/>
  <c r="BJ25" i="4"/>
  <c r="BJ26" i="4"/>
  <c r="BJ27" i="4"/>
  <c r="BJ29" i="4"/>
  <c r="T29" i="4" s="1"/>
  <c r="BJ30" i="4"/>
  <c r="BJ31" i="4"/>
  <c r="T31" i="4" s="1"/>
  <c r="BJ34" i="4"/>
  <c r="BJ38" i="4"/>
  <c r="BJ39" i="4"/>
  <c r="BJ40" i="4"/>
  <c r="BI8" i="4"/>
  <c r="S8" i="4" s="1"/>
  <c r="BI9" i="4"/>
  <c r="BI10" i="4"/>
  <c r="BI12" i="4"/>
  <c r="BI13" i="4"/>
  <c r="S13" i="4" s="1"/>
  <c r="BI14" i="4"/>
  <c r="S14" i="4" s="1"/>
  <c r="BI17" i="4"/>
  <c r="BI21" i="4"/>
  <c r="S21" i="4" s="1"/>
  <c r="BI22" i="4"/>
  <c r="BI23" i="4"/>
  <c r="BI24" i="4"/>
  <c r="BI25" i="4"/>
  <c r="BI26" i="4"/>
  <c r="S26" i="4" s="1"/>
  <c r="BI28" i="4"/>
  <c r="BI29" i="4"/>
  <c r="S29" i="4" s="1"/>
  <c r="BI30" i="4"/>
  <c r="S30" i="4" s="1"/>
  <c r="BI33" i="4"/>
  <c r="BI38" i="4"/>
  <c r="S38" i="4" s="1"/>
  <c r="BI39" i="4"/>
  <c r="BI40" i="4"/>
  <c r="BH8" i="4"/>
  <c r="BH9" i="4"/>
  <c r="R9" i="4" s="1"/>
  <c r="BH11" i="4"/>
  <c r="R11" i="4" s="1"/>
  <c r="BH12" i="4"/>
  <c r="BH13" i="4"/>
  <c r="BH16" i="4"/>
  <c r="BH21" i="4"/>
  <c r="BH22" i="4"/>
  <c r="BH23" i="4"/>
  <c r="R23" i="4" s="1"/>
  <c r="BH24" i="4"/>
  <c r="R24" i="4" s="1"/>
  <c r="BH25" i="4"/>
  <c r="BH27" i="4"/>
  <c r="BH28" i="4"/>
  <c r="R28" i="4" s="1"/>
  <c r="BH29" i="4"/>
  <c r="R29" i="4" s="1"/>
  <c r="BH32" i="4"/>
  <c r="BH37" i="4"/>
  <c r="BH38" i="4"/>
  <c r="BH39" i="4"/>
  <c r="BH40" i="4"/>
  <c r="BG8" i="4"/>
  <c r="Q8" i="4" s="1"/>
  <c r="BG10" i="4"/>
  <c r="Q10" i="4" s="1"/>
  <c r="BG11" i="4"/>
  <c r="BG12" i="4"/>
  <c r="BG15" i="4"/>
  <c r="BG20" i="4"/>
  <c r="Q20" i="4" s="1"/>
  <c r="BG21" i="4"/>
  <c r="BG22" i="4"/>
  <c r="BG23" i="4"/>
  <c r="Q23" i="4" s="1"/>
  <c r="BG24" i="4"/>
  <c r="Q24" i="4" s="1"/>
  <c r="BG26" i="4"/>
  <c r="Q26" i="4" s="1"/>
  <c r="BG27" i="4"/>
  <c r="BG28" i="4"/>
  <c r="Q28" i="4" s="1"/>
  <c r="BG31" i="4"/>
  <c r="BG35" i="4"/>
  <c r="Q35" i="4" s="1"/>
  <c r="BG36" i="4"/>
  <c r="BG37" i="4"/>
  <c r="BG38" i="4"/>
  <c r="Q38" i="4" s="1"/>
  <c r="BG39" i="4"/>
  <c r="BG40" i="4"/>
  <c r="Q40" i="4" s="1"/>
  <c r="BF9" i="4"/>
  <c r="P9" i="4" s="1"/>
  <c r="BF10" i="4"/>
  <c r="BF11" i="4"/>
  <c r="P11" i="4" s="1"/>
  <c r="BF14" i="4"/>
  <c r="BF19" i="4"/>
  <c r="BF20" i="4"/>
  <c r="BF21" i="4"/>
  <c r="BF22" i="4"/>
  <c r="BF23" i="4"/>
  <c r="P23" i="4" s="1"/>
  <c r="BF25" i="4"/>
  <c r="BF26" i="4"/>
  <c r="BF27" i="4"/>
  <c r="P27" i="4" s="1"/>
  <c r="BF30" i="4"/>
  <c r="BF34" i="4"/>
  <c r="P34" i="4" s="1"/>
  <c r="BF35" i="4"/>
  <c r="P35" i="4" s="1"/>
  <c r="BF36" i="4"/>
  <c r="BF37" i="4"/>
  <c r="BF38" i="4"/>
  <c r="BF39" i="4"/>
  <c r="P39" i="4" s="1"/>
  <c r="BE8" i="4"/>
  <c r="O8" i="4" s="1"/>
  <c r="BE9" i="4"/>
  <c r="BE10" i="4"/>
  <c r="O10" i="4" s="1"/>
  <c r="BE13" i="4"/>
  <c r="BE18" i="4"/>
  <c r="BE19" i="4"/>
  <c r="BE20" i="4"/>
  <c r="O20" i="4" s="1"/>
  <c r="BE21" i="4"/>
  <c r="O21" i="4" s="1"/>
  <c r="BE22" i="4"/>
  <c r="O22" i="4" s="1"/>
  <c r="BE24" i="4"/>
  <c r="BE25" i="4"/>
  <c r="BE26" i="4"/>
  <c r="O26" i="4" s="1"/>
  <c r="BE29" i="4"/>
  <c r="BE34" i="4"/>
  <c r="BE35" i="4"/>
  <c r="BE36" i="4"/>
  <c r="BE37" i="4"/>
  <c r="O37" i="4" s="1"/>
  <c r="BE38" i="4"/>
  <c r="O38" i="4" s="1"/>
  <c r="BE40" i="4"/>
  <c r="BD8" i="4"/>
  <c r="BD9" i="4"/>
  <c r="BD12" i="4"/>
  <c r="BD17" i="4"/>
  <c r="N17" i="4" s="1"/>
  <c r="BD18" i="4"/>
  <c r="BD19" i="4"/>
  <c r="BD20" i="4"/>
  <c r="N20" i="4" s="1"/>
  <c r="BD21" i="4"/>
  <c r="BD23" i="4"/>
  <c r="N23" i="4" s="1"/>
  <c r="BD24" i="4"/>
  <c r="BD25" i="4"/>
  <c r="N25" i="4" s="1"/>
  <c r="BD26" i="4"/>
  <c r="N26" i="4" s="1"/>
  <c r="BD28" i="4"/>
  <c r="BD33" i="4"/>
  <c r="BD34" i="4"/>
  <c r="BD35" i="4"/>
  <c r="BD36" i="4"/>
  <c r="N36" i="4" s="1"/>
  <c r="BD37" i="4"/>
  <c r="BD39" i="4"/>
  <c r="BD40" i="4"/>
  <c r="BC8" i="4"/>
  <c r="BC11" i="4"/>
  <c r="BC16" i="4"/>
  <c r="BC17" i="4"/>
  <c r="BC18" i="4"/>
  <c r="BC19" i="4"/>
  <c r="BC20" i="4"/>
  <c r="BC22" i="4"/>
  <c r="BC23" i="4"/>
  <c r="BC24" i="4"/>
  <c r="BC25" i="4"/>
  <c r="M25" i="4" s="1"/>
  <c r="BC27" i="4"/>
  <c r="BC32" i="4"/>
  <c r="BC33" i="4"/>
  <c r="BC34" i="4"/>
  <c r="BC35" i="4"/>
  <c r="BC36" i="4"/>
  <c r="M36" i="4" s="1"/>
  <c r="BC38" i="4"/>
  <c r="M38" i="4" s="1"/>
  <c r="BC39" i="4"/>
  <c r="BC40" i="4"/>
  <c r="M40" i="4" s="1"/>
  <c r="BB10" i="4"/>
  <c r="BB15" i="4"/>
  <c r="BB16" i="4"/>
  <c r="BB17" i="4"/>
  <c r="BB18" i="4"/>
  <c r="BB19" i="4"/>
  <c r="BB21" i="4"/>
  <c r="L21" i="4" s="1"/>
  <c r="BB22" i="4"/>
  <c r="BB23" i="4"/>
  <c r="BB26" i="4"/>
  <c r="BB31" i="4"/>
  <c r="BB32" i="4"/>
  <c r="BB33" i="4"/>
  <c r="BB34" i="4"/>
  <c r="BB35" i="4"/>
  <c r="L35" i="4" s="1"/>
  <c r="BB37" i="4"/>
  <c r="BB38" i="4"/>
  <c r="BB39" i="4"/>
  <c r="BA9" i="4"/>
  <c r="BA14" i="4"/>
  <c r="BA15" i="4"/>
  <c r="BA16" i="4"/>
  <c r="BA17" i="4"/>
  <c r="K17" i="4" s="1"/>
  <c r="BA18" i="4"/>
  <c r="K18" i="4" s="1"/>
  <c r="BA20" i="4"/>
  <c r="K20" i="4" s="1"/>
  <c r="BA21" i="4"/>
  <c r="K21" i="4" s="1"/>
  <c r="BA22" i="4"/>
  <c r="BA25" i="4"/>
  <c r="BA30" i="4"/>
  <c r="BA31" i="4"/>
  <c r="BA32" i="4"/>
  <c r="BA33" i="4"/>
  <c r="BA34" i="4"/>
  <c r="K34" i="4" s="1"/>
  <c r="BA36" i="4"/>
  <c r="K36" i="4" s="1"/>
  <c r="BA37" i="4"/>
  <c r="BA38" i="4"/>
  <c r="AZ8" i="4"/>
  <c r="AZ13" i="4"/>
  <c r="AZ14" i="4"/>
  <c r="AZ15" i="4"/>
  <c r="AZ16" i="4"/>
  <c r="AZ17" i="4"/>
  <c r="J17" i="4" s="1"/>
  <c r="AZ19" i="4"/>
  <c r="J19" i="4" s="1"/>
  <c r="AZ20" i="4"/>
  <c r="J20" i="4" s="1"/>
  <c r="AZ21" i="4"/>
  <c r="AZ24" i="4"/>
  <c r="AZ29" i="4"/>
  <c r="AZ30" i="4"/>
  <c r="AZ31" i="4"/>
  <c r="AZ32" i="4"/>
  <c r="J32" i="4" s="1"/>
  <c r="AZ33" i="4"/>
  <c r="J33" i="4" s="1"/>
  <c r="AZ35" i="4"/>
  <c r="J35" i="4" s="1"/>
  <c r="AZ36" i="4"/>
  <c r="AZ37" i="4"/>
  <c r="AZ40" i="4"/>
  <c r="AY12" i="4"/>
  <c r="AY13" i="4"/>
  <c r="AY14" i="4"/>
  <c r="AY15" i="4"/>
  <c r="I15" i="4" s="1"/>
  <c r="AY16" i="4"/>
  <c r="I16" i="4" s="1"/>
  <c r="AY18" i="4"/>
  <c r="I18" i="4" s="1"/>
  <c r="AY19" i="4"/>
  <c r="AY20" i="4"/>
  <c r="AY23" i="4"/>
  <c r="AY27" i="4"/>
  <c r="AY28" i="4"/>
  <c r="AY29" i="4"/>
  <c r="AY30" i="4"/>
  <c r="AY31" i="4"/>
  <c r="AY32" i="4"/>
  <c r="I32" i="4" s="1"/>
  <c r="AY34" i="4"/>
  <c r="I34" i="4" s="1"/>
  <c r="AY35" i="4"/>
  <c r="AY36" i="4"/>
  <c r="AY39" i="4"/>
  <c r="AX11" i="4"/>
  <c r="AX12" i="4"/>
  <c r="AX13" i="4"/>
  <c r="AX14" i="4"/>
  <c r="AX15" i="4"/>
  <c r="H15" i="4" s="1"/>
  <c r="AX17" i="4"/>
  <c r="AX18" i="4"/>
  <c r="AX19" i="4"/>
  <c r="AX22" i="4"/>
  <c r="AX26" i="4"/>
  <c r="AX27" i="4"/>
  <c r="AX28" i="4"/>
  <c r="AX29" i="4"/>
  <c r="AX30" i="4"/>
  <c r="AX31" i="4"/>
  <c r="H31" i="4" s="1"/>
  <c r="AX33" i="4"/>
  <c r="AX34" i="4"/>
  <c r="AX35" i="4"/>
  <c r="AX38" i="4"/>
  <c r="AW10" i="4"/>
  <c r="AW11" i="4"/>
  <c r="AW12" i="4"/>
  <c r="AW13" i="4"/>
  <c r="AW15" i="4"/>
  <c r="G15" i="4" s="1"/>
  <c r="AW16" i="4"/>
  <c r="G16" i="4" s="1"/>
  <c r="AW17" i="4"/>
  <c r="AW18" i="4"/>
  <c r="AW21" i="4"/>
  <c r="AW22" i="4"/>
  <c r="G22" i="4" s="1"/>
  <c r="AW27" i="4"/>
  <c r="AW28" i="4"/>
  <c r="AW29" i="4"/>
  <c r="AW30" i="4"/>
  <c r="AW33" i="4"/>
  <c r="G33" i="4" s="1"/>
  <c r="AW34" i="4"/>
  <c r="AW37" i="4"/>
  <c r="AW39" i="4"/>
  <c r="AW40" i="4"/>
  <c r="AV8" i="4"/>
  <c r="F8" i="4" s="1"/>
  <c r="AV9" i="4"/>
  <c r="AV10" i="4"/>
  <c r="AV12" i="4"/>
  <c r="AV13" i="4"/>
  <c r="AV15" i="4"/>
  <c r="AV16" i="4"/>
  <c r="AV19" i="4"/>
  <c r="AV20" i="4"/>
  <c r="F20" i="4" s="1"/>
  <c r="AV21" i="4"/>
  <c r="F21" i="4" s="1"/>
  <c r="AV24" i="4"/>
  <c r="F24" i="4" s="1"/>
  <c r="AV25" i="4"/>
  <c r="AV26" i="4"/>
  <c r="AV27" i="4"/>
  <c r="F27" i="4" s="1"/>
  <c r="AV28" i="4"/>
  <c r="AV31" i="4"/>
  <c r="AV32" i="4"/>
  <c r="AV33" i="4"/>
  <c r="AV36" i="4"/>
  <c r="AV38" i="4"/>
  <c r="AV39" i="4"/>
  <c r="F39" i="4" s="1"/>
  <c r="AU9" i="4"/>
  <c r="AU10" i="4"/>
  <c r="E10" i="4" s="1"/>
  <c r="AU11" i="4"/>
  <c r="AU12" i="4"/>
  <c r="AU13" i="4"/>
  <c r="E13" i="4" s="1"/>
  <c r="AU15" i="4"/>
  <c r="AU16" i="4"/>
  <c r="AU19" i="4"/>
  <c r="AU21" i="4"/>
  <c r="AU24" i="4"/>
  <c r="E24" i="4" s="1"/>
  <c r="AU25" i="4"/>
  <c r="AU27" i="4"/>
  <c r="AU28" i="4"/>
  <c r="AU29" i="4"/>
  <c r="E29" i="4" s="1"/>
  <c r="AU30" i="4"/>
  <c r="AU31" i="4"/>
  <c r="AU35" i="4"/>
  <c r="AU40" i="4"/>
  <c r="AT13" i="4"/>
  <c r="D13" i="4" s="1"/>
  <c r="AT18" i="4"/>
  <c r="AT28" i="4"/>
  <c r="D28" i="4" s="1"/>
  <c r="Y8" i="4"/>
  <c r="Y9" i="4"/>
  <c r="Y10" i="4"/>
  <c r="Y11" i="4"/>
  <c r="Y12" i="4"/>
  <c r="Y13" i="4"/>
  <c r="Y14" i="4"/>
  <c r="Y15" i="4"/>
  <c r="Y16" i="4"/>
  <c r="Y17" i="4"/>
  <c r="O17" i="3" s="1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D31" i="4" s="1"/>
  <c r="Y32" i="4"/>
  <c r="Y33" i="4"/>
  <c r="Y34" i="4"/>
  <c r="D34" i="4" s="1"/>
  <c r="Y35" i="4"/>
  <c r="Y36" i="4"/>
  <c r="Y37" i="4"/>
  <c r="Y38" i="4"/>
  <c r="Y39" i="4"/>
  <c r="Y40" i="4"/>
  <c r="X8" i="4"/>
  <c r="X12" i="4"/>
  <c r="X13" i="4"/>
  <c r="X16" i="4"/>
  <c r="X18" i="4"/>
  <c r="X19" i="4"/>
  <c r="X22" i="4"/>
  <c r="X27" i="4"/>
  <c r="X28" i="4"/>
  <c r="X32" i="4"/>
  <c r="X34" i="4"/>
  <c r="X37" i="4"/>
  <c r="X38" i="4"/>
  <c r="W10" i="4"/>
  <c r="W11" i="4"/>
  <c r="W12" i="4"/>
  <c r="W13" i="4"/>
  <c r="W16" i="4"/>
  <c r="W17" i="4"/>
  <c r="W21" i="4"/>
  <c r="W22" i="4"/>
  <c r="W23" i="4"/>
  <c r="W24" i="4"/>
  <c r="W27" i="4"/>
  <c r="W28" i="4"/>
  <c r="W31" i="4"/>
  <c r="W33" i="4"/>
  <c r="W36" i="4"/>
  <c r="W37" i="4"/>
  <c r="W39" i="4"/>
  <c r="W40" i="4"/>
  <c r="V9" i="4"/>
  <c r="V10" i="4"/>
  <c r="V14" i="4"/>
  <c r="V16" i="4"/>
  <c r="V19" i="4"/>
  <c r="V20" i="4"/>
  <c r="V21" i="4"/>
  <c r="V22" i="4"/>
  <c r="V25" i="4"/>
  <c r="V26" i="4"/>
  <c r="V27" i="4"/>
  <c r="V28" i="4"/>
  <c r="V30" i="4"/>
  <c r="V36" i="4"/>
  <c r="V37" i="4"/>
  <c r="U9" i="4"/>
  <c r="U10" i="4"/>
  <c r="U12" i="4"/>
  <c r="U13" i="4"/>
  <c r="U15" i="4"/>
  <c r="U16" i="4"/>
  <c r="U18" i="4"/>
  <c r="U19" i="4"/>
  <c r="U21" i="4"/>
  <c r="U22" i="4"/>
  <c r="U23" i="4"/>
  <c r="U24" i="4"/>
  <c r="U25" i="4"/>
  <c r="U28" i="4"/>
  <c r="U29" i="4"/>
  <c r="U30" i="4"/>
  <c r="U31" i="4"/>
  <c r="U34" i="4"/>
  <c r="U35" i="4"/>
  <c r="U36" i="4"/>
  <c r="U37" i="4"/>
  <c r="U40" i="4"/>
  <c r="T8" i="4"/>
  <c r="T9" i="4"/>
  <c r="T10" i="4"/>
  <c r="T14" i="4"/>
  <c r="T18" i="4"/>
  <c r="T19" i="4"/>
  <c r="T20" i="4"/>
  <c r="T21" i="4"/>
  <c r="T22" i="4"/>
  <c r="T24" i="4"/>
  <c r="T25" i="4"/>
  <c r="T26" i="4"/>
  <c r="T27" i="4"/>
  <c r="T28" i="4"/>
  <c r="T30" i="4"/>
  <c r="T33" i="4"/>
  <c r="T34" i="4"/>
  <c r="T36" i="4"/>
  <c r="T37" i="4"/>
  <c r="T38" i="4"/>
  <c r="T39" i="4"/>
  <c r="T40" i="4"/>
  <c r="S9" i="4"/>
  <c r="S10" i="4"/>
  <c r="S11" i="4"/>
  <c r="S12" i="4"/>
  <c r="S16" i="4"/>
  <c r="S17" i="4"/>
  <c r="S18" i="4"/>
  <c r="S19" i="4"/>
  <c r="S22" i="4"/>
  <c r="S23" i="4"/>
  <c r="S24" i="4"/>
  <c r="S25" i="4"/>
  <c r="S27" i="4"/>
  <c r="S28" i="4"/>
  <c r="S33" i="4"/>
  <c r="S34" i="4"/>
  <c r="S35" i="4"/>
  <c r="S39" i="4"/>
  <c r="S40" i="4"/>
  <c r="R8" i="4"/>
  <c r="R10" i="4"/>
  <c r="R12" i="4"/>
  <c r="R13" i="4"/>
  <c r="R15" i="4"/>
  <c r="R16" i="4"/>
  <c r="R18" i="4"/>
  <c r="R19" i="4"/>
  <c r="R21" i="4"/>
  <c r="R22" i="4"/>
  <c r="R25" i="4"/>
  <c r="R26" i="4"/>
  <c r="R27" i="4"/>
  <c r="R31" i="4"/>
  <c r="R32" i="4"/>
  <c r="R33" i="4"/>
  <c r="R34" i="4"/>
  <c r="R37" i="4"/>
  <c r="R38" i="4"/>
  <c r="R39" i="4"/>
  <c r="R40" i="4"/>
  <c r="Q11" i="4"/>
  <c r="Q12" i="4"/>
  <c r="Q15" i="4"/>
  <c r="Q16" i="4"/>
  <c r="Q17" i="4"/>
  <c r="Q18" i="4"/>
  <c r="Q19" i="4"/>
  <c r="Q21" i="4"/>
  <c r="Q22" i="4"/>
  <c r="Q25" i="4"/>
  <c r="Q27" i="4"/>
  <c r="Q30" i="4"/>
  <c r="Q31" i="4"/>
  <c r="Q33" i="4"/>
  <c r="Q36" i="4"/>
  <c r="Q37" i="4"/>
  <c r="Q39" i="4"/>
  <c r="P8" i="4"/>
  <c r="P10" i="4"/>
  <c r="P13" i="4"/>
  <c r="P14" i="4"/>
  <c r="P15" i="4"/>
  <c r="P16" i="4"/>
  <c r="P19" i="4"/>
  <c r="P20" i="4"/>
  <c r="P21" i="4"/>
  <c r="P22" i="4"/>
  <c r="P24" i="4"/>
  <c r="P25" i="4"/>
  <c r="P26" i="4"/>
  <c r="P30" i="4"/>
  <c r="P31" i="4"/>
  <c r="P32" i="4"/>
  <c r="P36" i="4"/>
  <c r="P37" i="4"/>
  <c r="P38" i="4"/>
  <c r="P40" i="4"/>
  <c r="O9" i="4"/>
  <c r="O12" i="4"/>
  <c r="O13" i="4"/>
  <c r="O15" i="4"/>
  <c r="O16" i="4"/>
  <c r="O18" i="4"/>
  <c r="O19" i="4"/>
  <c r="O23" i="4"/>
  <c r="O24" i="4"/>
  <c r="O25" i="4"/>
  <c r="O28" i="4"/>
  <c r="O29" i="4"/>
  <c r="O30" i="4"/>
  <c r="O31" i="4"/>
  <c r="O34" i="4"/>
  <c r="O35" i="4"/>
  <c r="O36" i="4"/>
  <c r="O40" i="4"/>
  <c r="N8" i="4"/>
  <c r="N9" i="4"/>
  <c r="N12" i="4"/>
  <c r="N13" i="4"/>
  <c r="N14" i="4"/>
  <c r="N15" i="4"/>
  <c r="N16" i="4"/>
  <c r="N18" i="4"/>
  <c r="N19" i="4"/>
  <c r="N21" i="4"/>
  <c r="N22" i="4"/>
  <c r="N24" i="4"/>
  <c r="N27" i="4"/>
  <c r="N28" i="4"/>
  <c r="N30" i="4"/>
  <c r="N33" i="4"/>
  <c r="N34" i="4"/>
  <c r="N35" i="4"/>
  <c r="N37" i="4"/>
  <c r="N38" i="4"/>
  <c r="N39" i="4"/>
  <c r="N40" i="4"/>
  <c r="M8" i="4"/>
  <c r="M11" i="4"/>
  <c r="M12" i="4"/>
  <c r="M13" i="4"/>
  <c r="M16" i="4"/>
  <c r="M17" i="4"/>
  <c r="M18" i="4"/>
  <c r="M19" i="4"/>
  <c r="M20" i="4"/>
  <c r="M21" i="4"/>
  <c r="M22" i="4"/>
  <c r="M23" i="4"/>
  <c r="M24" i="4"/>
  <c r="M27" i="4"/>
  <c r="M28" i="4"/>
  <c r="M29" i="4"/>
  <c r="M32" i="4"/>
  <c r="M33" i="4"/>
  <c r="M34" i="4"/>
  <c r="M35" i="4"/>
  <c r="M37" i="4"/>
  <c r="M39" i="4"/>
  <c r="L10" i="4"/>
  <c r="L11" i="4"/>
  <c r="L12" i="4"/>
  <c r="L14" i="4"/>
  <c r="L15" i="4"/>
  <c r="L16" i="4"/>
  <c r="L17" i="4"/>
  <c r="L18" i="4"/>
  <c r="L19" i="4"/>
  <c r="L20" i="4"/>
  <c r="L22" i="4"/>
  <c r="L23" i="4"/>
  <c r="L26" i="4"/>
  <c r="L27" i="4"/>
  <c r="L28" i="4"/>
  <c r="L31" i="4"/>
  <c r="L32" i="4"/>
  <c r="L33" i="4"/>
  <c r="L34" i="4"/>
  <c r="L36" i="4"/>
  <c r="L37" i="4"/>
  <c r="L38" i="4"/>
  <c r="L39" i="4"/>
  <c r="K9" i="4"/>
  <c r="K10" i="4"/>
  <c r="K11" i="4"/>
  <c r="K13" i="4"/>
  <c r="K14" i="4"/>
  <c r="K15" i="4"/>
  <c r="K16" i="4"/>
  <c r="K19" i="4"/>
  <c r="K22" i="4"/>
  <c r="K25" i="4"/>
  <c r="K26" i="4"/>
  <c r="K27" i="4"/>
  <c r="K29" i="4"/>
  <c r="K30" i="4"/>
  <c r="K31" i="4"/>
  <c r="K32" i="4"/>
  <c r="K33" i="4"/>
  <c r="K35" i="4"/>
  <c r="K37" i="4"/>
  <c r="K38" i="4"/>
  <c r="J8" i="4"/>
  <c r="J9" i="4"/>
  <c r="J10" i="4"/>
  <c r="J13" i="4"/>
  <c r="J14" i="4"/>
  <c r="J15" i="4"/>
  <c r="J16" i="4"/>
  <c r="J18" i="4"/>
  <c r="J21" i="4"/>
  <c r="J24" i="4"/>
  <c r="J25" i="4"/>
  <c r="J26" i="4"/>
  <c r="J28" i="4"/>
  <c r="J29" i="4"/>
  <c r="J30" i="4"/>
  <c r="J31" i="4"/>
  <c r="J34" i="4"/>
  <c r="J36" i="4"/>
  <c r="J37" i="4"/>
  <c r="J40" i="4"/>
  <c r="I8" i="4"/>
  <c r="I9" i="4"/>
  <c r="I11" i="4"/>
  <c r="I12" i="4"/>
  <c r="I13" i="4"/>
  <c r="I14" i="4"/>
  <c r="I17" i="4"/>
  <c r="I19" i="4"/>
  <c r="I20" i="4"/>
  <c r="I23" i="4"/>
  <c r="I24" i="4"/>
  <c r="I25" i="4"/>
  <c r="I27" i="4"/>
  <c r="I28" i="4"/>
  <c r="I29" i="4"/>
  <c r="I30" i="4"/>
  <c r="I31" i="4"/>
  <c r="I33" i="4"/>
  <c r="I35" i="4"/>
  <c r="I36" i="4"/>
  <c r="I39" i="4"/>
  <c r="I40" i="4"/>
  <c r="H8" i="4"/>
  <c r="H10" i="4"/>
  <c r="H11" i="4"/>
  <c r="H12" i="4"/>
  <c r="H13" i="4"/>
  <c r="H14" i="4"/>
  <c r="H16" i="4"/>
  <c r="H17" i="4"/>
  <c r="H18" i="4"/>
  <c r="H19" i="4"/>
  <c r="H22" i="4"/>
  <c r="H23" i="4"/>
  <c r="H24" i="4"/>
  <c r="H26" i="4"/>
  <c r="H27" i="4"/>
  <c r="H28" i="4"/>
  <c r="H29" i="4"/>
  <c r="H30" i="4"/>
  <c r="H32" i="4"/>
  <c r="H33" i="4"/>
  <c r="H34" i="4"/>
  <c r="H35" i="4"/>
  <c r="H38" i="4"/>
  <c r="H39" i="4"/>
  <c r="H40" i="4"/>
  <c r="G10" i="4"/>
  <c r="G11" i="4"/>
  <c r="G12" i="4"/>
  <c r="G13" i="4"/>
  <c r="G17" i="4"/>
  <c r="G18" i="4"/>
  <c r="G21" i="4"/>
  <c r="G24" i="4"/>
  <c r="G27" i="4"/>
  <c r="G28" i="4"/>
  <c r="G29" i="4"/>
  <c r="G30" i="4"/>
  <c r="G31" i="4"/>
  <c r="G34" i="4"/>
  <c r="G36" i="4"/>
  <c r="G37" i="4"/>
  <c r="G39" i="4"/>
  <c r="G40" i="4"/>
  <c r="F9" i="4"/>
  <c r="F10" i="4"/>
  <c r="F12" i="4"/>
  <c r="F13" i="4"/>
  <c r="F14" i="4"/>
  <c r="F15" i="4"/>
  <c r="F16" i="4"/>
  <c r="F19" i="4"/>
  <c r="F22" i="4"/>
  <c r="F25" i="4"/>
  <c r="F26" i="4"/>
  <c r="F28" i="4"/>
  <c r="F30" i="4"/>
  <c r="F31" i="4"/>
  <c r="F32" i="4"/>
  <c r="F33" i="4"/>
  <c r="F36" i="4"/>
  <c r="F37" i="4"/>
  <c r="F38" i="4"/>
  <c r="E9" i="4"/>
  <c r="E11" i="4"/>
  <c r="E12" i="4"/>
  <c r="E15" i="4"/>
  <c r="E16" i="4"/>
  <c r="E18" i="4"/>
  <c r="E19" i="4"/>
  <c r="E21" i="4"/>
  <c r="E22" i="4"/>
  <c r="E25" i="4"/>
  <c r="E27" i="4"/>
  <c r="E28" i="4"/>
  <c r="E30" i="4"/>
  <c r="E31" i="4"/>
  <c r="E35" i="4"/>
  <c r="E36" i="4"/>
  <c r="E37" i="4"/>
  <c r="E40" i="4"/>
  <c r="D16" i="4"/>
  <c r="D30" i="4"/>
  <c r="D36" i="4"/>
  <c r="D37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C8" i="3"/>
  <c r="AO8" i="1" s="1"/>
  <c r="AC9" i="3"/>
  <c r="Z9" i="3" s="1"/>
  <c r="AC10" i="3"/>
  <c r="AC11" i="3"/>
  <c r="Z11" i="3" s="1"/>
  <c r="AC12" i="3"/>
  <c r="Z12" i="3" s="1"/>
  <c r="AC13" i="3"/>
  <c r="AC14" i="3"/>
  <c r="Z14" i="3" s="1"/>
  <c r="AC15" i="3"/>
  <c r="Z15" i="3" s="1"/>
  <c r="AC16" i="3"/>
  <c r="Z16" i="3" s="1"/>
  <c r="AC17" i="3"/>
  <c r="Z17" i="3" s="1"/>
  <c r="AC18" i="3"/>
  <c r="Z18" i="3" s="1"/>
  <c r="AC19" i="3"/>
  <c r="AC20" i="3"/>
  <c r="AC21" i="3"/>
  <c r="Z21" i="3" s="1"/>
  <c r="AC22" i="3"/>
  <c r="Z22" i="3" s="1"/>
  <c r="AC23" i="3"/>
  <c r="Z23" i="3" s="1"/>
  <c r="AC24" i="3"/>
  <c r="Z24" i="3" s="1"/>
  <c r="AC25" i="3"/>
  <c r="AC26" i="3"/>
  <c r="AC27" i="3"/>
  <c r="Z27" i="3" s="1"/>
  <c r="AC28" i="3"/>
  <c r="Z28" i="3" s="1"/>
  <c r="AC29" i="3"/>
  <c r="Z29" i="3" s="1"/>
  <c r="AC30" i="3"/>
  <c r="Z30" i="3" s="1"/>
  <c r="AC31" i="3"/>
  <c r="AC32" i="3"/>
  <c r="AC33" i="3"/>
  <c r="Z33" i="3" s="1"/>
  <c r="AC34" i="3"/>
  <c r="AC35" i="3"/>
  <c r="Z35" i="3" s="1"/>
  <c r="AC36" i="3"/>
  <c r="Z36" i="3" s="1"/>
  <c r="AC37" i="3"/>
  <c r="Z37" i="3" s="1"/>
  <c r="AC38" i="3"/>
  <c r="Z38" i="3" s="1"/>
  <c r="AC39" i="3"/>
  <c r="AC40" i="3"/>
  <c r="Z40" i="3" s="1"/>
  <c r="Z10" i="3"/>
  <c r="Z13" i="3"/>
  <c r="Z19" i="3"/>
  <c r="Z20" i="3"/>
  <c r="Z25" i="3"/>
  <c r="Z26" i="3"/>
  <c r="Z31" i="3"/>
  <c r="Z32" i="3"/>
  <c r="Z34" i="3"/>
  <c r="Z39" i="3"/>
  <c r="R8" i="3"/>
  <c r="R9" i="3"/>
  <c r="P9" i="3" s="1"/>
  <c r="R10" i="3"/>
  <c r="R11" i="3"/>
  <c r="P11" i="3" s="1"/>
  <c r="R12" i="3"/>
  <c r="P12" i="3" s="1"/>
  <c r="R13" i="3"/>
  <c r="R14" i="3"/>
  <c r="P14" i="3" s="1"/>
  <c r="R15" i="3"/>
  <c r="R16" i="3"/>
  <c r="P16" i="3" s="1"/>
  <c r="R17" i="3"/>
  <c r="P17" i="3" s="1"/>
  <c r="R18" i="3"/>
  <c r="P18" i="3" s="1"/>
  <c r="R19" i="3"/>
  <c r="P19" i="3" s="1"/>
  <c r="R20" i="3"/>
  <c r="R21" i="3"/>
  <c r="R22" i="3"/>
  <c r="R23" i="3"/>
  <c r="P23" i="3" s="1"/>
  <c r="R24" i="3"/>
  <c r="P24" i="3" s="1"/>
  <c r="R25" i="3"/>
  <c r="P25" i="3" s="1"/>
  <c r="R26" i="3"/>
  <c r="R27" i="3"/>
  <c r="R28" i="3"/>
  <c r="P28" i="3" s="1"/>
  <c r="R29" i="3"/>
  <c r="P29" i="3" s="1"/>
  <c r="R30" i="3"/>
  <c r="P30" i="3" s="1"/>
  <c r="R31" i="3"/>
  <c r="R32" i="3"/>
  <c r="P32" i="3" s="1"/>
  <c r="R33" i="3"/>
  <c r="P33" i="3" s="1"/>
  <c r="R34" i="3"/>
  <c r="P34" i="3" s="1"/>
  <c r="R35" i="3"/>
  <c r="P35" i="3" s="1"/>
  <c r="R36" i="3"/>
  <c r="P36" i="3" s="1"/>
  <c r="R37" i="3"/>
  <c r="R38" i="3"/>
  <c r="R39" i="3"/>
  <c r="R40" i="3"/>
  <c r="P40" i="3" s="1"/>
  <c r="P8" i="3"/>
  <c r="P10" i="3"/>
  <c r="P13" i="3"/>
  <c r="P15" i="3"/>
  <c r="P20" i="3"/>
  <c r="P21" i="3"/>
  <c r="P22" i="3"/>
  <c r="P26" i="3"/>
  <c r="P27" i="3"/>
  <c r="P31" i="3"/>
  <c r="P37" i="3"/>
  <c r="P38" i="3"/>
  <c r="P39" i="3"/>
  <c r="O10" i="3"/>
  <c r="O11" i="3"/>
  <c r="O12" i="3"/>
  <c r="O13" i="3"/>
  <c r="O16" i="3"/>
  <c r="O18" i="3"/>
  <c r="O19" i="3"/>
  <c r="O22" i="3"/>
  <c r="O23" i="3"/>
  <c r="D23" i="3" s="1"/>
  <c r="O24" i="3"/>
  <c r="O25" i="3"/>
  <c r="O28" i="3"/>
  <c r="O29" i="3"/>
  <c r="O30" i="3"/>
  <c r="O34" i="3"/>
  <c r="O35" i="3"/>
  <c r="O36" i="3"/>
  <c r="O37" i="3"/>
  <c r="O40" i="3"/>
  <c r="N8" i="3"/>
  <c r="N9" i="3"/>
  <c r="N10" i="3"/>
  <c r="N11" i="3"/>
  <c r="N12" i="3"/>
  <c r="N13" i="3"/>
  <c r="N14" i="3"/>
  <c r="N15" i="3"/>
  <c r="Q15" i="1" s="1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Q31" i="1" s="1"/>
  <c r="N32" i="3"/>
  <c r="N33" i="3"/>
  <c r="N34" i="3"/>
  <c r="N35" i="3"/>
  <c r="N36" i="3"/>
  <c r="N37" i="3"/>
  <c r="N38" i="3"/>
  <c r="N39" i="3"/>
  <c r="N4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D30" i="3" s="1"/>
  <c r="F31" i="3"/>
  <c r="F32" i="3"/>
  <c r="F33" i="3"/>
  <c r="F34" i="3"/>
  <c r="F35" i="3"/>
  <c r="F36" i="3"/>
  <c r="F37" i="3"/>
  <c r="D37" i="3" s="1"/>
  <c r="F38" i="3"/>
  <c r="F39" i="3"/>
  <c r="F40" i="3"/>
  <c r="E8" i="3"/>
  <c r="E9" i="3"/>
  <c r="E10" i="3"/>
  <c r="D10" i="3" s="1"/>
  <c r="E11" i="3"/>
  <c r="E12" i="3"/>
  <c r="E13" i="3"/>
  <c r="D13" i="3" s="1"/>
  <c r="E14" i="3"/>
  <c r="E15" i="3"/>
  <c r="E16" i="3"/>
  <c r="D16" i="3" s="1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D22" i="3"/>
  <c r="D25" i="3"/>
  <c r="D34" i="3"/>
  <c r="D40" i="3"/>
  <c r="EH8" i="8"/>
  <c r="DZ8" i="8" s="1"/>
  <c r="EH9" i="8"/>
  <c r="EH10" i="8"/>
  <c r="EH11" i="8"/>
  <c r="EH12" i="8"/>
  <c r="EH13" i="8"/>
  <c r="DZ13" i="8" s="1"/>
  <c r="EH14" i="8"/>
  <c r="EH15" i="8"/>
  <c r="EH16" i="8"/>
  <c r="EH17" i="8"/>
  <c r="EH18" i="8"/>
  <c r="EH19" i="8"/>
  <c r="EH20" i="8"/>
  <c r="EH21" i="8"/>
  <c r="EH22" i="8"/>
  <c r="EH23" i="8"/>
  <c r="EH24" i="8"/>
  <c r="EH25" i="8"/>
  <c r="EH26" i="8"/>
  <c r="EH27" i="8"/>
  <c r="EH28" i="8"/>
  <c r="EH29" i="8"/>
  <c r="EH30" i="8"/>
  <c r="EH31" i="8"/>
  <c r="EH32" i="8"/>
  <c r="EH33" i="8"/>
  <c r="EH34" i="8"/>
  <c r="EH35" i="8"/>
  <c r="EH36" i="8"/>
  <c r="EH37" i="8"/>
  <c r="DZ37" i="8" s="1"/>
  <c r="EH38" i="8"/>
  <c r="EH39" i="8"/>
  <c r="DZ39" i="8" s="1"/>
  <c r="EH40" i="8"/>
  <c r="EA8" i="8"/>
  <c r="EA9" i="8"/>
  <c r="EA10" i="8"/>
  <c r="DZ10" i="8" s="1"/>
  <c r="EA11" i="8"/>
  <c r="DZ11" i="8" s="1"/>
  <c r="EA12" i="8"/>
  <c r="EA13" i="8"/>
  <c r="EA14" i="8"/>
  <c r="EA15" i="8"/>
  <c r="EA16" i="8"/>
  <c r="DZ16" i="8" s="1"/>
  <c r="EA17" i="8"/>
  <c r="DZ17" i="8" s="1"/>
  <c r="EA18" i="8"/>
  <c r="EA19" i="8"/>
  <c r="EA20" i="8"/>
  <c r="DZ20" i="8" s="1"/>
  <c r="EA21" i="8"/>
  <c r="EA22" i="8"/>
  <c r="DZ22" i="8" s="1"/>
  <c r="EA23" i="8"/>
  <c r="EA24" i="8"/>
  <c r="EA25" i="8"/>
  <c r="EA26" i="8"/>
  <c r="EA27" i="8"/>
  <c r="DZ27" i="8" s="1"/>
  <c r="EA28" i="8"/>
  <c r="EA29" i="8"/>
  <c r="EA30" i="8"/>
  <c r="DZ30" i="8" s="1"/>
  <c r="EA31" i="8"/>
  <c r="DZ31" i="8" s="1"/>
  <c r="EA32" i="8"/>
  <c r="EA33" i="8"/>
  <c r="DZ33" i="8" s="1"/>
  <c r="EA34" i="8"/>
  <c r="EA35" i="8"/>
  <c r="DZ35" i="8" s="1"/>
  <c r="EA36" i="8"/>
  <c r="EA37" i="8"/>
  <c r="EA38" i="8"/>
  <c r="EA39" i="8"/>
  <c r="EA40" i="8"/>
  <c r="DZ9" i="8"/>
  <c r="DZ1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N8" i="8"/>
  <c r="DN9" i="8"/>
  <c r="DF9" i="8" s="1"/>
  <c r="DN10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F27" i="8" s="1"/>
  <c r="DN28" i="8"/>
  <c r="DN29" i="8"/>
  <c r="DN30" i="8"/>
  <c r="DN31" i="8"/>
  <c r="DN32" i="8"/>
  <c r="DF32" i="8" s="1"/>
  <c r="DN33" i="8"/>
  <c r="DF33" i="8" s="1"/>
  <c r="DN34" i="8"/>
  <c r="DN35" i="8"/>
  <c r="DN36" i="8"/>
  <c r="DN37" i="8"/>
  <c r="DF37" i="8" s="1"/>
  <c r="DN38" i="8"/>
  <c r="DN39" i="8"/>
  <c r="DN40" i="8"/>
  <c r="DG8" i="8"/>
  <c r="DF8" i="8" s="1"/>
  <c r="DG9" i="8"/>
  <c r="DG10" i="8"/>
  <c r="DF10" i="8" s="1"/>
  <c r="DG11" i="8"/>
  <c r="DG12" i="8"/>
  <c r="DG13" i="8"/>
  <c r="DG14" i="8"/>
  <c r="DF14" i="8" s="1"/>
  <c r="DG15" i="8"/>
  <c r="DF15" i="8" s="1"/>
  <c r="DG16" i="8"/>
  <c r="DG17" i="8"/>
  <c r="DG18" i="8"/>
  <c r="DF18" i="8" s="1"/>
  <c r="DG19" i="8"/>
  <c r="DF19" i="8" s="1"/>
  <c r="DG20" i="8"/>
  <c r="DF20" i="8" s="1"/>
  <c r="DG21" i="8"/>
  <c r="DG22" i="8"/>
  <c r="DG23" i="8"/>
  <c r="DF23" i="8" s="1"/>
  <c r="DG24" i="8"/>
  <c r="DF24" i="8" s="1"/>
  <c r="DG25" i="8"/>
  <c r="DG26" i="8"/>
  <c r="DF26" i="8" s="1"/>
  <c r="DG27" i="8"/>
  <c r="DG28" i="8"/>
  <c r="DG29" i="8"/>
  <c r="DF29" i="8" s="1"/>
  <c r="DG30" i="8"/>
  <c r="DF30" i="8" s="1"/>
  <c r="DG31" i="8"/>
  <c r="DG32" i="8"/>
  <c r="DG33" i="8"/>
  <c r="DG34" i="8"/>
  <c r="DF34" i="8" s="1"/>
  <c r="DG35" i="8"/>
  <c r="DF35" i="8" s="1"/>
  <c r="DG36" i="8"/>
  <c r="DF36" i="8" s="1"/>
  <c r="DG37" i="8"/>
  <c r="DG38" i="8"/>
  <c r="DG39" i="8"/>
  <c r="DF39" i="8" s="1"/>
  <c r="DG40" i="8"/>
  <c r="DF40" i="8" s="1"/>
  <c r="DF13" i="8"/>
  <c r="DF21" i="8"/>
  <c r="DF31" i="8"/>
  <c r="DF38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Y20" i="8"/>
  <c r="CY21" i="8"/>
  <c r="CY22" i="8"/>
  <c r="CQ22" i="8" s="1"/>
  <c r="CY23" i="8"/>
  <c r="CY24" i="8"/>
  <c r="CQ24" i="8" s="1"/>
  <c r="CY25" i="8"/>
  <c r="CY26" i="8"/>
  <c r="CY27" i="8"/>
  <c r="CY28" i="8"/>
  <c r="CY29" i="8"/>
  <c r="CY30" i="8"/>
  <c r="CQ30" i="8" s="1"/>
  <c r="CY31" i="8"/>
  <c r="CY32" i="8"/>
  <c r="CY33" i="8"/>
  <c r="CY34" i="8"/>
  <c r="CY35" i="8"/>
  <c r="CQ35" i="8" s="1"/>
  <c r="CY36" i="8"/>
  <c r="CY37" i="8"/>
  <c r="CY38" i="8"/>
  <c r="CY39" i="8"/>
  <c r="CY40" i="8"/>
  <c r="CQ40" i="8" s="1"/>
  <c r="CR8" i="8"/>
  <c r="CR9" i="8"/>
  <c r="CR10" i="8"/>
  <c r="CR11" i="8"/>
  <c r="CR12" i="8"/>
  <c r="CR13" i="8"/>
  <c r="CQ13" i="8" s="1"/>
  <c r="CR14" i="8"/>
  <c r="CR15" i="8"/>
  <c r="CQ15" i="8" s="1"/>
  <c r="CR16" i="8"/>
  <c r="CQ16" i="8" s="1"/>
  <c r="CR17" i="8"/>
  <c r="CR18" i="8"/>
  <c r="CR19" i="8"/>
  <c r="CR20" i="8"/>
  <c r="CQ20" i="8" s="1"/>
  <c r="CR21" i="8"/>
  <c r="CR22" i="8"/>
  <c r="CR23" i="8"/>
  <c r="CR24" i="8"/>
  <c r="CR25" i="8"/>
  <c r="CR26" i="8"/>
  <c r="CQ26" i="8" s="1"/>
  <c r="CR27" i="8"/>
  <c r="CQ27" i="8" s="1"/>
  <c r="CR28" i="8"/>
  <c r="CQ28" i="8" s="1"/>
  <c r="CR29" i="8"/>
  <c r="CQ29" i="8" s="1"/>
  <c r="CR30" i="8"/>
  <c r="CR31" i="8"/>
  <c r="CQ31" i="8" s="1"/>
  <c r="CR32" i="8"/>
  <c r="CQ32" i="8" s="1"/>
  <c r="CR33" i="8"/>
  <c r="CR34" i="8"/>
  <c r="CR35" i="8"/>
  <c r="CR36" i="8"/>
  <c r="CR37" i="8"/>
  <c r="CR38" i="8"/>
  <c r="CR39" i="8"/>
  <c r="CQ39" i="8" s="1"/>
  <c r="CR40" i="8"/>
  <c r="CJ8" i="8"/>
  <c r="CJ9" i="8"/>
  <c r="CJ10" i="8"/>
  <c r="CJ11" i="8"/>
  <c r="CJ12" i="8"/>
  <c r="CJ13" i="8"/>
  <c r="CJ14" i="8"/>
  <c r="CJ15" i="8"/>
  <c r="CB15" i="8" s="1"/>
  <c r="CJ16" i="8"/>
  <c r="CJ17" i="8"/>
  <c r="CJ18" i="8"/>
  <c r="CJ19" i="8"/>
  <c r="CJ20" i="8"/>
  <c r="CJ21" i="8"/>
  <c r="CJ22" i="8"/>
  <c r="CJ23" i="8"/>
  <c r="CJ24" i="8"/>
  <c r="CJ25" i="8"/>
  <c r="CJ26" i="8"/>
  <c r="CB26" i="8" s="1"/>
  <c r="CJ27" i="8"/>
  <c r="CB27" i="8" s="1"/>
  <c r="CJ28" i="8"/>
  <c r="CJ29" i="8"/>
  <c r="CJ30" i="8"/>
  <c r="CJ31" i="8"/>
  <c r="CB31" i="8" s="1"/>
  <c r="CJ32" i="8"/>
  <c r="CJ33" i="8"/>
  <c r="CB33" i="8" s="1"/>
  <c r="CJ34" i="8"/>
  <c r="CJ35" i="8"/>
  <c r="CJ36" i="8"/>
  <c r="CJ37" i="8"/>
  <c r="CJ38" i="8"/>
  <c r="CJ39" i="8"/>
  <c r="CB39" i="8" s="1"/>
  <c r="CJ40" i="8"/>
  <c r="CC8" i="8"/>
  <c r="CC9" i="8"/>
  <c r="CB9" i="8" s="1"/>
  <c r="CC10" i="8"/>
  <c r="CC11" i="8"/>
  <c r="CC12" i="8"/>
  <c r="CC13" i="8"/>
  <c r="CC14" i="8"/>
  <c r="CC15" i="8"/>
  <c r="CC16" i="8"/>
  <c r="CB16" i="8" s="1"/>
  <c r="CC17" i="8"/>
  <c r="CC18" i="8"/>
  <c r="CC19" i="8"/>
  <c r="CC20" i="8"/>
  <c r="CB20" i="8" s="1"/>
  <c r="CC21" i="8"/>
  <c r="CC22" i="8"/>
  <c r="CB22" i="8" s="1"/>
  <c r="CC23" i="8"/>
  <c r="CC24" i="8"/>
  <c r="CB24" i="8" s="1"/>
  <c r="CC25" i="8"/>
  <c r="CC26" i="8"/>
  <c r="CC27" i="8"/>
  <c r="CC28" i="8"/>
  <c r="CC29" i="8"/>
  <c r="CC30" i="8"/>
  <c r="CB30" i="8" s="1"/>
  <c r="CC31" i="8"/>
  <c r="CC32" i="8"/>
  <c r="CC33" i="8"/>
  <c r="CC34" i="8"/>
  <c r="CC35" i="8"/>
  <c r="CB35" i="8" s="1"/>
  <c r="CC36" i="8"/>
  <c r="CB36" i="8" s="1"/>
  <c r="CC37" i="8"/>
  <c r="CC38" i="8"/>
  <c r="CB38" i="8" s="1"/>
  <c r="CC39" i="8"/>
  <c r="CC40" i="8"/>
  <c r="CB40" i="8" s="1"/>
  <c r="CB8" i="8"/>
  <c r="CB19" i="8"/>
  <c r="CB29" i="8"/>
  <c r="CB37" i="8"/>
  <c r="BU8" i="8"/>
  <c r="BU9" i="8"/>
  <c r="BU10" i="8"/>
  <c r="BU11" i="8"/>
  <c r="BM11" i="8" s="1"/>
  <c r="BU12" i="8"/>
  <c r="BM12" i="8" s="1"/>
  <c r="BU13" i="8"/>
  <c r="BU14" i="8"/>
  <c r="BU15" i="8"/>
  <c r="BU16" i="8"/>
  <c r="BU17" i="8"/>
  <c r="BM17" i="8" s="1"/>
  <c r="BU18" i="8"/>
  <c r="BU19" i="8"/>
  <c r="BU20" i="8"/>
  <c r="BU21" i="8"/>
  <c r="BU22" i="8"/>
  <c r="BU23" i="8"/>
  <c r="BM23" i="8" s="1"/>
  <c r="BU24" i="8"/>
  <c r="BU25" i="8"/>
  <c r="BU26" i="8"/>
  <c r="BU27" i="8"/>
  <c r="BU28" i="8"/>
  <c r="BM28" i="8" s="1"/>
  <c r="BU29" i="8"/>
  <c r="BU30" i="8"/>
  <c r="BU31" i="8"/>
  <c r="BU32" i="8"/>
  <c r="BU33" i="8"/>
  <c r="BU34" i="8"/>
  <c r="BU35" i="8"/>
  <c r="BU36" i="8"/>
  <c r="BM36" i="8" s="1"/>
  <c r="BU37" i="8"/>
  <c r="BU38" i="8"/>
  <c r="BU39" i="8"/>
  <c r="BU40" i="8"/>
  <c r="BN8" i="8"/>
  <c r="BM8" i="8" s="1"/>
  <c r="BN9" i="8"/>
  <c r="BM9" i="8" s="1"/>
  <c r="BN10" i="8"/>
  <c r="BM10" i="8" s="1"/>
  <c r="BN11" i="8"/>
  <c r="BN12" i="8"/>
  <c r="BN13" i="8"/>
  <c r="BM13" i="8" s="1"/>
  <c r="BN14" i="8"/>
  <c r="BM14" i="8" s="1"/>
  <c r="BN15" i="8"/>
  <c r="BN16" i="8"/>
  <c r="BM16" i="8" s="1"/>
  <c r="BN17" i="8"/>
  <c r="BN18" i="8"/>
  <c r="BN19" i="8"/>
  <c r="BM19" i="8" s="1"/>
  <c r="BN20" i="8"/>
  <c r="BN21" i="8"/>
  <c r="BM21" i="8" s="1"/>
  <c r="BN22" i="8"/>
  <c r="BN23" i="8"/>
  <c r="BN24" i="8"/>
  <c r="BN25" i="8"/>
  <c r="BM25" i="8" s="1"/>
  <c r="BN26" i="8"/>
  <c r="BM26" i="8" s="1"/>
  <c r="BN27" i="8"/>
  <c r="BN28" i="8"/>
  <c r="BN29" i="8"/>
  <c r="BN30" i="8"/>
  <c r="BM30" i="8" s="1"/>
  <c r="BN31" i="8"/>
  <c r="BN32" i="8"/>
  <c r="BM32" i="8" s="1"/>
  <c r="BN33" i="8"/>
  <c r="BN34" i="8"/>
  <c r="BN35" i="8"/>
  <c r="BN36" i="8"/>
  <c r="BN37" i="8"/>
  <c r="BM37" i="8" s="1"/>
  <c r="BN38" i="8"/>
  <c r="BN39" i="8"/>
  <c r="BN40" i="8"/>
  <c r="BM24" i="8"/>
  <c r="BM34" i="8"/>
  <c r="BM40" i="8"/>
  <c r="BF8" i="8"/>
  <c r="BF9" i="8"/>
  <c r="BF10" i="8"/>
  <c r="BF11" i="8"/>
  <c r="BF12" i="8"/>
  <c r="BF13" i="8"/>
  <c r="BF14" i="8"/>
  <c r="BF15" i="8"/>
  <c r="AX15" i="8" s="1"/>
  <c r="BF16" i="8"/>
  <c r="BF17" i="8"/>
  <c r="BF18" i="8"/>
  <c r="BF19" i="8"/>
  <c r="BF20" i="8"/>
  <c r="BF21" i="8"/>
  <c r="BF22" i="8"/>
  <c r="BF23" i="8"/>
  <c r="BF24" i="8"/>
  <c r="BF25" i="8"/>
  <c r="AX25" i="8" s="1"/>
  <c r="BF26" i="8"/>
  <c r="BF27" i="8"/>
  <c r="BF28" i="8"/>
  <c r="BF29" i="8"/>
  <c r="BF30" i="8"/>
  <c r="BF31" i="8"/>
  <c r="AX31" i="8" s="1"/>
  <c r="BF32" i="8"/>
  <c r="BF33" i="8"/>
  <c r="BF34" i="8"/>
  <c r="BF35" i="8"/>
  <c r="BF36" i="8"/>
  <c r="BF37" i="8"/>
  <c r="BF38" i="8"/>
  <c r="BF39" i="8"/>
  <c r="BF40" i="8"/>
  <c r="AY8" i="8"/>
  <c r="AY9" i="8"/>
  <c r="AY10" i="8"/>
  <c r="AY11" i="8"/>
  <c r="AX11" i="8" s="1"/>
  <c r="AY12" i="8"/>
  <c r="AX12" i="8" s="1"/>
  <c r="AY13" i="8"/>
  <c r="AY14" i="8"/>
  <c r="AY15" i="8"/>
  <c r="AY16" i="8"/>
  <c r="AX16" i="8" s="1"/>
  <c r="AY17" i="8"/>
  <c r="AX17" i="8" s="1"/>
  <c r="AY18" i="8"/>
  <c r="AY19" i="8"/>
  <c r="AY20" i="8"/>
  <c r="AY21" i="8"/>
  <c r="AY22" i="8"/>
  <c r="AY23" i="8"/>
  <c r="AX23" i="8" s="1"/>
  <c r="AY24" i="8"/>
  <c r="AY25" i="8"/>
  <c r="AY26" i="8"/>
  <c r="AY27" i="8"/>
  <c r="AX27" i="8" s="1"/>
  <c r="AY28" i="8"/>
  <c r="AX28" i="8" s="1"/>
  <c r="AY29" i="8"/>
  <c r="AX29" i="8" s="1"/>
  <c r="AY30" i="8"/>
  <c r="AX30" i="8" s="1"/>
  <c r="AY31" i="8"/>
  <c r="AY32" i="8"/>
  <c r="AY33" i="8"/>
  <c r="AX33" i="8" s="1"/>
  <c r="AY34" i="8"/>
  <c r="AY35" i="8"/>
  <c r="AY36" i="8"/>
  <c r="AY37" i="8"/>
  <c r="AX37" i="8" s="1"/>
  <c r="AY38" i="8"/>
  <c r="AY39" i="8"/>
  <c r="AY40" i="8"/>
  <c r="AX26" i="8"/>
  <c r="AQ8" i="8"/>
  <c r="AQ9" i="8"/>
  <c r="AQ10" i="8"/>
  <c r="AQ11" i="8"/>
  <c r="AI11" i="8" s="1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I29" i="8" s="1"/>
  <c r="AQ30" i="8"/>
  <c r="AQ31" i="8"/>
  <c r="AQ32" i="8"/>
  <c r="AQ33" i="8"/>
  <c r="AQ34" i="8"/>
  <c r="AQ35" i="8"/>
  <c r="AI35" i="8" s="1"/>
  <c r="AQ36" i="8"/>
  <c r="AI36" i="8" s="1"/>
  <c r="AQ37" i="8"/>
  <c r="AQ38" i="8"/>
  <c r="AQ39" i="8"/>
  <c r="AQ40" i="8"/>
  <c r="AJ8" i="8"/>
  <c r="AJ9" i="8"/>
  <c r="AJ10" i="8"/>
  <c r="AI10" i="8" s="1"/>
  <c r="AJ11" i="8"/>
  <c r="AJ12" i="8"/>
  <c r="AI12" i="8" s="1"/>
  <c r="AJ13" i="8"/>
  <c r="AJ14" i="8"/>
  <c r="AJ15" i="8"/>
  <c r="AJ16" i="8"/>
  <c r="AJ17" i="8"/>
  <c r="AJ18" i="8"/>
  <c r="AI18" i="8" s="1"/>
  <c r="AJ19" i="8"/>
  <c r="AJ20" i="8"/>
  <c r="AJ21" i="8"/>
  <c r="AI21" i="8" s="1"/>
  <c r="AJ22" i="8"/>
  <c r="AI22" i="8" s="1"/>
  <c r="AJ23" i="8"/>
  <c r="AJ24" i="8"/>
  <c r="AJ25" i="8"/>
  <c r="AJ26" i="8"/>
  <c r="AI26" i="8" s="1"/>
  <c r="AJ27" i="8"/>
  <c r="AJ28" i="8"/>
  <c r="AI28" i="8" s="1"/>
  <c r="AJ29" i="8"/>
  <c r="AJ30" i="8"/>
  <c r="AJ31" i="8"/>
  <c r="AJ32" i="8"/>
  <c r="AI32" i="8" s="1"/>
  <c r="AJ33" i="8"/>
  <c r="AI33" i="8" s="1"/>
  <c r="AJ34" i="8"/>
  <c r="AJ35" i="8"/>
  <c r="AJ36" i="8"/>
  <c r="AJ37" i="8"/>
  <c r="AI37" i="8" s="1"/>
  <c r="AJ38" i="8"/>
  <c r="AI38" i="8" s="1"/>
  <c r="AJ39" i="8"/>
  <c r="AI39" i="8" s="1"/>
  <c r="AJ40" i="8"/>
  <c r="AI24" i="8"/>
  <c r="AB8" i="8"/>
  <c r="AB9" i="8"/>
  <c r="T9" i="8" s="1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AB20" i="8"/>
  <c r="AB21" i="8"/>
  <c r="AB22" i="8"/>
  <c r="AB23" i="8"/>
  <c r="AB24" i="8"/>
  <c r="AB25" i="8"/>
  <c r="T25" i="8" s="1"/>
  <c r="AB26" i="8"/>
  <c r="AB27" i="8"/>
  <c r="AB28" i="8"/>
  <c r="AB29" i="8"/>
  <c r="T29" i="8" s="1"/>
  <c r="AB30" i="8"/>
  <c r="AB31" i="8"/>
  <c r="AB32" i="8"/>
  <c r="T32" i="8" s="1"/>
  <c r="AB33" i="8"/>
  <c r="AB34" i="8"/>
  <c r="AB35" i="8"/>
  <c r="T35" i="8" s="1"/>
  <c r="AB36" i="8"/>
  <c r="AB37" i="8"/>
  <c r="AB38" i="8"/>
  <c r="AB39" i="8"/>
  <c r="AB40" i="8"/>
  <c r="U8" i="8"/>
  <c r="U9" i="8"/>
  <c r="U10" i="8"/>
  <c r="T10" i="8" s="1"/>
  <c r="U11" i="8"/>
  <c r="U12" i="8"/>
  <c r="T12" i="8" s="1"/>
  <c r="U13" i="8"/>
  <c r="U14" i="8"/>
  <c r="U15" i="8"/>
  <c r="T15" i="8" s="1"/>
  <c r="U16" i="8"/>
  <c r="U17" i="8"/>
  <c r="U18" i="8"/>
  <c r="U19" i="8"/>
  <c r="U20" i="8"/>
  <c r="U21" i="8"/>
  <c r="U22" i="8"/>
  <c r="T22" i="8" s="1"/>
  <c r="U23" i="8"/>
  <c r="U24" i="8"/>
  <c r="U25" i="8"/>
  <c r="U26" i="8"/>
  <c r="T26" i="8" s="1"/>
  <c r="U27" i="8"/>
  <c r="U28" i="8"/>
  <c r="T28" i="8" s="1"/>
  <c r="U29" i="8"/>
  <c r="U30" i="8"/>
  <c r="U31" i="8"/>
  <c r="T31" i="8" s="1"/>
  <c r="U32" i="8"/>
  <c r="U33" i="8"/>
  <c r="U34" i="8"/>
  <c r="U35" i="8"/>
  <c r="U36" i="8"/>
  <c r="U37" i="8"/>
  <c r="U38" i="8"/>
  <c r="T38" i="8" s="1"/>
  <c r="U39" i="8"/>
  <c r="T39" i="8" s="1"/>
  <c r="U40" i="8"/>
  <c r="T21" i="8"/>
  <c r="T23" i="8"/>
  <c r="T27" i="8"/>
  <c r="T33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E22" i="8" s="1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F8" i="8"/>
  <c r="F9" i="8"/>
  <c r="E9" i="8" s="1"/>
  <c r="F10" i="8"/>
  <c r="F11" i="8"/>
  <c r="F12" i="8"/>
  <c r="F13" i="8"/>
  <c r="E13" i="8" s="1"/>
  <c r="F14" i="8"/>
  <c r="F15" i="8"/>
  <c r="F16" i="8"/>
  <c r="E16" i="8" s="1"/>
  <c r="F17" i="8"/>
  <c r="F18" i="8"/>
  <c r="E18" i="8" s="1"/>
  <c r="F19" i="8"/>
  <c r="E19" i="8" s="1"/>
  <c r="F20" i="8"/>
  <c r="F21" i="8"/>
  <c r="F22" i="8"/>
  <c r="F23" i="8"/>
  <c r="F24" i="8"/>
  <c r="F25" i="8"/>
  <c r="E25" i="8" s="1"/>
  <c r="F26" i="8"/>
  <c r="F27" i="8"/>
  <c r="F28" i="8"/>
  <c r="F29" i="8"/>
  <c r="E29" i="8" s="1"/>
  <c r="F30" i="8"/>
  <c r="E30" i="8" s="1"/>
  <c r="F31" i="8"/>
  <c r="F32" i="8"/>
  <c r="E32" i="8" s="1"/>
  <c r="F33" i="8"/>
  <c r="F34" i="8"/>
  <c r="E34" i="8" s="1"/>
  <c r="F35" i="8"/>
  <c r="E35" i="8" s="1"/>
  <c r="F36" i="8"/>
  <c r="F37" i="8"/>
  <c r="F38" i="8"/>
  <c r="F39" i="8"/>
  <c r="F40" i="8"/>
  <c r="E8" i="8"/>
  <c r="E10" i="8"/>
  <c r="E12" i="8"/>
  <c r="E24" i="8"/>
  <c r="E28" i="8"/>
  <c r="E36" i="8"/>
  <c r="E40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A35" i="10" s="1"/>
  <c r="DF36" i="10"/>
  <c r="DF37" i="10"/>
  <c r="DF38" i="10"/>
  <c r="DF39" i="10"/>
  <c r="DF4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A23" i="10" s="1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D8" i="10"/>
  <c r="DD9" i="10"/>
  <c r="DD10" i="10"/>
  <c r="DD11" i="10"/>
  <c r="DD12" i="10"/>
  <c r="DD13" i="10"/>
  <c r="DD14" i="10"/>
  <c r="DD15" i="10"/>
  <c r="DD16" i="10"/>
  <c r="DD17" i="10"/>
  <c r="DA17" i="10" s="1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A29" i="10" s="1"/>
  <c r="DD30" i="10"/>
  <c r="DD31" i="10"/>
  <c r="DD32" i="10"/>
  <c r="DD33" i="10"/>
  <c r="DD34" i="10"/>
  <c r="DD35" i="10"/>
  <c r="DD36" i="10"/>
  <c r="DD37" i="10"/>
  <c r="DD38" i="10"/>
  <c r="DD39" i="10"/>
  <c r="DD40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A21" i="10" s="1"/>
  <c r="DC22" i="10"/>
  <c r="DC23" i="10"/>
  <c r="DC24" i="10"/>
  <c r="DC25" i="10"/>
  <c r="DC26" i="10"/>
  <c r="DC27" i="10"/>
  <c r="DC28" i="10"/>
  <c r="DC29" i="10"/>
  <c r="DC30" i="10"/>
  <c r="DC31" i="10"/>
  <c r="DC32" i="10"/>
  <c r="DA32" i="10" s="1"/>
  <c r="DC33" i="10"/>
  <c r="DC34" i="10"/>
  <c r="DC35" i="10"/>
  <c r="DC36" i="10"/>
  <c r="DC37" i="10"/>
  <c r="DA37" i="10" s="1"/>
  <c r="DC38" i="10"/>
  <c r="DC39" i="10"/>
  <c r="DC40" i="10"/>
  <c r="DB8" i="10"/>
  <c r="DA8" i="10" s="1"/>
  <c r="DB9" i="10"/>
  <c r="DB10" i="10"/>
  <c r="DB11" i="10"/>
  <c r="DA11" i="10" s="1"/>
  <c r="DB12" i="10"/>
  <c r="DB13" i="10"/>
  <c r="DB14" i="10"/>
  <c r="DB15" i="10"/>
  <c r="DB16" i="10"/>
  <c r="DB17" i="10"/>
  <c r="DB18" i="10"/>
  <c r="DB19" i="10"/>
  <c r="DB20" i="10"/>
  <c r="DA20" i="10" s="1"/>
  <c r="DB21" i="10"/>
  <c r="DB22" i="10"/>
  <c r="DB23" i="10"/>
  <c r="DB24" i="10"/>
  <c r="DB25" i="10"/>
  <c r="DB26" i="10"/>
  <c r="DB27" i="10"/>
  <c r="DB28" i="10"/>
  <c r="DB29" i="10"/>
  <c r="DB30" i="10"/>
  <c r="DB31" i="10"/>
  <c r="DB32" i="10"/>
  <c r="DB33" i="10"/>
  <c r="DB34" i="10"/>
  <c r="DB35" i="10"/>
  <c r="DB36" i="10"/>
  <c r="DB37" i="10"/>
  <c r="DB38" i="10"/>
  <c r="DB39" i="10"/>
  <c r="DB40" i="10"/>
  <c r="DA14" i="10"/>
  <c r="DA27" i="10"/>
  <c r="CZ10" i="10"/>
  <c r="CS10" i="10" s="1"/>
  <c r="CS26" i="10"/>
  <c r="CO36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F28" i="10" s="1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F31" i="10" s="1"/>
  <c r="CK32" i="10"/>
  <c r="CK33" i="10"/>
  <c r="CK34" i="10"/>
  <c r="CK35" i="10"/>
  <c r="CK36" i="10"/>
  <c r="CK37" i="10"/>
  <c r="CK38" i="10"/>
  <c r="CK39" i="10"/>
  <c r="CK4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I8" i="10"/>
  <c r="CI9" i="10"/>
  <c r="CF9" i="10" s="1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H8" i="10"/>
  <c r="CF8" i="10" s="1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F21" i="10" s="1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G8" i="10"/>
  <c r="CG9" i="10"/>
  <c r="CG10" i="10"/>
  <c r="CG11" i="10"/>
  <c r="CF11" i="10" s="1"/>
  <c r="CG12" i="10"/>
  <c r="CG13" i="10"/>
  <c r="CG14" i="10"/>
  <c r="CG15" i="10"/>
  <c r="CG16" i="10"/>
  <c r="CG17" i="10"/>
  <c r="CF17" i="10" s="1"/>
  <c r="CG18" i="10"/>
  <c r="CG19" i="10"/>
  <c r="CF19" i="10" s="1"/>
  <c r="CG20" i="10"/>
  <c r="CG21" i="10"/>
  <c r="CG22" i="10"/>
  <c r="CG23" i="10"/>
  <c r="CF23" i="10" s="1"/>
  <c r="CG24" i="10"/>
  <c r="CG25" i="10"/>
  <c r="CG26" i="10"/>
  <c r="CF26" i="10" s="1"/>
  <c r="CG27" i="10"/>
  <c r="CG28" i="10"/>
  <c r="CG29" i="10"/>
  <c r="CG30" i="10"/>
  <c r="CG31" i="10"/>
  <c r="CG32" i="10"/>
  <c r="CG33" i="10"/>
  <c r="CG34" i="10"/>
  <c r="CG35" i="10"/>
  <c r="CF35" i="10" s="1"/>
  <c r="CG36" i="10"/>
  <c r="CF36" i="10" s="1"/>
  <c r="CG37" i="10"/>
  <c r="CF37" i="10" s="1"/>
  <c r="CG38" i="10"/>
  <c r="CF38" i="10" s="1"/>
  <c r="CG39" i="10"/>
  <c r="CG40" i="10"/>
  <c r="CF16" i="10"/>
  <c r="CF40" i="10"/>
  <c r="CE31" i="10"/>
  <c r="BX31" i="10" s="1"/>
  <c r="CD22" i="10"/>
  <c r="BW22" i="10" s="1"/>
  <c r="CA40" i="10"/>
  <c r="BT40" i="10" s="1"/>
  <c r="BZ15" i="10"/>
  <c r="BX19" i="10"/>
  <c r="BX23" i="10"/>
  <c r="BX35" i="10"/>
  <c r="BU30" i="10"/>
  <c r="BU36" i="10"/>
  <c r="BT9" i="10"/>
  <c r="BT27" i="10"/>
  <c r="BS12" i="10"/>
  <c r="BK8" i="10"/>
  <c r="BK9" i="10"/>
  <c r="BK10" i="10"/>
  <c r="BK11" i="10"/>
  <c r="BK12" i="10"/>
  <c r="BC12" i="10" s="1"/>
  <c r="I12" i="1" s="1"/>
  <c r="BK13" i="10"/>
  <c r="BK14" i="10"/>
  <c r="BC14" i="10" s="1"/>
  <c r="I14" i="1" s="1"/>
  <c r="BK15" i="10"/>
  <c r="BK16" i="10"/>
  <c r="BK17" i="10"/>
  <c r="BK18" i="10"/>
  <c r="BK19" i="10"/>
  <c r="BK20" i="10"/>
  <c r="BK21" i="10"/>
  <c r="BK22" i="10"/>
  <c r="BK23" i="10"/>
  <c r="BK24" i="10"/>
  <c r="BC24" i="10" s="1"/>
  <c r="I24" i="1" s="1"/>
  <c r="BK25" i="10"/>
  <c r="BK26" i="10"/>
  <c r="BK27" i="10"/>
  <c r="BK28" i="10"/>
  <c r="BK29" i="10"/>
  <c r="BK30" i="10"/>
  <c r="BC30" i="10" s="1"/>
  <c r="I30" i="1" s="1"/>
  <c r="BK31" i="10"/>
  <c r="BK32" i="10"/>
  <c r="BK33" i="10"/>
  <c r="BK34" i="10"/>
  <c r="BK35" i="10"/>
  <c r="BK36" i="10"/>
  <c r="BK37" i="10"/>
  <c r="BK38" i="10"/>
  <c r="BK39" i="10"/>
  <c r="BK40" i="10"/>
  <c r="BC40" i="10" s="1"/>
  <c r="I40" i="1" s="1"/>
  <c r="BD8" i="10"/>
  <c r="BD9" i="10"/>
  <c r="BD10" i="10"/>
  <c r="BD11" i="10"/>
  <c r="BC11" i="10" s="1"/>
  <c r="I11" i="1" s="1"/>
  <c r="BD12" i="10"/>
  <c r="BD13" i="10"/>
  <c r="BC13" i="10" s="1"/>
  <c r="I13" i="1" s="1"/>
  <c r="BD14" i="10"/>
  <c r="BD15" i="10"/>
  <c r="BC15" i="10" s="1"/>
  <c r="I15" i="1" s="1"/>
  <c r="BD16" i="10"/>
  <c r="BD17" i="10"/>
  <c r="BD18" i="10"/>
  <c r="BD19" i="10"/>
  <c r="BD20" i="10"/>
  <c r="BC20" i="10" s="1"/>
  <c r="I20" i="1" s="1"/>
  <c r="BD21" i="10"/>
  <c r="BD22" i="10"/>
  <c r="BD23" i="10"/>
  <c r="BC23" i="10" s="1"/>
  <c r="BD24" i="10"/>
  <c r="BD25" i="10"/>
  <c r="BD26" i="10"/>
  <c r="BD27" i="10"/>
  <c r="BC27" i="10" s="1"/>
  <c r="I27" i="1" s="1"/>
  <c r="BD28" i="10"/>
  <c r="BC28" i="10" s="1"/>
  <c r="I28" i="1" s="1"/>
  <c r="BD29" i="10"/>
  <c r="BC29" i="10" s="1"/>
  <c r="I29" i="1" s="1"/>
  <c r="BD30" i="10"/>
  <c r="BD31" i="10"/>
  <c r="BC31" i="10" s="1"/>
  <c r="BD32" i="10"/>
  <c r="BD33" i="10"/>
  <c r="BD34" i="10"/>
  <c r="BC34" i="10" s="1"/>
  <c r="I34" i="1" s="1"/>
  <c r="BD35" i="10"/>
  <c r="BD36" i="10"/>
  <c r="BD37" i="10"/>
  <c r="BD38" i="10"/>
  <c r="BD39" i="10"/>
  <c r="BC39" i="10" s="1"/>
  <c r="I39" i="1" s="1"/>
  <c r="BD40" i="10"/>
  <c r="BC10" i="10"/>
  <c r="BC16" i="10"/>
  <c r="I16" i="1" s="1"/>
  <c r="BC18" i="10"/>
  <c r="BC26" i="10"/>
  <c r="BC32" i="10"/>
  <c r="I32" i="1" s="1"/>
  <c r="BC38" i="10"/>
  <c r="I38" i="1" s="1"/>
  <c r="AY8" i="10"/>
  <c r="CZ8" i="10" s="1"/>
  <c r="CS8" i="10" s="1"/>
  <c r="AY9" i="10"/>
  <c r="CZ9" i="10" s="1"/>
  <c r="AY10" i="10"/>
  <c r="AY11" i="10"/>
  <c r="CZ11" i="10" s="1"/>
  <c r="CS11" i="10" s="1"/>
  <c r="AY12" i="10"/>
  <c r="CZ12" i="10" s="1"/>
  <c r="CS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AY40" i="10"/>
  <c r="CZ40" i="10" s="1"/>
  <c r="CS40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AU23" i="10"/>
  <c r="CY23" i="10" s="1"/>
  <c r="CR23" i="10" s="1"/>
  <c r="AU24" i="10"/>
  <c r="CY24" i="10" s="1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AU39" i="10"/>
  <c r="CY39" i="10" s="1"/>
  <c r="CR39" i="10" s="1"/>
  <c r="AU40" i="10"/>
  <c r="CY4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AQ40" i="10"/>
  <c r="CX40" i="10" s="1"/>
  <c r="CQ40" i="10" s="1"/>
  <c r="AM8" i="10"/>
  <c r="CW8" i="10" s="1"/>
  <c r="CP8" i="10" s="1"/>
  <c r="AM9" i="10"/>
  <c r="CW9" i="10" s="1"/>
  <c r="CP9" i="10" s="1"/>
  <c r="AM10" i="10"/>
  <c r="CW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AM21" i="10"/>
  <c r="CW21" i="10" s="1"/>
  <c r="CP21" i="10" s="1"/>
  <c r="AM22" i="10"/>
  <c r="CW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AM37" i="10"/>
  <c r="CW37" i="10" s="1"/>
  <c r="CP37" i="10" s="1"/>
  <c r="AM38" i="10"/>
  <c r="CW38" i="10" s="1"/>
  <c r="AM39" i="10"/>
  <c r="CW39" i="10" s="1"/>
  <c r="CP39" i="10" s="1"/>
  <c r="AM40" i="10"/>
  <c r="CW40" i="10" s="1"/>
  <c r="CP40" i="10" s="1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AI36" i="10"/>
  <c r="CV36" i="10" s="1"/>
  <c r="AI37" i="10"/>
  <c r="CV37" i="10" s="1"/>
  <c r="AI38" i="10"/>
  <c r="CV38" i="10" s="1"/>
  <c r="CO38" i="10" s="1"/>
  <c r="AI39" i="10"/>
  <c r="CV39" i="10" s="1"/>
  <c r="CO39" i="10" s="1"/>
  <c r="AI40" i="10"/>
  <c r="CV40" i="10" s="1"/>
  <c r="CO40" i="10" s="1"/>
  <c r="AE8" i="10"/>
  <c r="CU8" i="10" s="1"/>
  <c r="AE9" i="10"/>
  <c r="CU9" i="10" s="1"/>
  <c r="CN9" i="10" s="1"/>
  <c r="AE10" i="10"/>
  <c r="CU10" i="10" s="1"/>
  <c r="AE11" i="10"/>
  <c r="CU11" i="10" s="1"/>
  <c r="AE12" i="10"/>
  <c r="AE13" i="10"/>
  <c r="CU13" i="10" s="1"/>
  <c r="AE14" i="10"/>
  <c r="CU14" i="10" s="1"/>
  <c r="CN14" i="10" s="1"/>
  <c r="AE15" i="10"/>
  <c r="CU15" i="10" s="1"/>
  <c r="AE16" i="10"/>
  <c r="CU16" i="10" s="1"/>
  <c r="CN16" i="10" s="1"/>
  <c r="AE17" i="10"/>
  <c r="CU17" i="10" s="1"/>
  <c r="AE18" i="10"/>
  <c r="AE19" i="10"/>
  <c r="CU19" i="10" s="1"/>
  <c r="AE20" i="10"/>
  <c r="AE21" i="10"/>
  <c r="CU21" i="10" s="1"/>
  <c r="CN21" i="10" s="1"/>
  <c r="AE22" i="10"/>
  <c r="CU22" i="10" s="1"/>
  <c r="AE23" i="10"/>
  <c r="CU23" i="10" s="1"/>
  <c r="CN23" i="10" s="1"/>
  <c r="AE24" i="10"/>
  <c r="AE25" i="10"/>
  <c r="CU25" i="10" s="1"/>
  <c r="CN25" i="10" s="1"/>
  <c r="AE26" i="10"/>
  <c r="CU26" i="10" s="1"/>
  <c r="AE27" i="10"/>
  <c r="CU27" i="10" s="1"/>
  <c r="CN27" i="10" s="1"/>
  <c r="AE28" i="10"/>
  <c r="CU28" i="10" s="1"/>
  <c r="CN28" i="10" s="1"/>
  <c r="AE29" i="10"/>
  <c r="CU29" i="10" s="1"/>
  <c r="AE30" i="10"/>
  <c r="AE31" i="10"/>
  <c r="CU31" i="10" s="1"/>
  <c r="CN31" i="10" s="1"/>
  <c r="AE32" i="10"/>
  <c r="CU32" i="10" s="1"/>
  <c r="AE33" i="10"/>
  <c r="CU33" i="10" s="1"/>
  <c r="AE34" i="10"/>
  <c r="CU34" i="10" s="1"/>
  <c r="AE35" i="10"/>
  <c r="CU35" i="10" s="1"/>
  <c r="AE36" i="10"/>
  <c r="AE37" i="10"/>
  <c r="CU37" i="10" s="1"/>
  <c r="AE38" i="10"/>
  <c r="CU38" i="10" s="1"/>
  <c r="CN38" i="10" s="1"/>
  <c r="AE39" i="10"/>
  <c r="CU39" i="10" s="1"/>
  <c r="CN39" i="10" s="1"/>
  <c r="AE40" i="10"/>
  <c r="AD11" i="10"/>
  <c r="AD15" i="10"/>
  <c r="AD21" i="10"/>
  <c r="Z8" i="10"/>
  <c r="CE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Z24" i="10"/>
  <c r="CE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Z29" i="10"/>
  <c r="CE29" i="10" s="1"/>
  <c r="BX29" i="10" s="1"/>
  <c r="Z30" i="10"/>
  <c r="CE30" i="10" s="1"/>
  <c r="BX30" i="10" s="1"/>
  <c r="Z31" i="10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Z36" i="10"/>
  <c r="CE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V20" i="10"/>
  <c r="CD20" i="10" s="1"/>
  <c r="BW20" i="10" s="1"/>
  <c r="V21" i="10"/>
  <c r="CD21" i="10" s="1"/>
  <c r="BW21" i="10" s="1"/>
  <c r="V22" i="10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V40" i="10"/>
  <c r="CD40" i="10" s="1"/>
  <c r="BW40" i="10" s="1"/>
  <c r="R8" i="10"/>
  <c r="CC8" i="10" s="1"/>
  <c r="BV8" i="10" s="1"/>
  <c r="R9" i="10"/>
  <c r="CC9" i="10" s="1"/>
  <c r="BV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CC32" i="10" s="1"/>
  <c r="BV32" i="10" s="1"/>
  <c r="R33" i="10"/>
  <c r="CC33" i="10" s="1"/>
  <c r="BV33" i="10" s="1"/>
  <c r="R34" i="10"/>
  <c r="CC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R39" i="10"/>
  <c r="CC39" i="10" s="1"/>
  <c r="BV39" i="10" s="1"/>
  <c r="R40" i="10"/>
  <c r="CC40" i="10" s="1"/>
  <c r="BV40" i="10" s="1"/>
  <c r="N8" i="10"/>
  <c r="CB8" i="10" s="1"/>
  <c r="BU8" i="10" s="1"/>
  <c r="N9" i="10"/>
  <c r="CB9" i="10" s="1"/>
  <c r="N10" i="10"/>
  <c r="CB10" i="10" s="1"/>
  <c r="BU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BU27" i="10" s="1"/>
  <c r="N28" i="10"/>
  <c r="CB28" i="10" s="1"/>
  <c r="BU28" i="10" s="1"/>
  <c r="N29" i="10"/>
  <c r="CB29" i="10" s="1"/>
  <c r="BU29" i="10" s="1"/>
  <c r="N30" i="10"/>
  <c r="CB30" i="10" s="1"/>
  <c r="N31" i="10"/>
  <c r="CB31" i="10" s="1"/>
  <c r="BU31" i="10" s="1"/>
  <c r="N32" i="10"/>
  <c r="CB32" i="10" s="1"/>
  <c r="BU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N37" i="10"/>
  <c r="CB37" i="10" s="1"/>
  <c r="N38" i="10"/>
  <c r="CB38" i="10" s="1"/>
  <c r="BU38" i="10" s="1"/>
  <c r="N39" i="10"/>
  <c r="CB39" i="10" s="1"/>
  <c r="BU39" i="10" s="1"/>
  <c r="N40" i="10"/>
  <c r="CB40" i="10" s="1"/>
  <c r="BU40" i="10" s="1"/>
  <c r="J8" i="10"/>
  <c r="CA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J25" i="10"/>
  <c r="CA25" i="10" s="1"/>
  <c r="BT25" i="10" s="1"/>
  <c r="J26" i="10"/>
  <c r="CA26" i="10" s="1"/>
  <c r="BT26" i="10" s="1"/>
  <c r="J27" i="10"/>
  <c r="CA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BT35" i="10" s="1"/>
  <c r="J36" i="10"/>
  <c r="CA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F8" i="10"/>
  <c r="BZ8" i="10" s="1"/>
  <c r="BS8" i="10" s="1"/>
  <c r="F9" i="10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F16" i="10"/>
  <c r="BZ16" i="10" s="1"/>
  <c r="BS16" i="10" s="1"/>
  <c r="F17" i="10"/>
  <c r="F18" i="10"/>
  <c r="BZ18" i="10" s="1"/>
  <c r="F19" i="10"/>
  <c r="BZ19" i="10" s="1"/>
  <c r="F20" i="10"/>
  <c r="BZ20" i="10" s="1"/>
  <c r="F21" i="10"/>
  <c r="F22" i="10"/>
  <c r="BZ22" i="10" s="1"/>
  <c r="F23" i="10"/>
  <c r="BZ23" i="10" s="1"/>
  <c r="F24" i="10"/>
  <c r="BZ24" i="10" s="1"/>
  <c r="BS24" i="10" s="1"/>
  <c r="F25" i="10"/>
  <c r="F26" i="10"/>
  <c r="BZ26" i="10" s="1"/>
  <c r="F27" i="10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F34" i="10"/>
  <c r="BZ34" i="10" s="1"/>
  <c r="F35" i="10"/>
  <c r="BZ35" i="10" s="1"/>
  <c r="F36" i="10"/>
  <c r="BZ36" i="10" s="1"/>
  <c r="BY36" i="10" s="1"/>
  <c r="BR36" i="10" s="1"/>
  <c r="F37" i="10"/>
  <c r="BZ37" i="10" s="1"/>
  <c r="F38" i="10"/>
  <c r="BZ38" i="10" s="1"/>
  <c r="BS38" i="10" s="1"/>
  <c r="F39" i="10"/>
  <c r="F40" i="10"/>
  <c r="BZ40" i="10" s="1"/>
  <c r="E30" i="10"/>
  <c r="E32" i="10"/>
  <c r="E34" i="10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N8" i="1"/>
  <c r="AN9" i="1"/>
  <c r="AN10" i="1"/>
  <c r="AN11" i="1"/>
  <c r="AN12" i="1"/>
  <c r="AN13" i="1"/>
  <c r="AN14" i="1"/>
  <c r="AN15" i="1"/>
  <c r="AN16" i="1"/>
  <c r="AN17" i="1"/>
  <c r="AN18" i="1"/>
  <c r="AP18" i="1" s="1"/>
  <c r="AN19" i="1"/>
  <c r="AN20" i="1"/>
  <c r="AP20" i="1" s="1"/>
  <c r="AN21" i="1"/>
  <c r="AN22" i="1"/>
  <c r="AP22" i="1" s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P34" i="1" s="1"/>
  <c r="AN35" i="1"/>
  <c r="AN36" i="1"/>
  <c r="AP36" i="1" s="1"/>
  <c r="AN37" i="1"/>
  <c r="AN38" i="1"/>
  <c r="AP38" i="1" s="1"/>
  <c r="AN39" i="1"/>
  <c r="AN40" i="1"/>
  <c r="AM8" i="1"/>
  <c r="AM9" i="1"/>
  <c r="AM10" i="1"/>
  <c r="AM11" i="1"/>
  <c r="AP11" i="1" s="1"/>
  <c r="AM12" i="1"/>
  <c r="AM13" i="1"/>
  <c r="AM14" i="1"/>
  <c r="AM15" i="1"/>
  <c r="AM16" i="1"/>
  <c r="AM17" i="1"/>
  <c r="AP17" i="1" s="1"/>
  <c r="AM18" i="1"/>
  <c r="AM19" i="1"/>
  <c r="AM20" i="1"/>
  <c r="AM21" i="1"/>
  <c r="AP21" i="1" s="1"/>
  <c r="AM22" i="1"/>
  <c r="AM23" i="1"/>
  <c r="AM24" i="1"/>
  <c r="AM25" i="1"/>
  <c r="AM26" i="1"/>
  <c r="AM27" i="1"/>
  <c r="AP27" i="1" s="1"/>
  <c r="AM28" i="1"/>
  <c r="AM29" i="1"/>
  <c r="AM30" i="1"/>
  <c r="AP30" i="1" s="1"/>
  <c r="AM31" i="1"/>
  <c r="AM32" i="1"/>
  <c r="AM33" i="1"/>
  <c r="AP33" i="1" s="1"/>
  <c r="AM34" i="1"/>
  <c r="AM35" i="1"/>
  <c r="AM36" i="1"/>
  <c r="AM37" i="1"/>
  <c r="AP37" i="1" s="1"/>
  <c r="AM38" i="1"/>
  <c r="AM39" i="1"/>
  <c r="AM40" i="1"/>
  <c r="AJ28" i="1"/>
  <c r="AJ3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D8" i="1"/>
  <c r="AD9" i="1"/>
  <c r="AD10" i="1"/>
  <c r="AD11" i="1"/>
  <c r="AD12" i="1"/>
  <c r="AD13" i="1"/>
  <c r="AD14" i="1"/>
  <c r="AJ14" i="1" s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J26" i="1" s="1"/>
  <c r="AD27" i="1"/>
  <c r="AD28" i="1"/>
  <c r="AD29" i="1"/>
  <c r="AD30" i="1"/>
  <c r="AD31" i="1"/>
  <c r="AD32" i="1"/>
  <c r="AJ32" i="1" s="1"/>
  <c r="AD33" i="1"/>
  <c r="AD34" i="1"/>
  <c r="AD35" i="1"/>
  <c r="AD36" i="1"/>
  <c r="AD37" i="1"/>
  <c r="AD38" i="1"/>
  <c r="AD39" i="1"/>
  <c r="AD40" i="1"/>
  <c r="AC8" i="1"/>
  <c r="AC9" i="1"/>
  <c r="AJ9" i="1" s="1"/>
  <c r="AC10" i="1"/>
  <c r="AJ10" i="1" s="1"/>
  <c r="AC11" i="1"/>
  <c r="AC12" i="1"/>
  <c r="AJ12" i="1" s="1"/>
  <c r="AC13" i="1"/>
  <c r="AJ13" i="1" s="1"/>
  <c r="AC14" i="1"/>
  <c r="AC15" i="1"/>
  <c r="AJ15" i="1" s="1"/>
  <c r="AC16" i="1"/>
  <c r="AJ16" i="1" s="1"/>
  <c r="AC17" i="1"/>
  <c r="AC18" i="1"/>
  <c r="AJ18" i="1" s="1"/>
  <c r="AC19" i="1"/>
  <c r="AC20" i="1"/>
  <c r="AC21" i="1"/>
  <c r="AC22" i="1"/>
  <c r="AC23" i="1"/>
  <c r="AC24" i="1"/>
  <c r="AC25" i="1"/>
  <c r="AJ25" i="1" s="1"/>
  <c r="AC26" i="1"/>
  <c r="AC27" i="1"/>
  <c r="AC28" i="1"/>
  <c r="AC29" i="1"/>
  <c r="AJ29" i="1" s="1"/>
  <c r="AC30" i="1"/>
  <c r="AC31" i="1"/>
  <c r="AJ31" i="1" s="1"/>
  <c r="AC32" i="1"/>
  <c r="AC33" i="1"/>
  <c r="AC34" i="1"/>
  <c r="AJ34" i="1" s="1"/>
  <c r="AC35" i="1"/>
  <c r="AC36" i="1"/>
  <c r="AJ36" i="1" s="1"/>
  <c r="AC37" i="1"/>
  <c r="AC38" i="1"/>
  <c r="AC39" i="1"/>
  <c r="AC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U8" i="1"/>
  <c r="R8" i="1" s="1"/>
  <c r="U9" i="1"/>
  <c r="U10" i="1"/>
  <c r="U11" i="1"/>
  <c r="U12" i="1"/>
  <c r="U13" i="1"/>
  <c r="U14" i="1"/>
  <c r="U15" i="1"/>
  <c r="U16" i="1"/>
  <c r="U17" i="1"/>
  <c r="U18" i="1"/>
  <c r="R18" i="1" s="1"/>
  <c r="U19" i="1"/>
  <c r="U20" i="1"/>
  <c r="U21" i="1"/>
  <c r="U22" i="1"/>
  <c r="U23" i="1"/>
  <c r="U24" i="1"/>
  <c r="U25" i="1"/>
  <c r="U26" i="1"/>
  <c r="U27" i="1"/>
  <c r="R27" i="1" s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T8" i="1"/>
  <c r="T9" i="1"/>
  <c r="T10" i="1"/>
  <c r="R10" i="1" s="1"/>
  <c r="T11" i="1"/>
  <c r="T12" i="1"/>
  <c r="T13" i="1"/>
  <c r="T14" i="1"/>
  <c r="R14" i="1" s="1"/>
  <c r="T15" i="1"/>
  <c r="T16" i="1"/>
  <c r="T17" i="1"/>
  <c r="T18" i="1"/>
  <c r="T19" i="1"/>
  <c r="T20" i="1"/>
  <c r="T21" i="1"/>
  <c r="R21" i="1" s="1"/>
  <c r="T22" i="1"/>
  <c r="T23" i="1"/>
  <c r="T24" i="1"/>
  <c r="T25" i="1"/>
  <c r="T26" i="1"/>
  <c r="T27" i="1"/>
  <c r="T28" i="1"/>
  <c r="T29" i="1"/>
  <c r="T30" i="1"/>
  <c r="T31" i="1"/>
  <c r="T32" i="1"/>
  <c r="T33" i="1"/>
  <c r="R33" i="1" s="1"/>
  <c r="T34" i="1"/>
  <c r="T35" i="1"/>
  <c r="T36" i="1"/>
  <c r="T37" i="1"/>
  <c r="T38" i="1"/>
  <c r="T39" i="1"/>
  <c r="R39" i="1" s="1"/>
  <c r="T40" i="1"/>
  <c r="S8" i="1"/>
  <c r="S9" i="1"/>
  <c r="R9" i="1" s="1"/>
  <c r="S10" i="1"/>
  <c r="S11" i="1"/>
  <c r="S12" i="1"/>
  <c r="S13" i="1"/>
  <c r="S14" i="1"/>
  <c r="S15" i="1"/>
  <c r="S16" i="1"/>
  <c r="S17" i="1"/>
  <c r="S18" i="1"/>
  <c r="S19" i="1"/>
  <c r="S20" i="1"/>
  <c r="R20" i="1" s="1"/>
  <c r="S21" i="1"/>
  <c r="S22" i="1"/>
  <c r="S23" i="1"/>
  <c r="S24" i="1"/>
  <c r="S25" i="1"/>
  <c r="S26" i="1"/>
  <c r="R26" i="1" s="1"/>
  <c r="S27" i="1"/>
  <c r="S28" i="1"/>
  <c r="R28" i="1" s="1"/>
  <c r="S29" i="1"/>
  <c r="S30" i="1"/>
  <c r="S31" i="1"/>
  <c r="S32" i="1"/>
  <c r="R32" i="1" s="1"/>
  <c r="S33" i="1"/>
  <c r="S34" i="1"/>
  <c r="S35" i="1"/>
  <c r="S36" i="1"/>
  <c r="R36" i="1" s="1"/>
  <c r="S37" i="1"/>
  <c r="S38" i="1"/>
  <c r="R38" i="1" s="1"/>
  <c r="S39" i="1"/>
  <c r="S40" i="1"/>
  <c r="Q8" i="1"/>
  <c r="Q9" i="1"/>
  <c r="Q10" i="1"/>
  <c r="Q11" i="1"/>
  <c r="Q12" i="1"/>
  <c r="Q13" i="1"/>
  <c r="Q14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2" i="1"/>
  <c r="Q33" i="1"/>
  <c r="Q34" i="1"/>
  <c r="Q35" i="1"/>
  <c r="Q36" i="1"/>
  <c r="Q37" i="1"/>
  <c r="Q38" i="1"/>
  <c r="Q39" i="1"/>
  <c r="Q4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10" i="1"/>
  <c r="I18" i="1"/>
  <c r="I23" i="1"/>
  <c r="I26" i="1"/>
  <c r="I31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H15" i="1" l="1"/>
  <c r="D22" i="8"/>
  <c r="AA21" i="1"/>
  <c r="AB21" i="1" s="1"/>
  <c r="R19" i="1"/>
  <c r="AA19" i="1" s="1"/>
  <c r="AL19" i="1" s="1"/>
  <c r="AP28" i="1"/>
  <c r="AP12" i="1"/>
  <c r="E28" i="10"/>
  <c r="BS35" i="10"/>
  <c r="BT20" i="10"/>
  <c r="BU37" i="10"/>
  <c r="BV38" i="10"/>
  <c r="BV22" i="10"/>
  <c r="BW39" i="10"/>
  <c r="BW23" i="10"/>
  <c r="BX40" i="10"/>
  <c r="BX24" i="10"/>
  <c r="BX8" i="10"/>
  <c r="AD9" i="10"/>
  <c r="DA30" i="10"/>
  <c r="DA31" i="10"/>
  <c r="DA15" i="10"/>
  <c r="D11" i="3"/>
  <c r="D28" i="3"/>
  <c r="BT36" i="10"/>
  <c r="AA36" i="1"/>
  <c r="AA20" i="1"/>
  <c r="AB20" i="1" s="1"/>
  <c r="AJ27" i="1"/>
  <c r="AJ11" i="1"/>
  <c r="E26" i="10"/>
  <c r="BY18" i="10"/>
  <c r="BR18" i="10" s="1"/>
  <c r="BS18" i="10"/>
  <c r="AD39" i="10"/>
  <c r="AD40" i="10"/>
  <c r="H40" i="1" s="1"/>
  <c r="K40" i="1" s="1"/>
  <c r="L40" i="1" s="1"/>
  <c r="CO25" i="10"/>
  <c r="CO9" i="10"/>
  <c r="CP26" i="10"/>
  <c r="CP10" i="10"/>
  <c r="CQ27" i="10"/>
  <c r="CQ11" i="10"/>
  <c r="CR28" i="10"/>
  <c r="CR12" i="10"/>
  <c r="CS29" i="10"/>
  <c r="CS13" i="10"/>
  <c r="CF33" i="10"/>
  <c r="E31" i="8"/>
  <c r="D31" i="8" s="1"/>
  <c r="E15" i="8"/>
  <c r="D15" i="8" s="1"/>
  <c r="T40" i="8"/>
  <c r="T24" i="8"/>
  <c r="D24" i="8" s="1"/>
  <c r="T8" i="8"/>
  <c r="AI30" i="8"/>
  <c r="AX35" i="8"/>
  <c r="AX19" i="8"/>
  <c r="DZ32" i="8"/>
  <c r="R35" i="1"/>
  <c r="R17" i="1"/>
  <c r="R34" i="1"/>
  <c r="AA34" i="1" s="1"/>
  <c r="AP25" i="1"/>
  <c r="AP9" i="1"/>
  <c r="AP26" i="1"/>
  <c r="AP10" i="1"/>
  <c r="E24" i="10"/>
  <c r="D24" i="10" s="1"/>
  <c r="E33" i="10"/>
  <c r="BZ33" i="10"/>
  <c r="E17" i="10"/>
  <c r="D17" i="10" s="1"/>
  <c r="AD37" i="10"/>
  <c r="BC8" i="10"/>
  <c r="I8" i="1" s="1"/>
  <c r="DA28" i="10"/>
  <c r="DA12" i="10"/>
  <c r="DA13" i="10"/>
  <c r="AI13" i="8"/>
  <c r="AX34" i="8"/>
  <c r="AX18" i="8"/>
  <c r="BM27" i="8"/>
  <c r="Z8" i="3"/>
  <c r="AA8" i="1"/>
  <c r="AA39" i="1"/>
  <c r="AB39" i="1" s="1"/>
  <c r="AD35" i="10"/>
  <c r="AA9" i="1"/>
  <c r="AB9" i="1" s="1"/>
  <c r="R31" i="1"/>
  <c r="AA31" i="1" s="1"/>
  <c r="AL31" i="1" s="1"/>
  <c r="R16" i="1"/>
  <c r="AP39" i="1"/>
  <c r="AP23" i="1"/>
  <c r="AP8" i="1"/>
  <c r="E20" i="10"/>
  <c r="BY31" i="10"/>
  <c r="BR31" i="10" s="1"/>
  <c r="M31" i="1" s="1"/>
  <c r="E15" i="10"/>
  <c r="D15" i="10" s="1"/>
  <c r="BU33" i="10"/>
  <c r="BU17" i="10"/>
  <c r="BV34" i="10"/>
  <c r="BV18" i="10"/>
  <c r="BW35" i="10"/>
  <c r="BW19" i="10"/>
  <c r="BX36" i="10"/>
  <c r="BX20" i="10"/>
  <c r="AD33" i="10"/>
  <c r="BC22" i="10"/>
  <c r="I22" i="1" s="1"/>
  <c r="BS36" i="10"/>
  <c r="CU40" i="10"/>
  <c r="DA26" i="10"/>
  <c r="AI27" i="8"/>
  <c r="CQ38" i="8"/>
  <c r="CQ23" i="8"/>
  <c r="DZ28" i="8"/>
  <c r="DZ12" i="8"/>
  <c r="AA38" i="1"/>
  <c r="AB38" i="1" s="1"/>
  <c r="AA32" i="1"/>
  <c r="AA33" i="1"/>
  <c r="AL33" i="1" s="1"/>
  <c r="R30" i="1"/>
  <c r="AA30" i="1" s="1"/>
  <c r="R15" i="1"/>
  <c r="AA15" i="1" s="1"/>
  <c r="AJ39" i="1"/>
  <c r="AJ23" i="1"/>
  <c r="AJ40" i="1"/>
  <c r="AJ24" i="1"/>
  <c r="AJ8" i="1"/>
  <c r="AO40" i="1"/>
  <c r="AP40" i="1" s="1"/>
  <c r="AO24" i="1"/>
  <c r="AP24" i="1" s="1"/>
  <c r="E18" i="10"/>
  <c r="D18" i="10" s="1"/>
  <c r="BY30" i="10"/>
  <c r="AD31" i="10"/>
  <c r="AD20" i="10"/>
  <c r="H20" i="1" s="1"/>
  <c r="K20" i="1" s="1"/>
  <c r="L20" i="1" s="1"/>
  <c r="CO37" i="10"/>
  <c r="CO21" i="10"/>
  <c r="CP38" i="10"/>
  <c r="CP22" i="10"/>
  <c r="CQ39" i="10"/>
  <c r="CQ23" i="10"/>
  <c r="CR40" i="10"/>
  <c r="CR24" i="10"/>
  <c r="CR8" i="10"/>
  <c r="CS25" i="10"/>
  <c r="CS9" i="10"/>
  <c r="BC37" i="10"/>
  <c r="I37" i="1" s="1"/>
  <c r="BC21" i="10"/>
  <c r="I21" i="1" s="1"/>
  <c r="BS30" i="10"/>
  <c r="CF12" i="10"/>
  <c r="CF29" i="10"/>
  <c r="DA25" i="10"/>
  <c r="DA9" i="10"/>
  <c r="E27" i="8"/>
  <c r="D27" i="8" s="1"/>
  <c r="E11" i="8"/>
  <c r="CQ37" i="8"/>
  <c r="CQ21" i="8"/>
  <c r="D17" i="3"/>
  <c r="E22" i="10"/>
  <c r="D22" i="10" s="1"/>
  <c r="E16" i="10"/>
  <c r="AD29" i="10"/>
  <c r="DA40" i="10"/>
  <c r="DA24" i="10"/>
  <c r="R13" i="1"/>
  <c r="AA13" i="1" s="1"/>
  <c r="L15" i="1"/>
  <c r="AA14" i="1"/>
  <c r="R12" i="1"/>
  <c r="AJ37" i="1"/>
  <c r="AJ21" i="1"/>
  <c r="AJ38" i="1"/>
  <c r="AJ22" i="1"/>
  <c r="E14" i="10"/>
  <c r="AD27" i="10"/>
  <c r="AD18" i="10"/>
  <c r="CU18" i="10"/>
  <c r="CO35" i="10"/>
  <c r="CO19" i="10"/>
  <c r="CP36" i="10"/>
  <c r="CP20" i="10"/>
  <c r="CQ21" i="10"/>
  <c r="CR38" i="10"/>
  <c r="CR22" i="10"/>
  <c r="CS39" i="10"/>
  <c r="CS23" i="10"/>
  <c r="BC35" i="10"/>
  <c r="I35" i="1" s="1"/>
  <c r="CF10" i="10"/>
  <c r="CF27" i="10"/>
  <c r="T34" i="8"/>
  <c r="T18" i="8"/>
  <c r="AI40" i="8"/>
  <c r="AI8" i="8"/>
  <c r="BM22" i="8"/>
  <c r="CB32" i="8"/>
  <c r="DF16" i="8"/>
  <c r="D19" i="3"/>
  <c r="R11" i="1"/>
  <c r="AP35" i="1"/>
  <c r="AP19" i="1"/>
  <c r="E12" i="10"/>
  <c r="AD25" i="10"/>
  <c r="H25" i="1" s="1"/>
  <c r="K25" i="1" s="1"/>
  <c r="L25" i="1" s="1"/>
  <c r="D35" i="3"/>
  <c r="F32" i="5"/>
  <c r="R29" i="1"/>
  <c r="AJ35" i="1"/>
  <c r="AJ19" i="1"/>
  <c r="AJ20" i="1"/>
  <c r="E10" i="10"/>
  <c r="AD23" i="10"/>
  <c r="BC33" i="10"/>
  <c r="I33" i="1" s="1"/>
  <c r="BC17" i="10"/>
  <c r="I17" i="1" s="1"/>
  <c r="T16" i="8"/>
  <c r="T17" i="8"/>
  <c r="BM20" i="8"/>
  <c r="CB14" i="8"/>
  <c r="CQ33" i="8"/>
  <c r="CQ17" i="8"/>
  <c r="CQ34" i="8"/>
  <c r="CQ18" i="8"/>
  <c r="D18" i="3"/>
  <c r="R25" i="1"/>
  <c r="AA25" i="1" s="1"/>
  <c r="AB25" i="1" s="1"/>
  <c r="E40" i="10"/>
  <c r="DA36" i="10"/>
  <c r="E25" i="10"/>
  <c r="AA26" i="1"/>
  <c r="AL26" i="1" s="1"/>
  <c r="AA27" i="1"/>
  <c r="R24" i="1"/>
  <c r="AJ33" i="1"/>
  <c r="AJ17" i="1"/>
  <c r="E38" i="10"/>
  <c r="D38" i="10" s="1"/>
  <c r="BY24" i="10"/>
  <c r="AD19" i="10"/>
  <c r="CF22" i="10"/>
  <c r="CF39" i="10"/>
  <c r="E37" i="8"/>
  <c r="E21" i="8"/>
  <c r="T14" i="8"/>
  <c r="AX9" i="8"/>
  <c r="BM35" i="8"/>
  <c r="CB11" i="8"/>
  <c r="DZ21" i="8"/>
  <c r="DZ38" i="8"/>
  <c r="E8" i="10"/>
  <c r="R23" i="1"/>
  <c r="R40" i="1"/>
  <c r="AA40" i="1" s="1"/>
  <c r="AP31" i="1"/>
  <c r="AP15" i="1"/>
  <c r="AP32" i="1"/>
  <c r="AP16" i="1"/>
  <c r="E36" i="10"/>
  <c r="BY23" i="10"/>
  <c r="BR23" i="10" s="1"/>
  <c r="BT24" i="10"/>
  <c r="BT8" i="10"/>
  <c r="BU25" i="10"/>
  <c r="BU9" i="10"/>
  <c r="BV26" i="10"/>
  <c r="BV10" i="10"/>
  <c r="BW27" i="10"/>
  <c r="BW11" i="10"/>
  <c r="BX28" i="10"/>
  <c r="BX12" i="10"/>
  <c r="AD17" i="10"/>
  <c r="DA34" i="10"/>
  <c r="DA18" i="10"/>
  <c r="DA19" i="10"/>
  <c r="AI19" i="8"/>
  <c r="AX40" i="8"/>
  <c r="AX24" i="8"/>
  <c r="AX8" i="8"/>
  <c r="CB10" i="8"/>
  <c r="DZ36" i="8"/>
  <c r="BZ25" i="10"/>
  <c r="BS25" i="10" s="1"/>
  <c r="DA33" i="10"/>
  <c r="D35" i="8"/>
  <c r="R37" i="1"/>
  <c r="AA37" i="1" s="1"/>
  <c r="R22" i="1"/>
  <c r="AP29" i="1"/>
  <c r="AP13" i="1"/>
  <c r="AP14" i="1"/>
  <c r="AD13" i="10"/>
  <c r="AX22" i="8"/>
  <c r="AX39" i="8"/>
  <c r="BM31" i="8"/>
  <c r="BM15" i="8"/>
  <c r="DF25" i="8"/>
  <c r="D27" i="9"/>
  <c r="AT27" i="4" s="1"/>
  <c r="D12" i="4"/>
  <c r="F19" i="5"/>
  <c r="D26" i="9"/>
  <c r="AT26" i="4" s="1"/>
  <c r="D10" i="9"/>
  <c r="AT10" i="4" s="1"/>
  <c r="D10" i="4" s="1"/>
  <c r="D11" i="9"/>
  <c r="AT11" i="4" s="1"/>
  <c r="D11" i="4" s="1"/>
  <c r="P39" i="5"/>
  <c r="F31" i="5"/>
  <c r="D31" i="5" s="1"/>
  <c r="BD13" i="5"/>
  <c r="J13" i="5" s="1"/>
  <c r="F13" i="5" s="1"/>
  <c r="D13" i="5" s="1"/>
  <c r="D8" i="8"/>
  <c r="E26" i="8"/>
  <c r="AI34" i="8"/>
  <c r="AX13" i="8"/>
  <c r="D13" i="8" s="1"/>
  <c r="CB21" i="8"/>
  <c r="CQ12" i="8"/>
  <c r="D9" i="9"/>
  <c r="AT9" i="4" s="1"/>
  <c r="P38" i="5"/>
  <c r="P22" i="5"/>
  <c r="P23" i="5"/>
  <c r="AF30" i="5"/>
  <c r="G30" i="5" s="1"/>
  <c r="F30" i="5" s="1"/>
  <c r="D30" i="5" s="1"/>
  <c r="AF14" i="5"/>
  <c r="G14" i="5" s="1"/>
  <c r="BL37" i="5"/>
  <c r="K37" i="5" s="1"/>
  <c r="AI17" i="8"/>
  <c r="CQ11" i="8"/>
  <c r="D11" i="8" s="1"/>
  <c r="DZ26" i="8"/>
  <c r="D24" i="3"/>
  <c r="D40" i="9"/>
  <c r="AT40" i="4" s="1"/>
  <c r="D40" i="4" s="1"/>
  <c r="D8" i="9"/>
  <c r="AT8" i="4" s="1"/>
  <c r="AF29" i="5"/>
  <c r="G29" i="5" s="1"/>
  <c r="AV17" i="5"/>
  <c r="I17" i="5" s="1"/>
  <c r="CR14" i="5"/>
  <c r="O14" i="5" s="1"/>
  <c r="BC25" i="10"/>
  <c r="I25" i="1" s="1"/>
  <c r="BC9" i="10"/>
  <c r="I9" i="1" s="1"/>
  <c r="CF24" i="10"/>
  <c r="CF25" i="10"/>
  <c r="DA16" i="10"/>
  <c r="E39" i="8"/>
  <c r="D39" i="8" s="1"/>
  <c r="E23" i="8"/>
  <c r="T36" i="8"/>
  <c r="D36" i="8" s="1"/>
  <c r="T20" i="8"/>
  <c r="T37" i="8"/>
  <c r="AI31" i="8"/>
  <c r="AI15" i="8"/>
  <c r="AI16" i="8"/>
  <c r="AX10" i="8"/>
  <c r="BM39" i="8"/>
  <c r="CB34" i="8"/>
  <c r="D34" i="8" s="1"/>
  <c r="CB18" i="8"/>
  <c r="CQ25" i="8"/>
  <c r="CQ9" i="8"/>
  <c r="CQ10" i="8"/>
  <c r="D10" i="8" s="1"/>
  <c r="DF28" i="8"/>
  <c r="DF12" i="8"/>
  <c r="DZ40" i="8"/>
  <c r="DZ24" i="8"/>
  <c r="DZ25" i="8"/>
  <c r="F23" i="5"/>
  <c r="AN39" i="5"/>
  <c r="H39" i="5" s="1"/>
  <c r="BT29" i="5"/>
  <c r="L29" i="5" s="1"/>
  <c r="F29" i="5" s="1"/>
  <c r="AI14" i="8"/>
  <c r="BM38" i="8"/>
  <c r="CB17" i="8"/>
  <c r="CQ8" i="8"/>
  <c r="DF11" i="8"/>
  <c r="DZ23" i="8"/>
  <c r="D38" i="9"/>
  <c r="AT38" i="4" s="1"/>
  <c r="D22" i="9"/>
  <c r="AT22" i="4" s="1"/>
  <c r="D22" i="4" s="1"/>
  <c r="D23" i="9"/>
  <c r="AT23" i="4" s="1"/>
  <c r="D23" i="4" s="1"/>
  <c r="BD40" i="5"/>
  <c r="J40" i="5" s="1"/>
  <c r="BD24" i="5"/>
  <c r="J24" i="5" s="1"/>
  <c r="BD8" i="5"/>
  <c r="J8" i="5" s="1"/>
  <c r="BD25" i="5"/>
  <c r="J25" i="5" s="1"/>
  <c r="BD9" i="5"/>
  <c r="J9" i="5" s="1"/>
  <c r="BD27" i="5"/>
  <c r="J27" i="5" s="1"/>
  <c r="BD11" i="5"/>
  <c r="J11" i="5" s="1"/>
  <c r="F11" i="5" s="1"/>
  <c r="BD29" i="5"/>
  <c r="J29" i="5" s="1"/>
  <c r="BL34" i="5"/>
  <c r="K34" i="5" s="1"/>
  <c r="BL18" i="5"/>
  <c r="K18" i="5" s="1"/>
  <c r="D36" i="3"/>
  <c r="CR27" i="5"/>
  <c r="O27" i="5" s="1"/>
  <c r="X10" i="5"/>
  <c r="E10" i="5" s="1"/>
  <c r="X27" i="5"/>
  <c r="E27" i="5" s="1"/>
  <c r="D27" i="5" s="1"/>
  <c r="X11" i="5"/>
  <c r="E11" i="5" s="1"/>
  <c r="AN18" i="5"/>
  <c r="H18" i="5" s="1"/>
  <c r="BC19" i="10"/>
  <c r="I19" i="1" s="1"/>
  <c r="BC36" i="10"/>
  <c r="I36" i="1" s="1"/>
  <c r="CF34" i="10"/>
  <c r="CF18" i="10"/>
  <c r="DA10" i="10"/>
  <c r="E33" i="8"/>
  <c r="D33" i="8" s="1"/>
  <c r="E17" i="8"/>
  <c r="T30" i="8"/>
  <c r="AI25" i="8"/>
  <c r="AI9" i="8"/>
  <c r="D9" i="8" s="1"/>
  <c r="AX36" i="8"/>
  <c r="AX21" i="8"/>
  <c r="BM33" i="8"/>
  <c r="BM18" i="8"/>
  <c r="D18" i="8" s="1"/>
  <c r="CB28" i="8"/>
  <c r="CB12" i="8"/>
  <c r="CB13" i="8"/>
  <c r="CQ19" i="8"/>
  <c r="CQ36" i="8"/>
  <c r="DF22" i="8"/>
  <c r="DZ34" i="8"/>
  <c r="DZ18" i="8"/>
  <c r="DZ19" i="8"/>
  <c r="O31" i="3"/>
  <c r="D31" i="3" s="1"/>
  <c r="D33" i="9"/>
  <c r="AT33" i="4" s="1"/>
  <c r="X25" i="5"/>
  <c r="E25" i="5" s="1"/>
  <c r="AF38" i="5"/>
  <c r="G38" i="5" s="1"/>
  <c r="AF22" i="5"/>
  <c r="G22" i="5" s="1"/>
  <c r="AN17" i="5"/>
  <c r="H17" i="5" s="1"/>
  <c r="F17" i="5" s="1"/>
  <c r="AV26" i="5"/>
  <c r="I26" i="5" s="1"/>
  <c r="F26" i="5" s="1"/>
  <c r="D26" i="5" s="1"/>
  <c r="AV10" i="5"/>
  <c r="I10" i="5" s="1"/>
  <c r="X40" i="5"/>
  <c r="E40" i="5" s="1"/>
  <c r="X24" i="5"/>
  <c r="E24" i="5" s="1"/>
  <c r="X8" i="5"/>
  <c r="E8" i="5" s="1"/>
  <c r="X9" i="5"/>
  <c r="E9" i="5" s="1"/>
  <c r="AF37" i="5"/>
  <c r="G37" i="5" s="1"/>
  <c r="D19" i="5"/>
  <c r="CR15" i="10"/>
  <c r="CS16" i="10"/>
  <c r="K15" i="1"/>
  <c r="CF30" i="10"/>
  <c r="CF15" i="10"/>
  <c r="DA22" i="10"/>
  <c r="DA39" i="10"/>
  <c r="D29" i="8"/>
  <c r="E14" i="8"/>
  <c r="T11" i="8"/>
  <c r="CB25" i="8"/>
  <c r="D25" i="8" s="1"/>
  <c r="D29" i="3"/>
  <c r="P26" i="5"/>
  <c r="P10" i="5"/>
  <c r="P27" i="5"/>
  <c r="P11" i="5"/>
  <c r="X37" i="5"/>
  <c r="E37" i="5" s="1"/>
  <c r="X21" i="5"/>
  <c r="E21" i="5" s="1"/>
  <c r="BL25" i="5"/>
  <c r="K25" i="5" s="1"/>
  <c r="CB29" i="5"/>
  <c r="M29" i="5" s="1"/>
  <c r="CB13" i="5"/>
  <c r="M13" i="5" s="1"/>
  <c r="CF13" i="10"/>
  <c r="DA38" i="10"/>
  <c r="AI20" i="8"/>
  <c r="BM29" i="8"/>
  <c r="CB23" i="8"/>
  <c r="CQ14" i="8"/>
  <c r="DF17" i="8"/>
  <c r="DZ29" i="8"/>
  <c r="DZ14" i="8"/>
  <c r="D12" i="3"/>
  <c r="P25" i="5"/>
  <c r="BD30" i="5"/>
  <c r="J30" i="5" s="1"/>
  <c r="BD14" i="5"/>
  <c r="J14" i="5" s="1"/>
  <c r="D32" i="9"/>
  <c r="AT32" i="4" s="1"/>
  <c r="D17" i="9"/>
  <c r="AT17" i="4" s="1"/>
  <c r="D17" i="4" s="1"/>
  <c r="P16" i="5"/>
  <c r="P17" i="5"/>
  <c r="X32" i="5"/>
  <c r="E32" i="5" s="1"/>
  <c r="D32" i="5" s="1"/>
  <c r="X16" i="5"/>
  <c r="E16" i="5" s="1"/>
  <c r="X33" i="5"/>
  <c r="E33" i="5" s="1"/>
  <c r="X17" i="5"/>
  <c r="E17" i="5" s="1"/>
  <c r="AN40" i="5"/>
  <c r="H40" i="5" s="1"/>
  <c r="AN24" i="5"/>
  <c r="H24" i="5" s="1"/>
  <c r="AN8" i="5"/>
  <c r="H8" i="5" s="1"/>
  <c r="AN25" i="5"/>
  <c r="H25" i="5" s="1"/>
  <c r="F25" i="5" s="1"/>
  <c r="CB28" i="5"/>
  <c r="M28" i="5" s="1"/>
  <c r="CB12" i="5"/>
  <c r="M12" i="5" s="1"/>
  <c r="CJ40" i="5"/>
  <c r="N40" i="5" s="1"/>
  <c r="CJ24" i="5"/>
  <c r="N24" i="5" s="1"/>
  <c r="CJ8" i="5"/>
  <c r="N8" i="5" s="1"/>
  <c r="CR16" i="5"/>
  <c r="O16" i="5" s="1"/>
  <c r="CR33" i="5"/>
  <c r="O33" i="5" s="1"/>
  <c r="D15" i="9"/>
  <c r="AT15" i="4" s="1"/>
  <c r="D15" i="4" s="1"/>
  <c r="AF36" i="5"/>
  <c r="G36" i="5" s="1"/>
  <c r="F36" i="5" s="1"/>
  <c r="AF20" i="5"/>
  <c r="G20" i="5" s="1"/>
  <c r="AV40" i="5"/>
  <c r="I40" i="5" s="1"/>
  <c r="AV24" i="5"/>
  <c r="I24" i="5" s="1"/>
  <c r="AV8" i="5"/>
  <c r="I8" i="5" s="1"/>
  <c r="AV9" i="5"/>
  <c r="I9" i="5" s="1"/>
  <c r="BD28" i="5"/>
  <c r="J28" i="5" s="1"/>
  <c r="BD12" i="5"/>
  <c r="J12" i="5" s="1"/>
  <c r="BL32" i="5"/>
  <c r="K32" i="5" s="1"/>
  <c r="BL16" i="5"/>
  <c r="K16" i="5" s="1"/>
  <c r="BL33" i="5"/>
  <c r="K33" i="5" s="1"/>
  <c r="BT36" i="5"/>
  <c r="L36" i="5" s="1"/>
  <c r="BT20" i="5"/>
  <c r="L20" i="5" s="1"/>
  <c r="BT21" i="5"/>
  <c r="L21" i="5" s="1"/>
  <c r="D14" i="9"/>
  <c r="AT14" i="4" s="1"/>
  <c r="D14" i="4" s="1"/>
  <c r="AL14" i="1" s="1"/>
  <c r="P30" i="5"/>
  <c r="P14" i="5"/>
  <c r="P15" i="5"/>
  <c r="X14" i="5"/>
  <c r="E14" i="5" s="1"/>
  <c r="X15" i="5"/>
  <c r="E15" i="5" s="1"/>
  <c r="D15" i="5" s="1"/>
  <c r="AN38" i="5"/>
  <c r="H38" i="5" s="1"/>
  <c r="AN22" i="5"/>
  <c r="H22" i="5" s="1"/>
  <c r="CB26" i="5"/>
  <c r="M26" i="5" s="1"/>
  <c r="CB10" i="5"/>
  <c r="M10" i="5" s="1"/>
  <c r="CJ22" i="5"/>
  <c r="N22" i="5" s="1"/>
  <c r="CR30" i="5"/>
  <c r="O30" i="5" s="1"/>
  <c r="CR15" i="5"/>
  <c r="O15" i="5" s="1"/>
  <c r="AF34" i="5"/>
  <c r="G34" i="5" s="1"/>
  <c r="AF18" i="5"/>
  <c r="G18" i="5" s="1"/>
  <c r="AV38" i="5"/>
  <c r="I38" i="5" s="1"/>
  <c r="AV22" i="5"/>
  <c r="I22" i="5" s="1"/>
  <c r="F22" i="5" s="1"/>
  <c r="D22" i="5" s="1"/>
  <c r="AV39" i="5"/>
  <c r="I39" i="5" s="1"/>
  <c r="F39" i="5" s="1"/>
  <c r="D39" i="5" s="1"/>
  <c r="BD26" i="5"/>
  <c r="J26" i="5" s="1"/>
  <c r="BD10" i="5"/>
  <c r="J10" i="5" s="1"/>
  <c r="BL30" i="5"/>
  <c r="K30" i="5" s="1"/>
  <c r="BL14" i="5"/>
  <c r="K14" i="5" s="1"/>
  <c r="BT34" i="5"/>
  <c r="L34" i="5" s="1"/>
  <c r="BT18" i="5"/>
  <c r="L18" i="5" s="1"/>
  <c r="D29" i="9"/>
  <c r="AT29" i="4" s="1"/>
  <c r="D29" i="4" s="1"/>
  <c r="P28" i="5"/>
  <c r="P29" i="5"/>
  <c r="P13" i="5"/>
  <c r="X28" i="5"/>
  <c r="E28" i="5" s="1"/>
  <c r="X29" i="5"/>
  <c r="E29" i="5" s="1"/>
  <c r="AN36" i="5"/>
  <c r="H36" i="5" s="1"/>
  <c r="AN20" i="5"/>
  <c r="H20" i="5" s="1"/>
  <c r="AN21" i="5"/>
  <c r="H21" i="5" s="1"/>
  <c r="CB40" i="5"/>
  <c r="M40" i="5" s="1"/>
  <c r="CB24" i="5"/>
  <c r="M24" i="5" s="1"/>
  <c r="CB8" i="5"/>
  <c r="M8" i="5" s="1"/>
  <c r="CJ36" i="5"/>
  <c r="N36" i="5" s="1"/>
  <c r="CR28" i="5"/>
  <c r="O28" i="5" s="1"/>
  <c r="CR12" i="5"/>
  <c r="O12" i="5" s="1"/>
  <c r="AF15" i="5"/>
  <c r="G15" i="5" s="1"/>
  <c r="AV34" i="5"/>
  <c r="I34" i="5" s="1"/>
  <c r="AV18" i="5"/>
  <c r="I18" i="5" s="1"/>
  <c r="F18" i="5" s="1"/>
  <c r="BD38" i="5"/>
  <c r="J38" i="5" s="1"/>
  <c r="BD22" i="5"/>
  <c r="J22" i="5" s="1"/>
  <c r="BL26" i="5"/>
  <c r="K26" i="5" s="1"/>
  <c r="BL10" i="5"/>
  <c r="K10" i="5" s="1"/>
  <c r="BT30" i="5"/>
  <c r="L30" i="5" s="1"/>
  <c r="BT14" i="5"/>
  <c r="L14" i="5" s="1"/>
  <c r="AN32" i="5"/>
  <c r="H32" i="5" s="1"/>
  <c r="AN16" i="5"/>
  <c r="H16" i="5" s="1"/>
  <c r="F16" i="5" s="1"/>
  <c r="D16" i="5" s="1"/>
  <c r="AN33" i="5"/>
  <c r="H33" i="5" s="1"/>
  <c r="CB36" i="5"/>
  <c r="M36" i="5" s="1"/>
  <c r="CB20" i="5"/>
  <c r="M20" i="5" s="1"/>
  <c r="F20" i="5" s="1"/>
  <c r="D20" i="5" s="1"/>
  <c r="CJ16" i="5"/>
  <c r="N16" i="5" s="1"/>
  <c r="CR40" i="5"/>
  <c r="O40" i="5" s="1"/>
  <c r="CR24" i="5"/>
  <c r="O24" i="5" s="1"/>
  <c r="D39" i="9"/>
  <c r="AT39" i="4" s="1"/>
  <c r="AF28" i="5"/>
  <c r="G28" i="5" s="1"/>
  <c r="AV32" i="5"/>
  <c r="I32" i="5" s="1"/>
  <c r="AV16" i="5"/>
  <c r="I16" i="5" s="1"/>
  <c r="AV33" i="5"/>
  <c r="I33" i="5" s="1"/>
  <c r="BD36" i="5"/>
  <c r="J36" i="5" s="1"/>
  <c r="BD20" i="5"/>
  <c r="J20" i="5" s="1"/>
  <c r="BD21" i="5"/>
  <c r="J21" i="5" s="1"/>
  <c r="BL40" i="5"/>
  <c r="K40" i="5" s="1"/>
  <c r="BL24" i="5"/>
  <c r="K24" i="5" s="1"/>
  <c r="BL8" i="5"/>
  <c r="K8" i="5" s="1"/>
  <c r="BL9" i="5"/>
  <c r="K9" i="5" s="1"/>
  <c r="BT28" i="5"/>
  <c r="L28" i="5" s="1"/>
  <c r="BT12" i="5"/>
  <c r="L12" i="5" s="1"/>
  <c r="CB34" i="5"/>
  <c r="M34" i="5" s="1"/>
  <c r="CB18" i="5"/>
  <c r="M18" i="5" s="1"/>
  <c r="CJ30" i="5"/>
  <c r="N30" i="5" s="1"/>
  <c r="CR22" i="5"/>
  <c r="O22" i="5" s="1"/>
  <c r="CR39" i="5"/>
  <c r="O39" i="5" s="1"/>
  <c r="AF27" i="5"/>
  <c r="G27" i="5" s="1"/>
  <c r="AV30" i="5"/>
  <c r="I30" i="5" s="1"/>
  <c r="AV14" i="5"/>
  <c r="I14" i="5" s="1"/>
  <c r="F14" i="5" s="1"/>
  <c r="D14" i="5" s="1"/>
  <c r="AV15" i="5"/>
  <c r="I15" i="5" s="1"/>
  <c r="BD34" i="5"/>
  <c r="J34" i="5" s="1"/>
  <c r="BD18" i="5"/>
  <c r="J18" i="5" s="1"/>
  <c r="BL38" i="5"/>
  <c r="K38" i="5" s="1"/>
  <c r="F38" i="5" s="1"/>
  <c r="D38" i="5" s="1"/>
  <c r="BL22" i="5"/>
  <c r="K22" i="5" s="1"/>
  <c r="BT26" i="5"/>
  <c r="L26" i="5" s="1"/>
  <c r="BT10" i="5"/>
  <c r="L10" i="5" s="1"/>
  <c r="D20" i="9"/>
  <c r="AT20" i="4" s="1"/>
  <c r="P36" i="5"/>
  <c r="P20" i="5"/>
  <c r="P37" i="5"/>
  <c r="P21" i="5"/>
  <c r="X36" i="5"/>
  <c r="E36" i="5" s="1"/>
  <c r="X20" i="5"/>
  <c r="E20" i="5" s="1"/>
  <c r="AN28" i="5"/>
  <c r="H28" i="5" s="1"/>
  <c r="AN12" i="5"/>
  <c r="H12" i="5" s="1"/>
  <c r="CB32" i="5"/>
  <c r="M32" i="5" s="1"/>
  <c r="CB16" i="5"/>
  <c r="M16" i="5" s="1"/>
  <c r="CJ28" i="5"/>
  <c r="N28" i="5" s="1"/>
  <c r="CJ12" i="5"/>
  <c r="N12" i="5" s="1"/>
  <c r="CR36" i="5"/>
  <c r="O36" i="5" s="1"/>
  <c r="CR21" i="5"/>
  <c r="O21" i="5" s="1"/>
  <c r="P35" i="5"/>
  <c r="AF40" i="5"/>
  <c r="G40" i="5" s="1"/>
  <c r="F40" i="5" s="1"/>
  <c r="D40" i="5" s="1"/>
  <c r="AF24" i="5"/>
  <c r="G24" i="5" s="1"/>
  <c r="AF8" i="5"/>
  <c r="G8" i="5" s="1"/>
  <c r="AF9" i="5"/>
  <c r="G9" i="5" s="1"/>
  <c r="AV28" i="5"/>
  <c r="I28" i="5" s="1"/>
  <c r="AV12" i="5"/>
  <c r="I12" i="5" s="1"/>
  <c r="BD32" i="5"/>
  <c r="J32" i="5" s="1"/>
  <c r="BD16" i="5"/>
  <c r="J16" i="5" s="1"/>
  <c r="BD33" i="5"/>
  <c r="J33" i="5" s="1"/>
  <c r="BL36" i="5"/>
  <c r="K36" i="5" s="1"/>
  <c r="BL20" i="5"/>
  <c r="K20" i="5" s="1"/>
  <c r="BL21" i="5"/>
  <c r="K21" i="5" s="1"/>
  <c r="BT40" i="5"/>
  <c r="L40" i="5" s="1"/>
  <c r="BT24" i="5"/>
  <c r="L24" i="5" s="1"/>
  <c r="BT8" i="5"/>
  <c r="L8" i="5" s="1"/>
  <c r="BT9" i="5"/>
  <c r="L9" i="5" s="1"/>
  <c r="F9" i="5" s="1"/>
  <c r="D9" i="5" s="1"/>
  <c r="D35" i="9"/>
  <c r="AT35" i="4" s="1"/>
  <c r="D35" i="4" s="1"/>
  <c r="P34" i="5"/>
  <c r="X34" i="5"/>
  <c r="E34" i="5" s="1"/>
  <c r="X18" i="5"/>
  <c r="E18" i="5" s="1"/>
  <c r="X35" i="5"/>
  <c r="E35" i="5" s="1"/>
  <c r="D35" i="5" s="1"/>
  <c r="AN26" i="5"/>
  <c r="H26" i="5" s="1"/>
  <c r="AN10" i="5"/>
  <c r="H10" i="5" s="1"/>
  <c r="AN27" i="5"/>
  <c r="H27" i="5" s="1"/>
  <c r="CB30" i="5"/>
  <c r="M30" i="5" s="1"/>
  <c r="CB14" i="5"/>
  <c r="M14" i="5" s="1"/>
  <c r="CJ10" i="5"/>
  <c r="N10" i="5" s="1"/>
  <c r="CR34" i="5"/>
  <c r="O34" i="5" s="1"/>
  <c r="CR18" i="5"/>
  <c r="O18" i="5" s="1"/>
  <c r="D18" i="5" s="1"/>
  <c r="AK36" i="1"/>
  <c r="AL36" i="1"/>
  <c r="AB36" i="1"/>
  <c r="AB33" i="1"/>
  <c r="AB27" i="1"/>
  <c r="AK27" i="1"/>
  <c r="AB15" i="1"/>
  <c r="AK15" i="1"/>
  <c r="AL21" i="1"/>
  <c r="L30" i="1"/>
  <c r="AL25" i="1"/>
  <c r="AB19" i="1"/>
  <c r="AK19" i="1"/>
  <c r="M36" i="1"/>
  <c r="AA29" i="1"/>
  <c r="AA17" i="1"/>
  <c r="M23" i="1"/>
  <c r="N38" i="1"/>
  <c r="AA28" i="1"/>
  <c r="AA22" i="1"/>
  <c r="AA16" i="1"/>
  <c r="AA10" i="1"/>
  <c r="D28" i="10"/>
  <c r="E39" i="10"/>
  <c r="BZ39" i="10"/>
  <c r="BZ27" i="10"/>
  <c r="E27" i="10"/>
  <c r="D27" i="10" s="1"/>
  <c r="E21" i="10"/>
  <c r="BZ21" i="10"/>
  <c r="BZ9" i="10"/>
  <c r="E9" i="10"/>
  <c r="CT25" i="10"/>
  <c r="CT13" i="10"/>
  <c r="CM13" i="10" s="1"/>
  <c r="N13" i="1" s="1"/>
  <c r="CN13" i="10"/>
  <c r="M18" i="1"/>
  <c r="AL13" i="1"/>
  <c r="AB13" i="1"/>
  <c r="AA35" i="1"/>
  <c r="AA11" i="1"/>
  <c r="BS32" i="10"/>
  <c r="BY32" i="10"/>
  <c r="BY26" i="10"/>
  <c r="BR26" i="10" s="1"/>
  <c r="M26" i="1" s="1"/>
  <c r="BS26" i="10"/>
  <c r="BY20" i="10"/>
  <c r="BS20" i="10"/>
  <c r="BS14" i="10"/>
  <c r="BY14" i="10"/>
  <c r="CU36" i="10"/>
  <c r="AD36" i="10"/>
  <c r="CU30" i="10"/>
  <c r="AD30" i="10"/>
  <c r="H30" i="1" s="1"/>
  <c r="K30" i="1" s="1"/>
  <c r="CU24" i="10"/>
  <c r="AD24" i="10"/>
  <c r="CU12" i="10"/>
  <c r="AD12" i="10"/>
  <c r="H12" i="1" s="1"/>
  <c r="K12" i="1" s="1"/>
  <c r="L12" i="1" s="1"/>
  <c r="BY8" i="10"/>
  <c r="BR8" i="10" s="1"/>
  <c r="M8" i="1" s="1"/>
  <c r="AB32" i="1"/>
  <c r="AK32" i="1"/>
  <c r="AB26" i="1"/>
  <c r="AK26" i="1"/>
  <c r="AK20" i="1"/>
  <c r="AB14" i="1"/>
  <c r="AK14" i="1"/>
  <c r="AB8" i="1"/>
  <c r="AK8" i="1"/>
  <c r="BY37" i="10"/>
  <c r="BR37" i="10" s="1"/>
  <c r="M37" i="1" s="1"/>
  <c r="BS37" i="10"/>
  <c r="BY19" i="10"/>
  <c r="BR19" i="10" s="1"/>
  <c r="M19" i="1" s="1"/>
  <c r="BS19" i="10"/>
  <c r="BY13" i="10"/>
  <c r="BS13" i="10"/>
  <c r="CN35" i="10"/>
  <c r="CT35" i="10"/>
  <c r="CM35" i="10" s="1"/>
  <c r="N35" i="1" s="1"/>
  <c r="CT11" i="10"/>
  <c r="CM11" i="10" s="1"/>
  <c r="CN11" i="10"/>
  <c r="BY33" i="10"/>
  <c r="BR33" i="10" s="1"/>
  <c r="M33" i="1" s="1"/>
  <c r="BS33" i="10"/>
  <c r="CT28" i="10"/>
  <c r="CM28" i="10" s="1"/>
  <c r="N28" i="1" s="1"/>
  <c r="AK13" i="1"/>
  <c r="CT40" i="10"/>
  <c r="CM40" i="10" s="1"/>
  <c r="N40" i="1" s="1"/>
  <c r="CN40" i="10"/>
  <c r="AA24" i="1"/>
  <c r="AA18" i="1"/>
  <c r="AA12" i="1"/>
  <c r="BY29" i="10"/>
  <c r="BS29" i="10"/>
  <c r="H17" i="1"/>
  <c r="K17" i="1" s="1"/>
  <c r="L17" i="1" s="1"/>
  <c r="BY11" i="10"/>
  <c r="BR11" i="10" s="1"/>
  <c r="M11" i="1" s="1"/>
  <c r="BS11" i="10"/>
  <c r="BY35" i="10"/>
  <c r="BR35" i="10" s="1"/>
  <c r="M35" i="1" s="1"/>
  <c r="BY15" i="10"/>
  <c r="BR15" i="10" s="1"/>
  <c r="M15" i="1" s="1"/>
  <c r="BS15" i="10"/>
  <c r="CT18" i="10"/>
  <c r="CN18" i="10"/>
  <c r="N29" i="1"/>
  <c r="N11" i="1"/>
  <c r="AA23" i="1"/>
  <c r="D30" i="10"/>
  <c r="BY40" i="10"/>
  <c r="BR40" i="10" s="1"/>
  <c r="M40" i="1" s="1"/>
  <c r="BS40" i="10"/>
  <c r="BY34" i="10"/>
  <c r="BS34" i="10"/>
  <c r="BS28" i="10"/>
  <c r="BY28" i="10"/>
  <c r="BR28" i="10" s="1"/>
  <c r="M28" i="1" s="1"/>
  <c r="BY22" i="10"/>
  <c r="BS22" i="10"/>
  <c r="BY16" i="10"/>
  <c r="BR16" i="10" s="1"/>
  <c r="M16" i="1" s="1"/>
  <c r="BS10" i="10"/>
  <c r="BY10" i="10"/>
  <c r="CT32" i="10"/>
  <c r="CM32" i="10" s="1"/>
  <c r="N32" i="1" s="1"/>
  <c r="CN32" i="10"/>
  <c r="BY25" i="10"/>
  <c r="E37" i="10"/>
  <c r="E31" i="10"/>
  <c r="E19" i="10"/>
  <c r="E13" i="10"/>
  <c r="AD34" i="10"/>
  <c r="H34" i="1" s="1"/>
  <c r="K34" i="1" s="1"/>
  <c r="L34" i="1" s="1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AD10" i="10"/>
  <c r="H10" i="1" s="1"/>
  <c r="K10" i="1" s="1"/>
  <c r="L10" i="1" s="1"/>
  <c r="CN37" i="10"/>
  <c r="CT37" i="10"/>
  <c r="CM37" i="10" s="1"/>
  <c r="N37" i="1" s="1"/>
  <c r="CT19" i="10"/>
  <c r="CN19" i="10"/>
  <c r="BS31" i="10"/>
  <c r="BZ17" i="10"/>
  <c r="CT31" i="10"/>
  <c r="CT9" i="10"/>
  <c r="CM9" i="10" s="1"/>
  <c r="N9" i="1" s="1"/>
  <c r="CU20" i="10"/>
  <c r="E35" i="10"/>
  <c r="E29" i="10"/>
  <c r="E23" i="10"/>
  <c r="E11" i="10"/>
  <c r="AD38" i="10"/>
  <c r="H38" i="1" s="1"/>
  <c r="K38" i="1" s="1"/>
  <c r="L38" i="1" s="1"/>
  <c r="AD32" i="10"/>
  <c r="H32" i="1" s="1"/>
  <c r="K32" i="1" s="1"/>
  <c r="L32" i="1" s="1"/>
  <c r="AD26" i="10"/>
  <c r="AD14" i="10"/>
  <c r="H14" i="1" s="1"/>
  <c r="K14" i="1" s="1"/>
  <c r="L14" i="1" s="1"/>
  <c r="AD8" i="10"/>
  <c r="H8" i="1" s="1"/>
  <c r="K8" i="1" s="1"/>
  <c r="L8" i="1" s="1"/>
  <c r="CN29" i="10"/>
  <c r="CT29" i="10"/>
  <c r="CM29" i="10" s="1"/>
  <c r="CT17" i="10"/>
  <c r="CM17" i="10" s="1"/>
  <c r="N17" i="1" s="1"/>
  <c r="BS23" i="10"/>
  <c r="CF32" i="10"/>
  <c r="CF20" i="10"/>
  <c r="CF14" i="10"/>
  <c r="CT23" i="10"/>
  <c r="CM23" i="10" s="1"/>
  <c r="N23" i="1" s="1"/>
  <c r="CT34" i="10"/>
  <c r="CM34" i="10" s="1"/>
  <c r="N34" i="1" s="1"/>
  <c r="CN22" i="10"/>
  <c r="CT22" i="10"/>
  <c r="CM22" i="10" s="1"/>
  <c r="N22" i="1" s="1"/>
  <c r="CT10" i="10"/>
  <c r="CM10" i="10" s="1"/>
  <c r="N10" i="1" s="1"/>
  <c r="CN17" i="10"/>
  <c r="CT21" i="10"/>
  <c r="CM21" i="10" s="1"/>
  <c r="N21" i="1" s="1"/>
  <c r="BY12" i="10"/>
  <c r="BR12" i="10" s="1"/>
  <c r="M12" i="1" s="1"/>
  <c r="CT39" i="10"/>
  <c r="CT33" i="10"/>
  <c r="CN33" i="10"/>
  <c r="CT27" i="10"/>
  <c r="CM27" i="10" s="1"/>
  <c r="N27" i="1" s="1"/>
  <c r="CN15" i="10"/>
  <c r="CT15" i="10"/>
  <c r="CM15" i="10" s="1"/>
  <c r="N15" i="1" s="1"/>
  <c r="BY38" i="10"/>
  <c r="BR38" i="10" s="1"/>
  <c r="M38" i="1" s="1"/>
  <c r="CN34" i="10"/>
  <c r="CT38" i="10"/>
  <c r="CM38" i="10" s="1"/>
  <c r="CT16" i="10"/>
  <c r="CT26" i="10"/>
  <c r="CM26" i="10" s="1"/>
  <c r="N26" i="1" s="1"/>
  <c r="CN26" i="10"/>
  <c r="CN8" i="10"/>
  <c r="CT8" i="10"/>
  <c r="CM8" i="10" s="1"/>
  <c r="N8" i="1" s="1"/>
  <c r="CN10" i="10"/>
  <c r="CT14" i="10"/>
  <c r="CM14" i="10" s="1"/>
  <c r="N14" i="1" s="1"/>
  <c r="D16" i="8"/>
  <c r="E38" i="8"/>
  <c r="D38" i="8" s="1"/>
  <c r="E20" i="8"/>
  <c r="AX38" i="8"/>
  <c r="AX32" i="8"/>
  <c r="D32" i="8" s="1"/>
  <c r="AX20" i="8"/>
  <c r="AX14" i="8"/>
  <c r="D14" i="8" s="1"/>
  <c r="D30" i="8"/>
  <c r="AI23" i="8"/>
  <c r="D39" i="4"/>
  <c r="O39" i="3"/>
  <c r="D39" i="3" s="1"/>
  <c r="D33" i="4"/>
  <c r="O33" i="3"/>
  <c r="D27" i="4"/>
  <c r="AL27" i="1" s="1"/>
  <c r="O27" i="3"/>
  <c r="D27" i="3" s="1"/>
  <c r="D21" i="4"/>
  <c r="O21" i="3"/>
  <c r="D21" i="3" s="1"/>
  <c r="O15" i="3"/>
  <c r="D15" i="3" s="1"/>
  <c r="D9" i="4"/>
  <c r="AL9" i="1" s="1"/>
  <c r="O9" i="3"/>
  <c r="D40" i="8"/>
  <c r="D28" i="8"/>
  <c r="D33" i="3"/>
  <c r="D9" i="3"/>
  <c r="D38" i="4"/>
  <c r="O38" i="3"/>
  <c r="D32" i="4"/>
  <c r="AL32" i="1" s="1"/>
  <c r="O32" i="3"/>
  <c r="D32" i="3" s="1"/>
  <c r="D26" i="4"/>
  <c r="O26" i="3"/>
  <c r="D20" i="4"/>
  <c r="AL20" i="1" s="1"/>
  <c r="O20" i="3"/>
  <c r="O14" i="3"/>
  <c r="D14" i="3" s="1"/>
  <c r="D8" i="4"/>
  <c r="AL8" i="1" s="1"/>
  <c r="O8" i="3"/>
  <c r="D8" i="3" s="1"/>
  <c r="D12" i="8"/>
  <c r="D23" i="5"/>
  <c r="F33" i="5"/>
  <c r="D33" i="5" s="1"/>
  <c r="D38" i="3"/>
  <c r="D26" i="3"/>
  <c r="D20" i="3"/>
  <c r="F15" i="5"/>
  <c r="F21" i="5"/>
  <c r="D21" i="5" s="1"/>
  <c r="F27" i="5"/>
  <c r="F34" i="5"/>
  <c r="D34" i="5" s="1"/>
  <c r="F28" i="5"/>
  <c r="D28" i="5" s="1"/>
  <c r="F10" i="5"/>
  <c r="D10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CK7" i="10" s="1"/>
  <c r="BH7" i="10"/>
  <c r="CJ7" i="10" s="1"/>
  <c r="BG7" i="10"/>
  <c r="CI7" i="10" s="1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X7" i="1" s="1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DP7" i="9"/>
  <c r="DD7" i="9"/>
  <c r="CV7" i="9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L15" i="1" l="1"/>
  <c r="D25" i="5"/>
  <c r="AL37" i="1"/>
  <c r="AB37" i="1"/>
  <c r="AK37" i="1"/>
  <c r="D40" i="10"/>
  <c r="CM31" i="10"/>
  <c r="N31" i="1" s="1"/>
  <c r="BR25" i="10"/>
  <c r="M25" i="1" s="1"/>
  <c r="BR13" i="10"/>
  <c r="M13" i="1" s="1"/>
  <c r="AK25" i="1"/>
  <c r="AK9" i="1"/>
  <c r="BR30" i="10"/>
  <c r="M30" i="1" s="1"/>
  <c r="T7" i="9"/>
  <c r="BJ7" i="4" s="1"/>
  <c r="T7" i="4" s="1"/>
  <c r="P7" i="9"/>
  <c r="BF7" i="4" s="1"/>
  <c r="P7" i="4" s="1"/>
  <c r="AK38" i="1"/>
  <c r="F12" i="5"/>
  <c r="D12" i="5" s="1"/>
  <c r="D29" i="5"/>
  <c r="BR10" i="10"/>
  <c r="M10" i="1" s="1"/>
  <c r="AK31" i="1"/>
  <c r="D25" i="10"/>
  <c r="D20" i="10"/>
  <c r="AL38" i="1"/>
  <c r="CM33" i="10"/>
  <c r="N33" i="1" s="1"/>
  <c r="CM19" i="10"/>
  <c r="N19" i="1" s="1"/>
  <c r="CM18" i="10"/>
  <c r="N18" i="1" s="1"/>
  <c r="D10" i="10"/>
  <c r="AB31" i="1"/>
  <c r="CM39" i="10"/>
  <c r="N39" i="1" s="1"/>
  <c r="CM25" i="10"/>
  <c r="N25" i="1" s="1"/>
  <c r="AK33" i="1"/>
  <c r="D19" i="8"/>
  <c r="D17" i="8"/>
  <c r="D21" i="8"/>
  <c r="H18" i="1"/>
  <c r="K18" i="1" s="1"/>
  <c r="L18" i="1" s="1"/>
  <c r="AL39" i="1"/>
  <c r="H26" i="1"/>
  <c r="K26" i="1" s="1"/>
  <c r="L26" i="1" s="1"/>
  <c r="BR22" i="10"/>
  <c r="M22" i="1" s="1"/>
  <c r="H24" i="1"/>
  <c r="K24" i="1" s="1"/>
  <c r="L24" i="1" s="1"/>
  <c r="AK21" i="1"/>
  <c r="F37" i="5"/>
  <c r="D37" i="5" s="1"/>
  <c r="D23" i="8"/>
  <c r="AK39" i="1"/>
  <c r="F8" i="5"/>
  <c r="D8" i="5" s="1"/>
  <c r="D37" i="8"/>
  <c r="D26" i="8"/>
  <c r="D33" i="10"/>
  <c r="H33" i="1"/>
  <c r="K33" i="1" s="1"/>
  <c r="L33" i="1" s="1"/>
  <c r="F24" i="5"/>
  <c r="D24" i="5" s="1"/>
  <c r="D17" i="5"/>
  <c r="BR34" i="10"/>
  <c r="M34" i="1" s="1"/>
  <c r="H36" i="1"/>
  <c r="K36" i="1" s="1"/>
  <c r="L36" i="1" s="1"/>
  <c r="CM16" i="10"/>
  <c r="N16" i="1" s="1"/>
  <c r="BR24" i="10"/>
  <c r="M24" i="1" s="1"/>
  <c r="BT7" i="5"/>
  <c r="L7" i="5" s="1"/>
  <c r="BR29" i="10"/>
  <c r="M29" i="1" s="1"/>
  <c r="D36" i="5"/>
  <c r="D11" i="5"/>
  <c r="AK12" i="1"/>
  <c r="AL12" i="1"/>
  <c r="AB12" i="1"/>
  <c r="BY9" i="10"/>
  <c r="BR9" i="10" s="1"/>
  <c r="M9" i="1" s="1"/>
  <c r="BS9" i="10"/>
  <c r="S7" i="9"/>
  <c r="BI7" i="4" s="1"/>
  <c r="S7" i="4" s="1"/>
  <c r="D20" i="8"/>
  <c r="CT20" i="10"/>
  <c r="CM20" i="10" s="1"/>
  <c r="N20" i="1" s="1"/>
  <c r="CN20" i="10"/>
  <c r="D32" i="10"/>
  <c r="CT30" i="10"/>
  <c r="CM30" i="10" s="1"/>
  <c r="N30" i="1" s="1"/>
  <c r="CN30" i="10"/>
  <c r="BR20" i="10"/>
  <c r="M20" i="1" s="1"/>
  <c r="D26" i="10"/>
  <c r="D9" i="10"/>
  <c r="H9" i="1"/>
  <c r="K9" i="1" s="1"/>
  <c r="L9" i="1" s="1"/>
  <c r="BY39" i="10"/>
  <c r="BR39" i="10" s="1"/>
  <c r="M39" i="1" s="1"/>
  <c r="BS39" i="10"/>
  <c r="AK16" i="1"/>
  <c r="AL16" i="1"/>
  <c r="AB16" i="1"/>
  <c r="AK29" i="1"/>
  <c r="AL29" i="1"/>
  <c r="AB29" i="1"/>
  <c r="AK22" i="1"/>
  <c r="AL22" i="1"/>
  <c r="AB22" i="1"/>
  <c r="D23" i="10"/>
  <c r="H23" i="1"/>
  <c r="K23" i="1" s="1"/>
  <c r="L23" i="1" s="1"/>
  <c r="D13" i="10"/>
  <c r="H13" i="1"/>
  <c r="K13" i="1" s="1"/>
  <c r="L13" i="1" s="1"/>
  <c r="AK18" i="1"/>
  <c r="AL18" i="1"/>
  <c r="AB18" i="1"/>
  <c r="CT12" i="10"/>
  <c r="CM12" i="10" s="1"/>
  <c r="N12" i="1" s="1"/>
  <c r="CN12" i="10"/>
  <c r="CT36" i="10"/>
  <c r="CM36" i="10" s="1"/>
  <c r="N36" i="1" s="1"/>
  <c r="CN36" i="10"/>
  <c r="BY21" i="10"/>
  <c r="BR21" i="10" s="1"/>
  <c r="M21" i="1" s="1"/>
  <c r="BS21" i="10"/>
  <c r="D16" i="10"/>
  <c r="AK28" i="1"/>
  <c r="AB28" i="1"/>
  <c r="AL28" i="1"/>
  <c r="H27" i="1"/>
  <c r="K27" i="1" s="1"/>
  <c r="L27" i="1" s="1"/>
  <c r="D29" i="10"/>
  <c r="H29" i="1"/>
  <c r="K29" i="1" s="1"/>
  <c r="L29" i="1" s="1"/>
  <c r="BS17" i="10"/>
  <c r="BY17" i="10"/>
  <c r="BR17" i="10" s="1"/>
  <c r="M17" i="1" s="1"/>
  <c r="D19" i="10"/>
  <c r="H19" i="1"/>
  <c r="K19" i="1" s="1"/>
  <c r="L19" i="1" s="1"/>
  <c r="AK23" i="1"/>
  <c r="AL23" i="1"/>
  <c r="AB23" i="1"/>
  <c r="AK24" i="1"/>
  <c r="AL24" i="1"/>
  <c r="AB24" i="1"/>
  <c r="D34" i="10"/>
  <c r="D12" i="10"/>
  <c r="BR14" i="10"/>
  <c r="M14" i="1" s="1"/>
  <c r="BR32" i="10"/>
  <c r="M32" i="1" s="1"/>
  <c r="AK11" i="1"/>
  <c r="AL11" i="1"/>
  <c r="AB11" i="1"/>
  <c r="H21" i="1"/>
  <c r="K21" i="1" s="1"/>
  <c r="L21" i="1" s="1"/>
  <c r="D21" i="10"/>
  <c r="AK34" i="1"/>
  <c r="AL34" i="1"/>
  <c r="AB34" i="1"/>
  <c r="D11" i="10"/>
  <c r="H11" i="1"/>
  <c r="K11" i="1" s="1"/>
  <c r="L11" i="1" s="1"/>
  <c r="D39" i="10"/>
  <c r="H39" i="1"/>
  <c r="K39" i="1" s="1"/>
  <c r="L39" i="1" s="1"/>
  <c r="D35" i="10"/>
  <c r="H35" i="1"/>
  <c r="K35" i="1" s="1"/>
  <c r="L35" i="1" s="1"/>
  <c r="D31" i="10"/>
  <c r="H31" i="1"/>
  <c r="K31" i="1" s="1"/>
  <c r="L31" i="1" s="1"/>
  <c r="AK30" i="1"/>
  <c r="AL30" i="1"/>
  <c r="AB30" i="1"/>
  <c r="CT24" i="10"/>
  <c r="CM24" i="10" s="1"/>
  <c r="N24" i="1" s="1"/>
  <c r="CN24" i="10"/>
  <c r="AK35" i="1"/>
  <c r="AL35" i="1"/>
  <c r="AB35" i="1"/>
  <c r="AK40" i="1"/>
  <c r="AB40" i="1"/>
  <c r="AL40" i="1"/>
  <c r="D37" i="10"/>
  <c r="H37" i="1"/>
  <c r="K37" i="1" s="1"/>
  <c r="L37" i="1" s="1"/>
  <c r="D8" i="10"/>
  <c r="D36" i="10"/>
  <c r="D14" i="10"/>
  <c r="BY27" i="10"/>
  <c r="BR27" i="10" s="1"/>
  <c r="M27" i="1" s="1"/>
  <c r="BS27" i="10"/>
  <c r="AK10" i="1"/>
  <c r="AL10" i="1"/>
  <c r="AB10" i="1"/>
  <c r="AK17" i="1"/>
  <c r="AL17" i="1"/>
  <c r="AB17" i="1"/>
  <c r="R7" i="10"/>
  <c r="CC7" i="10" s="1"/>
  <c r="BV7" i="10" s="1"/>
  <c r="Z7" i="10"/>
  <c r="CE7" i="10" s="1"/>
  <c r="BX7" i="10" s="1"/>
  <c r="E7" i="9"/>
  <c r="AU7" i="4" s="1"/>
  <c r="E7" i="4" s="1"/>
  <c r="F7" i="10"/>
  <c r="N7" i="10"/>
  <c r="CB7" i="10" s="1"/>
  <c r="BU7" i="10" s="1"/>
  <c r="AU7" i="10"/>
  <c r="CY7" i="10" s="1"/>
  <c r="CR7" i="10" s="1"/>
  <c r="M7" i="8"/>
  <c r="EH7" i="8"/>
  <c r="G7" i="9"/>
  <c r="AW7" i="4" s="1"/>
  <c r="G7" i="4" s="1"/>
  <c r="V7" i="10"/>
  <c r="CD7" i="10" s="1"/>
  <c r="BW7" i="10" s="1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32" i="13"/>
  <c r="AA234" i="13"/>
  <c r="AA102" i="13"/>
  <c r="AA79" i="13"/>
  <c r="AA58" i="13"/>
  <c r="AA200" i="13"/>
  <c r="AA125" i="13"/>
  <c r="AA59" i="13"/>
  <c r="AA99" i="13"/>
  <c r="AA2" i="13"/>
  <c r="AA55" i="13"/>
  <c r="AA143" i="13"/>
  <c r="AA163" i="13"/>
  <c r="AA21" i="13"/>
  <c r="AA90" i="13"/>
  <c r="AA85" i="13"/>
  <c r="AA242" i="13"/>
  <c r="AA110" i="13"/>
  <c r="AA98" i="13"/>
  <c r="AA139" i="13"/>
  <c r="AA80" i="13"/>
  <c r="AA186" i="13"/>
  <c r="AA141" i="13"/>
  <c r="AA63" i="13"/>
  <c r="AA241" i="13"/>
  <c r="AA237" i="13"/>
  <c r="AA152" i="13"/>
  <c r="AA57" i="13"/>
  <c r="AA161" i="13"/>
  <c r="AA68" i="13"/>
  <c r="AA219" i="13"/>
  <c r="AA35" i="13"/>
  <c r="AA216" i="13"/>
  <c r="AA203" i="13"/>
  <c r="AA222" i="13"/>
  <c r="AA14" i="13"/>
  <c r="AA95" i="13"/>
  <c r="AA29" i="13"/>
  <c r="AA138" i="13"/>
  <c r="AA82" i="13"/>
  <c r="AA87" i="13"/>
  <c r="AA207" i="13"/>
  <c r="AA69" i="13"/>
  <c r="AA24" i="13"/>
  <c r="AA16" i="13"/>
  <c r="AA198" i="13"/>
  <c r="AA126" i="13"/>
  <c r="AA54" i="13"/>
  <c r="AA201" i="13"/>
  <c r="AA6" i="13"/>
  <c r="AA199" i="13"/>
  <c r="AA27" i="13"/>
  <c r="AA169" i="13"/>
  <c r="AA10" i="13"/>
  <c r="AA187" i="13"/>
  <c r="AA220" i="13"/>
  <c r="AA105" i="13"/>
  <c r="AA124" i="13"/>
  <c r="AA157" i="13"/>
  <c r="AA30" i="13"/>
  <c r="AA127" i="13"/>
  <c r="AA210" i="13"/>
  <c r="AA81" i="13"/>
  <c r="AA101" i="13"/>
  <c r="AA158" i="13"/>
  <c r="AA78" i="13"/>
  <c r="AA97" i="13"/>
  <c r="AA15" i="13"/>
  <c r="AA231" i="13"/>
  <c r="AA250" i="13"/>
  <c r="AA83" i="13"/>
  <c r="AA183" i="13"/>
  <c r="AA181" i="13"/>
  <c r="AA38" i="13"/>
  <c r="AA249" i="13"/>
  <c r="AA28" i="13"/>
  <c r="AA197" i="13"/>
  <c r="AA72" i="13"/>
  <c r="AA140" i="13"/>
  <c r="AA100" i="13"/>
  <c r="AA135" i="13"/>
  <c r="AA184" i="13"/>
  <c r="AA73" i="13"/>
  <c r="AA94" i="13"/>
  <c r="AA91" i="13"/>
  <c r="AA107" i="13"/>
  <c r="AA50" i="13"/>
  <c r="AA106" i="13"/>
  <c r="AA224" i="13"/>
  <c r="AA204" i="13"/>
  <c r="AA115" i="13"/>
  <c r="AA39" i="13"/>
  <c r="AA104" i="13"/>
  <c r="AA17" i="13"/>
  <c r="AA244" i="13"/>
  <c r="AA75" i="13"/>
  <c r="AA179" i="13"/>
  <c r="AA60" i="13"/>
  <c r="AA229" i="13"/>
  <c r="AA188" i="13"/>
  <c r="AA193" i="13"/>
  <c r="AA214" i="13"/>
  <c r="AA5" i="13"/>
  <c r="AA192" i="13"/>
  <c r="AA112" i="13"/>
  <c r="AA162" i="13"/>
  <c r="AA153" i="13"/>
  <c r="AA194" i="13"/>
  <c r="AA208" i="13"/>
  <c r="AA84" i="13"/>
  <c r="AA156" i="13"/>
  <c r="AA71" i="13"/>
  <c r="AA177" i="13"/>
  <c r="AA8" i="13"/>
  <c r="AA190" i="13"/>
  <c r="AA48" i="13"/>
  <c r="AA151" i="13"/>
  <c r="AA240" i="13"/>
  <c r="AA178" i="13"/>
  <c r="AA77" i="13"/>
  <c r="AA165" i="13"/>
  <c r="AA88" i="13"/>
  <c r="AA42" i="13"/>
  <c r="AA168" i="13"/>
  <c r="AA20" i="13"/>
  <c r="AA248" i="13"/>
  <c r="AA7" i="13"/>
  <c r="AA202" i="13"/>
  <c r="AA206" i="13"/>
  <c r="AA120" i="13"/>
  <c r="AA34" i="13"/>
  <c r="AA108" i="13"/>
  <c r="AA116" i="13"/>
  <c r="AA122" i="13"/>
  <c r="AA46" i="13"/>
  <c r="AA146" i="13"/>
  <c r="AA180" i="13"/>
  <c r="AA117" i="13"/>
  <c r="AA47" i="13"/>
  <c r="AA205" i="13"/>
  <c r="AA74" i="13"/>
  <c r="AA174" i="13"/>
  <c r="AA65" i="13"/>
  <c r="AA173" i="13"/>
  <c r="AA40" i="13"/>
  <c r="AA171" i="13"/>
  <c r="AA172" i="13"/>
  <c r="AA136" i="13"/>
  <c r="AA247" i="13"/>
  <c r="AA31" i="13"/>
  <c r="AA212" i="13"/>
  <c r="AA49" i="13"/>
  <c r="AA236" i="13"/>
  <c r="AA18" i="13"/>
  <c r="AA103" i="13"/>
  <c r="AA225" i="13"/>
  <c r="AA142" i="13"/>
  <c r="AA235" i="13"/>
  <c r="AA176" i="13"/>
  <c r="AA114" i="13"/>
  <c r="AA51" i="13"/>
  <c r="AA52" i="13"/>
  <c r="AA182" i="13"/>
  <c r="AA13" i="13"/>
  <c r="AA25" i="13"/>
  <c r="AA118" i="13"/>
  <c r="AA145" i="13"/>
  <c r="AA9" i="13"/>
  <c r="AA37" i="13"/>
  <c r="AA66" i="13"/>
  <c r="AA119" i="13"/>
  <c r="AA175" i="13"/>
  <c r="AA148" i="13"/>
  <c r="AA191" i="13"/>
  <c r="AA43" i="13"/>
  <c r="AA232" i="13"/>
  <c r="AA167" i="13"/>
  <c r="AA76" i="13"/>
  <c r="AA23" i="13"/>
  <c r="AA12" i="13"/>
  <c r="AA113" i="13"/>
  <c r="AA228" i="13"/>
  <c r="AA132" i="13"/>
  <c r="AA44" i="13"/>
  <c r="AA144" i="13"/>
  <c r="AA154" i="13"/>
  <c r="AA149" i="13"/>
  <c r="AA246" i="13"/>
  <c r="AA217" i="13"/>
  <c r="AA11" i="13"/>
  <c r="AA89" i="13"/>
  <c r="AA238" i="13"/>
  <c r="AA123" i="13"/>
  <c r="AA189" i="13"/>
  <c r="AA226" i="13"/>
  <c r="AA92" i="13"/>
  <c r="AA147" i="13"/>
  <c r="AA166" i="13"/>
  <c r="AA36" i="13"/>
  <c r="AA221" i="13"/>
  <c r="AA130" i="13"/>
  <c r="AA218" i="13"/>
  <c r="AA245" i="13"/>
  <c r="AA211" i="13"/>
  <c r="AA239" i="13"/>
  <c r="AA195" i="13"/>
  <c r="AA26" i="13"/>
  <c r="AA185" i="13"/>
  <c r="AA67" i="13"/>
  <c r="AA41" i="13"/>
  <c r="AA45" i="13"/>
  <c r="AA227" i="13"/>
  <c r="AA155" i="13"/>
  <c r="AA230" i="13"/>
  <c r="AA111" i="13"/>
  <c r="AA213" i="13"/>
  <c r="AA128" i="13"/>
  <c r="AA53" i="13"/>
  <c r="AA19" i="13"/>
  <c r="AA150" i="13"/>
  <c r="AA170" i="13"/>
  <c r="AA243" i="13"/>
  <c r="AA96" i="13"/>
  <c r="AA33" i="13"/>
  <c r="AA64" i="13"/>
  <c r="AA223" i="13"/>
  <c r="AA215" i="13"/>
  <c r="AA61" i="13"/>
  <c r="AA86" i="13"/>
  <c r="AA56" i="13"/>
  <c r="AA133" i="13"/>
  <c r="AA109" i="13"/>
  <c r="AA209" i="13"/>
  <c r="AA159" i="13"/>
  <c r="AA137" i="13"/>
  <c r="AA93" i="13"/>
  <c r="AA62" i="13"/>
  <c r="AA131" i="13"/>
  <c r="AA70" i="13"/>
  <c r="AA121" i="13"/>
  <c r="AA134" i="13"/>
  <c r="AA22" i="13"/>
  <c r="AA164" i="13"/>
  <c r="AA160" i="13"/>
  <c r="AA233" i="13"/>
  <c r="AA196" i="13"/>
  <c r="AA129" i="13"/>
  <c r="E7" i="8" l="1"/>
  <c r="E7" i="10"/>
  <c r="DZ7" i="8"/>
  <c r="BM7" i="8"/>
  <c r="AX7" i="8"/>
  <c r="CQ7" i="8"/>
  <c r="AB2" i="13"/>
  <c r="Y2" i="13"/>
  <c r="Y16" i="13" s="1"/>
  <c r="AD7" i="10"/>
  <c r="H7" i="1" s="1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21" i="13"/>
  <c r="O38" i="13" s="1"/>
  <c r="Y102" i="13"/>
  <c r="N39" i="13" s="1"/>
  <c r="Y100" i="13"/>
  <c r="N37" i="13" s="1"/>
  <c r="Y32" i="13"/>
  <c r="F15" i="13" s="1"/>
  <c r="Y67" i="13"/>
  <c r="O15" i="13" s="1"/>
  <c r="Y66" i="13"/>
  <c r="N22" i="13" s="1"/>
  <c r="Y119" i="13"/>
  <c r="O36" i="13" s="1"/>
  <c r="Y10" i="13"/>
  <c r="Y103" i="13"/>
  <c r="N40" i="13" s="1"/>
  <c r="Y6" i="13"/>
  <c r="E6" i="13" s="1"/>
  <c r="Y105" i="13"/>
  <c r="N42" i="13" s="1"/>
  <c r="Y51" i="13"/>
  <c r="L17" i="13" s="1"/>
  <c r="Y23" i="13"/>
  <c r="E19" i="13" s="1"/>
  <c r="Y72" i="13"/>
  <c r="O20" i="13" s="1"/>
  <c r="Y138" i="13"/>
  <c r="P18" i="13" s="1"/>
  <c r="Y111" i="13"/>
  <c r="N48" i="13" s="1"/>
  <c r="Y29" i="13"/>
  <c r="F12" i="13" s="1"/>
  <c r="Y114" i="13"/>
  <c r="O31" i="13" s="1"/>
  <c r="Y112" i="13"/>
  <c r="N49" i="13" s="1"/>
  <c r="Y46" i="13"/>
  <c r="L11" i="13" s="1"/>
  <c r="M19" i="13" s="1"/>
  <c r="Y110" i="13"/>
  <c r="N47" i="13" s="1"/>
  <c r="Y101" i="13"/>
  <c r="N38" i="13" s="1"/>
  <c r="Y78" i="13"/>
  <c r="M34" i="13" s="1"/>
  <c r="Y77" i="13"/>
  <c r="M33" i="13" s="1"/>
  <c r="Y122" i="13"/>
  <c r="O39" i="13" s="1"/>
  <c r="Y56" i="13"/>
  <c r="L22" i="13" s="1"/>
  <c r="Y99" i="13"/>
  <c r="N36" i="13" s="1"/>
  <c r="Y107" i="13"/>
  <c r="N44" i="13" s="1"/>
  <c r="Y97" i="13"/>
  <c r="N34" i="13" s="1"/>
  <c r="Y79" i="13"/>
  <c r="M35" i="13" s="1"/>
  <c r="Y143" i="13"/>
  <c r="Y117" i="13"/>
  <c r="O34" i="13" s="1"/>
  <c r="Y13" i="13"/>
  <c r="Y80" i="13"/>
  <c r="M36" i="13" s="1"/>
  <c r="Y26" i="13"/>
  <c r="E22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8" i="14"/>
  <c r="M37" i="14"/>
  <c r="M27" i="14"/>
  <c r="C38" i="14"/>
  <c r="M8" i="14"/>
  <c r="I37" i="14"/>
  <c r="M34" i="14"/>
  <c r="I21" i="14"/>
  <c r="Y142" i="13" l="1"/>
  <c r="P22" i="13" s="1"/>
  <c r="Y115" i="13"/>
  <c r="O32" i="13" s="1"/>
  <c r="Y14" i="13"/>
  <c r="Y11" i="13"/>
  <c r="Y83" i="13"/>
  <c r="M39" i="13" s="1"/>
  <c r="Y133" i="13"/>
  <c r="Y135" i="13"/>
  <c r="P7" i="13" s="1"/>
  <c r="Y9" i="13"/>
  <c r="Y120" i="13"/>
  <c r="O37" i="13" s="1"/>
  <c r="Y75" i="13"/>
  <c r="M31" i="13" s="1"/>
  <c r="Y54" i="13"/>
  <c r="L20" i="13" s="1"/>
  <c r="Y57" i="13"/>
  <c r="L25" i="13" s="1"/>
  <c r="Y43" i="13"/>
  <c r="L8" i="13" s="1"/>
  <c r="M16" i="13" s="1"/>
  <c r="Y74" i="13"/>
  <c r="M30" i="13" s="1"/>
  <c r="Y47" i="13"/>
  <c r="L12" i="13" s="1"/>
  <c r="M20" i="13" s="1"/>
  <c r="Y22" i="13"/>
  <c r="E17" i="13" s="1"/>
  <c r="Y73" i="13"/>
  <c r="O21" i="13" s="1"/>
  <c r="Y61" i="13"/>
  <c r="N17" i="13" s="1"/>
  <c r="Y28" i="13"/>
  <c r="E24" i="13" s="1"/>
  <c r="Y24" i="13"/>
  <c r="E20" i="13" s="1"/>
  <c r="Y136" i="13"/>
  <c r="P16" i="13" s="1"/>
  <c r="Y49" i="13"/>
  <c r="L14" i="13" s="1"/>
  <c r="M22" i="13" s="1"/>
  <c r="Y50" i="13"/>
  <c r="L16" i="13" s="1"/>
  <c r="Y37" i="13"/>
  <c r="F21" i="13" s="1"/>
  <c r="Y92" i="13"/>
  <c r="M49" i="13" s="1"/>
  <c r="Y59" i="13"/>
  <c r="N15" i="13" s="1"/>
  <c r="Y137" i="13"/>
  <c r="P17" i="13" s="1"/>
  <c r="Y20" i="13"/>
  <c r="E15" i="13" s="1"/>
  <c r="Y113" i="13"/>
  <c r="O30" i="13" s="1"/>
  <c r="Y70" i="13"/>
  <c r="O18" i="13" s="1"/>
  <c r="Y53" i="13"/>
  <c r="L19" i="13" s="1"/>
  <c r="Y139" i="13"/>
  <c r="P19" i="13" s="1"/>
  <c r="Y42" i="13"/>
  <c r="L7" i="13" s="1"/>
  <c r="Y81" i="13"/>
  <c r="M37" i="13" s="1"/>
  <c r="Y30" i="13"/>
  <c r="F13" i="13" s="1"/>
  <c r="Y40" i="13"/>
  <c r="F24" i="13" s="1"/>
  <c r="Y140" i="13"/>
  <c r="P20" i="13" s="1"/>
  <c r="Y17" i="13"/>
  <c r="E12" i="13" s="1"/>
  <c r="Y141" i="13"/>
  <c r="P21" i="13" s="1"/>
  <c r="Y38" i="13"/>
  <c r="F22" i="13" s="1"/>
  <c r="Y12" i="13"/>
  <c r="Y55" i="13"/>
  <c r="L21" i="13" s="1"/>
  <c r="Y58" i="13"/>
  <c r="L26" i="13" s="1"/>
  <c r="Y19" i="13"/>
  <c r="E14" i="13" s="1"/>
  <c r="Y118" i="13"/>
  <c r="O35" i="13" s="1"/>
  <c r="Y96" i="13"/>
  <c r="N33" i="13" s="1"/>
  <c r="Y93" i="13"/>
  <c r="N30" i="13" s="1"/>
  <c r="Y48" i="13"/>
  <c r="L13" i="13" s="1"/>
  <c r="M21" i="13" s="1"/>
  <c r="Y65" i="13"/>
  <c r="N21" i="13" s="1"/>
  <c r="Y109" i="13"/>
  <c r="N46" i="13" s="1"/>
  <c r="Y63" i="13"/>
  <c r="N19" i="13" s="1"/>
  <c r="Y131" i="13"/>
  <c r="O49" i="13" s="1"/>
  <c r="Y39" i="13"/>
  <c r="F23" i="13" s="1"/>
  <c r="Y8" i="13"/>
  <c r="E9" i="13" s="1"/>
  <c r="Y91" i="13"/>
  <c r="M48" i="13" s="1"/>
  <c r="Y69" i="13"/>
  <c r="O17" i="13" s="1"/>
  <c r="Y94" i="13"/>
  <c r="N31" i="13" s="1"/>
  <c r="Y64" i="13"/>
  <c r="N20" i="13" s="1"/>
  <c r="Y45" i="13"/>
  <c r="L10" i="13" s="1"/>
  <c r="M18" i="13" s="1"/>
  <c r="Y130" i="13"/>
  <c r="O48" i="13" s="1"/>
  <c r="Y7" i="13"/>
  <c r="E7" i="13" s="1"/>
  <c r="Y82" i="13"/>
  <c r="M38" i="13" s="1"/>
  <c r="Y62" i="13"/>
  <c r="N18" i="13" s="1"/>
  <c r="Y95" i="13"/>
  <c r="N32" i="13" s="1"/>
  <c r="Y76" i="13"/>
  <c r="M32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O50" i="13" s="1"/>
  <c r="E31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N26" i="13"/>
  <c r="E8" i="13"/>
  <c r="P15" i="13"/>
  <c r="AK7" i="1"/>
  <c r="AL7" i="1"/>
  <c r="AB7" i="1"/>
  <c r="M38" i="14"/>
  <c r="M18" i="14"/>
  <c r="F8" i="14"/>
  <c r="M17" i="14"/>
  <c r="M15" i="14"/>
  <c r="M21" i="14"/>
  <c r="M30" i="14"/>
  <c r="M29" i="14"/>
  <c r="C14" i="14"/>
  <c r="M35" i="14"/>
  <c r="M33" i="14"/>
  <c r="C18" i="14"/>
  <c r="C26" i="14"/>
  <c r="M7" i="14"/>
  <c r="M20" i="14"/>
  <c r="C24" i="14"/>
  <c r="M36" i="14"/>
  <c r="C10" i="14"/>
  <c r="C20" i="14"/>
  <c r="I25" i="14"/>
  <c r="M9" i="14"/>
  <c r="I13" i="14"/>
  <c r="M19" i="14"/>
  <c r="I17" i="14"/>
  <c r="M22" i="14"/>
  <c r="M14" i="14"/>
  <c r="I33" i="14"/>
  <c r="M23" i="14"/>
  <c r="F5" i="14"/>
  <c r="M24" i="14"/>
  <c r="C40" i="14"/>
  <c r="C16" i="14"/>
  <c r="M13" i="14"/>
  <c r="F40" i="14"/>
  <c r="M31" i="14"/>
  <c r="M12" i="14"/>
  <c r="C39" i="14"/>
  <c r="M26" i="14"/>
  <c r="C12" i="14"/>
  <c r="M32" i="14"/>
  <c r="I29" i="14"/>
  <c r="M25" i="14"/>
  <c r="M16" i="14"/>
  <c r="M50" i="13" l="1"/>
  <c r="P23" i="13"/>
  <c r="O25" i="13"/>
  <c r="M23" i="13"/>
  <c r="L23" i="13"/>
  <c r="N23" i="13"/>
  <c r="O23" i="13"/>
  <c r="O24" i="13" s="1"/>
  <c r="E18" i="13"/>
  <c r="E25" i="13"/>
  <c r="N50" i="13"/>
  <c r="L15" i="13"/>
  <c r="F25" i="13"/>
  <c r="F18" i="13"/>
  <c r="N24" i="13"/>
  <c r="N27" i="13" s="1"/>
  <c r="P24" i="13"/>
  <c r="P27" i="13" s="1"/>
  <c r="P11" i="14"/>
  <c r="O37" i="14"/>
  <c r="C22" i="14"/>
  <c r="M10" i="14"/>
  <c r="P5" i="14"/>
  <c r="I8" i="14"/>
  <c r="F21" i="14"/>
  <c r="L24" i="13" l="1"/>
  <c r="M24" i="13"/>
  <c r="M27" i="13" s="1"/>
  <c r="O27" i="13"/>
  <c r="E26" i="13"/>
  <c r="E29" i="13" s="1"/>
  <c r="F26" i="13"/>
  <c r="E30" i="13" s="1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<sst xmlns="http://schemas.openxmlformats.org/spreadsheetml/2006/main" count="6461" uniqueCount="829">
  <si>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</si>
  <si>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</si>
  <si>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</si>
  <si>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</si>
  <si>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</si>
  <si>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</si>
  <si>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</si>
  <si>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</si>
  <si>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</si>
  <si>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</si>
  <si>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</si>
  <si>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</si>
  <si>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</si>
  <si>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</si>
  <si>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</si>
  <si>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</si>
  <si>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</si>
  <si>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</si>
  <si>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</si>
  <si>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</si>
  <si>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</si>
  <si>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</si>
  <si>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</si>
  <si>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</si>
  <si>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</si>
  <si>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</si>
  <si>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</si>
  <si>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</si>
  <si>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</si>
  <si>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</si>
  <si>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</si>
  <si>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</si>
  <si>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</si>
  <si>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</si>
  <si>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</si>
  <si>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</si>
  <si>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</si>
  <si>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</si>
  <si>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</si>
  <si>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</si>
  <si>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</si>
  <si>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</si>
  <si>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</si>
  <si>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</si>
  <si>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</si>
  <si>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</si>
  <si>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</si>
  <si>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</si>
  <si>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</si>
  <si>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</si>
  <si>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</si>
  <si>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</si>
  <si>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</si>
  <si>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</si>
  <si>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</si>
  <si>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</si>
  <si>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</si>
  <si>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</si>
  <si>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</si>
  <si>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</si>
  <si>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</si>
  <si>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</si>
  <si>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</si>
  <si>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</si>
  <si>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</si>
  <si>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</si>
  <si>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</si>
  <si>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</si>
  <si>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</si>
  <si>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</si>
  <si>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</si>
  <si>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</si>
  <si>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</si>
  <si>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</si>
  <si>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</si>
  <si>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</si>
  <si>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</si>
  <si>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</si>
  <si>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</si>
  <si>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</si>
  <si>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</si>
  <si>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</si>
  <si>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</si>
  <si>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</si>
  <si>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</si>
  <si>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</si>
  <si>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</si>
  <si>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</si>
  <si>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</si>
  <si>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</si>
  <si>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</si>
  <si>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</si>
  <si>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</si>
  <si>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</si>
  <si>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</si>
  <si>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</si>
  <si>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</si>
  <si>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</si>
  <si>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</si>
  <si>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</si>
  <si>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</si>
  <si>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</si>
  <si>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</si>
  <si>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</si>
  <si>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</si>
  <si>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</si>
  <si>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</si>
  <si>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</si>
  <si>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</si>
  <si>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</si>
  <si>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</si>
  <si>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</si>
  <si>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</si>
  <si>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</si>
  <si>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</si>
  <si>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</si>
  <si>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</si>
  <si>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</si>
  <si>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</si>
  <si>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</si>
  <si>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</si>
  <si>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</si>
  <si>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</si>
  <si>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</si>
  <si>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</si>
  <si>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</si>
  <si>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</si>
  <si>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</si>
  <si>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</si>
  <si>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</si>
  <si>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</si>
  <si>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</si>
  <si>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</si>
  <si>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</si>
  <si>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</si>
  <si>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</si>
  <si>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</si>
  <si>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</si>
  <si>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</si>
  <si>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</si>
  <si>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</si>
  <si>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</si>
  <si>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</si>
  <si>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</si>
  <si>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</si>
  <si>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</si>
  <si>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</si>
  <si>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</si>
  <si>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</si>
  <si>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</si>
  <si>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</si>
  <si>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</si>
  <si>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</si>
  <si>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</si>
  <si>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</si>
  <si>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</si>
  <si>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</si>
  <si>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</si>
  <si>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</si>
  <si>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</si>
  <si>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</si>
  <si>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</si>
  <si>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</si>
  <si>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</si>
  <si>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</si>
  <si>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</si>
  <si>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</si>
  <si>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</si>
  <si>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</si>
  <si>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</si>
  <si>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</si>
  <si>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</si>
  <si>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</si>
  <si>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</si>
  <si>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</si>
  <si>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</si>
  <si>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</si>
  <si>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</si>
  <si>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</si>
  <si>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</si>
  <si>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</si>
  <si>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</si>
  <si>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</si>
  <si>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</si>
  <si>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</si>
  <si>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</si>
  <si>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</si>
  <si>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</si>
  <si>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</si>
  <si>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</si>
  <si>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</si>
  <si>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</si>
  <si>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</si>
  <si>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</si>
  <si>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</si>
  <si>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</si>
  <si>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</si>
  <si>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</si>
  <si>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</si>
  <si>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</si>
  <si>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</si>
  <si>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</si>
  <si>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</si>
  <si>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</si>
  <si>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</si>
  <si>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</si>
  <si>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</si>
  <si>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</si>
  <si>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</si>
  <si>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</si>
  <si>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</si>
  <si>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</si>
  <si>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</si>
  <si>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</si>
  <si>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</si>
  <si>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</si>
  <si>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</si>
  <si>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</si>
  <si>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</si>
  <si>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</si>
  <si>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</si>
  <si>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</si>
  <si>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</si>
  <si>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</si>
  <si>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</si>
  <si>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</si>
  <si>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</si>
  <si>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</si>
  <si>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</si>
  <si>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</si>
  <si>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</si>
  <si>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</si>
  <si>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</si>
  <si>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</si>
  <si>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</si>
  <si>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</si>
  <si>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</si>
  <si>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</si>
  <si>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</si>
  <si>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</si>
  <si>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</si>
  <si>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</si>
  <si>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</si>
  <si>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</si>
  <si>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</si>
  <si>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</si>
  <si>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</si>
  <si>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</si>
  <si>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</si>
  <si>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</si>
  <si>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</si>
  <si>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</si>
  <si>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</si>
  <si>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</si>
  <si>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</si>
  <si>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</si>
  <si>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</si>
  <si>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</si>
  <si>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</si>
  <si>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</si>
  <si>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</si>
  <si>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</si>
  <si>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</si>
  <si>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</si>
  <si>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</si>
  <si>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</si>
  <si>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</si>
  <si>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</si>
  <si>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</si>
  <si>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</si>
  <si>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</si>
  <si>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</si>
  <si>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</si>
  <si>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</si>
  <si>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</si>
  <si>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</si>
  <si>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</si>
  <si>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</si>
  <si>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</si>
  <si>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</si>
  <si>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</si>
  <si>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</si>
  <si>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</si>
  <si>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</si>
  <si>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</si>
  <si>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</si>
  <si>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</si>
  <si>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</si>
  <si>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</si>
  <si>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</si>
  <si>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</si>
  <si>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</si>
  <si>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</si>
  <si>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</si>
  <si>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</si>
  <si>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</si>
  <si>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</si>
  <si>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</si>
  <si>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</si>
  <si>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</si>
  <si>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</si>
  <si>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</si>
  <si>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</si>
  <si>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</si>
  <si>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</si>
  <si>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</si>
  <si>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</si>
  <si>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</si>
  <si>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</si>
  <si>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</si>
  <si>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</si>
  <si>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</si>
  <si>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</si>
  <si>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</si>
  <si>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</si>
  <si>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</si>
  <si>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</si>
  <si>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</si>
  <si>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</si>
  <si>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</si>
  <si>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</si>
  <si>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</si>
  <si>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</si>
  <si>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</si>
  <si>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</si>
  <si>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</si>
  <si>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</si>
  <si>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</si>
  <si>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</si>
  <si>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</si>
  <si>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</si>
  <si>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</si>
  <si>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</si>
  <si>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</si>
  <si>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</si>
  <si>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</si>
  <si>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</si>
  <si>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</si>
  <si>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</si>
  <si>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</si>
  <si>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</si>
  <si>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</si>
  <si>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</si>
  <si>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</si>
  <si>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</si>
  <si>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</si>
  <si>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</si>
  <si>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</si>
  <si>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</si>
  <si>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</si>
  <si>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</si>
  <si>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</si>
  <si>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</si>
  <si>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</si>
  <si>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</si>
  <si>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</si>
  <si>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</si>
  <si>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</si>
  <si>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</si>
  <si>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</si>
  <si>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</si>
  <si>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</si>
  <si>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</si>
  <si>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</si>
  <si>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</si>
  <si>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</si>
  <si>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</si>
  <si>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</si>
  <si>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</si>
  <si>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</si>
  <si>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</si>
  <si>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</si>
  <si>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</si>
  <si>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</si>
  <si>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</si>
  <si>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</si>
  <si>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</si>
  <si>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</si>
  <si>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</si>
  <si>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</si>
  <si>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</si>
  <si>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</si>
  <si>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</si>
  <si>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</si>
  <si>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</si>
  <si>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</si>
  <si>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</si>
  <si>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</si>
  <si>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</si>
  <si>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</si>
  <si>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</si>
  <si>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</si>
  <si>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</si>
  <si>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</si>
  <si>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</si>
  <si>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</si>
  <si>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</si>
  <si>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</si>
  <si>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</si>
  <si>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</si>
  <si>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</si>
  <si>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</si>
  <si>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</si>
  <si>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</si>
  <si>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</si>
  <si>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</si>
  <si>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</si>
  <si>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</si>
  <si>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</si>
  <si>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</si>
  <si>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</si>
  <si>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</si>
  <si>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</si>
  <si>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</si>
  <si>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</si>
  <si>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</si>
  <si>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</si>
  <si>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</si>
  <si>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</si>
  <si>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</si>
  <si>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</si>
  <si>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</si>
  <si>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</si>
  <si>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</si>
  <si>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</si>
  <si>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</si>
  <si>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</si>
  <si>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</si>
  <si>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</si>
  <si>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</si>
  <si>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</si>
  <si>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</si>
  <si>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</si>
  <si>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</si>
  <si>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</si>
  <si>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</si>
  <si>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</si>
  <si>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</si>
  <si>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</si>
  <si>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</si>
  <si>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</si>
  <si>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</si>
  <si>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</si>
  <si>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</si>
  <si>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</si>
  <si>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</si>
  <si>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</si>
  <si>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</si>
  <si>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</si>
  <si>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</si>
  <si>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</si>
  <si>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</si>
  <si>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</si>
  <si>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</si>
  <si>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</si>
  <si>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</si>
  <si>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</si>
  <si>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</si>
  <si>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</si>
  <si>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</si>
  <si>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</si>
  <si>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</si>
  <si>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</si>
  <si>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</si>
  <si>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</si>
  <si>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</si>
  <si>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</si>
  <si>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</si>
  <si>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</si>
  <si>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</si>
  <si>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</si>
  <si>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</si>
  <si>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</si>
  <si>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</si>
  <si>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</si>
  <si>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</si>
  <si>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</si>
  <si>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</si>
  <si>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</si>
  <si>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</si>
  <si>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</si>
  <si>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</si>
  <si>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</si>
  <si>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</si>
  <si>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</si>
  <si>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</si>
  <si>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</si>
  <si>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</si>
  <si>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</si>
  <si>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</si>
  <si>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</si>
  <si>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</si>
  <si>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</si>
  <si>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</si>
  <si>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</si>
  <si>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</si>
  <si>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</si>
  <si>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</si>
  <si>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</si>
  <si>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</si>
  <si>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</si>
  <si>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</si>
  <si>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</si>
  <si>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</si>
  <si>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</si>
  <si>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</si>
  <si>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</si>
  <si>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</si>
  <si>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</si>
  <si>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</si>
  <si>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</si>
  <si>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</si>
  <si>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</si>
  <si>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</si>
  <si>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</si>
  <si>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</si>
  <si>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</si>
  <si>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</si>
  <si>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</si>
  <si>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</si>
  <si>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</si>
  <si>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</si>
  <si>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</si>
  <si>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</si>
  <si>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</si>
  <si>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</si>
  <si>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</si>
  <si>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</si>
  <si>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</si>
  <si>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</si>
  <si>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</si>
  <si>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</si>
  <si>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</si>
  <si>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</si>
  <si>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</si>
  <si>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</si>
  <si>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</si>
  <si>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</si>
  <si>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</si>
  <si>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</si>
  <si>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</si>
  <si>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</si>
  <si>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</si>
  <si>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</si>
  <si>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</si>
  <si>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</si>
  <si>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</si>
  <si>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</si>
  <si>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</si>
  <si>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</si>
  <si>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</si>
  <si>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</si>
  <si>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</si>
  <si>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</si>
  <si>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</si>
  <si>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</si>
  <si>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</si>
  <si>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</si>
  <si>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</si>
  <si>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</si>
  <si>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</si>
  <si>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</si>
  <si>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</si>
  <si>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</si>
  <si>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</si>
  <si>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</si>
  <si>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</si>
  <si>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</si>
  <si>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</si>
  <si>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</si>
  <si>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</si>
  <si>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</si>
  <si>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</si>
  <si>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</si>
  <si>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</si>
  <si>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</si>
  <si>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</si>
  <si>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</si>
  <si>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</si>
  <si>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</si>
  <si>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</si>
  <si>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</si>
  <si>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</si>
  <si>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</si>
  <si>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</si>
  <si>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</si>
  <si>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</si>
  <si>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</si>
  <si>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</si>
  <si>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</si>
  <si>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</si>
  <si>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</si>
  <si>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</si>
  <si>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</si>
  <si>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</si>
  <si>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</si>
  <si>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</si>
  <si>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</si>
  <si>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</si>
  <si>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</si>
  <si>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</si>
  <si>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</si>
  <si>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</si>
  <si>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</si>
  <si>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</si>
  <si>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</si>
  <si>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</si>
  <si>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</si>
  <si>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</si>
  <si>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</si>
  <si>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</si>
  <si>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</si>
  <si>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</si>
  <si>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</si>
  <si>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</si>
  <si>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</si>
  <si>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</si>
  <si>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</si>
  <si>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</si>
  <si>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</si>
  <si>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</si>
  <si>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</si>
  <si>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</si>
  <si>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</si>
  <si>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</si>
  <si>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</si>
  <si>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</si>
  <si>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</si>
  <si>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</si>
  <si>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</si>
  <si>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</si>
  <si>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</si>
  <si>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</si>
  <si>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</si>
  <si>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</si>
  <si>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</si>
  <si>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</si>
  <si>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</si>
  <si>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</si>
  <si>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</si>
  <si>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</si>
  <si>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</si>
  <si>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</si>
  <si>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</si>
  <si>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</si>
  <si>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</si>
  <si>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</si>
  <si>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</si>
  <si>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</si>
  <si>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</si>
  <si>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</si>
  <si>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</si>
  <si>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</si>
  <si>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</si>
  <si>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</si>
  <si>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</si>
  <si>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</si>
  <si>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</si>
  <si>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</si>
  <si>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</si>
  <si>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</si>
  <si>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</si>
  <si>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</si>
  <si>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</si>
  <si>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</si>
  <si>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</si>
  <si>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</si>
  <si>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</si>
  <si>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</si>
  <si>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</si>
  <si>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</si>
  <si>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</si>
  <si>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</si>
  <si>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</si>
  <si>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</si>
  <si>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</si>
  <si>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</si>
  <si>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</si>
  <si>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</si>
  <si>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</si>
  <si>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</si>
  <si>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</si>
  <si>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</si>
  <si>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</si>
  <si>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</si>
  <si>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</si>
  <si>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</si>
  <si>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</si>
  <si>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</si>
  <si>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</si>
  <si>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</si>
  <si>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</si>
  <si>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</si>
  <si>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</si>
  <si>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</si>
  <si>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</si>
  <si>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</si>
  <si>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</si>
  <si>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</si>
  <si>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</si>
  <si>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</si>
  <si>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</si>
  <si>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</si>
  <si>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</si>
  <si>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</si>
  <si>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</si>
  <si>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</si>
  <si>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</si>
  <si>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</si>
  <si>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</si>
  <si>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</si>
  <si>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</si>
  <si>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</si>
  <si>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</si>
  <si>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</si>
  <si>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</si>
  <si>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</si>
  <si>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</si>
  <si>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</si>
  <si>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</si>
  <si>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</si>
  <si>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</si>
  <si>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</si>
  <si>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</si>
  <si>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</si>
  <si>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</si>
  <si>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</si>
  <si>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</si>
  <si>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</si>
  <si>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</si>
  <si>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</si>
  <si>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</si>
  <si>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</si>
  <si>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</si>
  <si>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</si>
  <si>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</si>
  <si>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</si>
  <si>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</si>
  <si>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</si>
  <si>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</si>
  <si>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</si>
  <si>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</si>
  <si>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</si>
  <si>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</si>
  <si>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</si>
  <si>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岩手県</t>
  </si>
  <si>
    <t>03000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</si>
  <si>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</si>
  <si>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</si>
  <si>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</si>
  <si>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</si>
  <si>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</si>
  <si>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</si>
  <si>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</si>
  <si>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</si>
  <si>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</si>
  <si>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</si>
  <si>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</si>
  <si>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</si>
  <si>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03201</t>
  </si>
  <si>
    <t>盛岡市</t>
  </si>
  <si>
    <t/>
  </si>
  <si>
    <t>有る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</si>
  <si>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</si>
  <si>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</si>
  <si>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</si>
  <si>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</si>
  <si>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</si>
  <si>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</si>
  <si>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</si>
  <si>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</si>
  <si>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</si>
  <si>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</si>
  <si>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</si>
  <si>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</si>
  <si>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</si>
  <si>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</si>
  <si>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</si>
  <si>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</si>
  <si>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</si>
  <si>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</si>
  <si>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無い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</si>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</sst>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40" si="0">+E7+F7</f>
        <v>1209697</v>
      </c>
      <c r="E7" s="297">
        <f>SUM(E$8:E$207)</f>
        <v>1209697</v>
      </c>
      <c r="F7" s="297">
        <f>SUM(F$8:F$207)</f>
        <v>0</v>
      </c>
      <c r="G7" s="297">
        <f>SUM(G$8:G$207)</f>
        <v>7339</v>
      </c>
      <c r="H7" s="297">
        <f>SUM(ごみ搬入量内訳!E7,+ごみ搬入量内訳!AD7)</f>
        <v>350813</v>
      </c>
      <c r="I7" s="297">
        <f>ごみ搬入量内訳!BC7</f>
        <v>36639</v>
      </c>
      <c r="J7" s="297">
        <f>資源化量内訳!BO7</f>
        <v>13583</v>
      </c>
      <c r="K7" s="297">
        <f t="shared" ref="K7:K40" si="1">SUM(H7:J7)</f>
        <v>401035</v>
      </c>
      <c r="L7" s="297">
        <f t="shared" ref="L7:L40" si="2">IF(D7&lt;&gt;0,K7/D7/365*1000000,"-")</f>
        <v>908.26548085781826</v>
      </c>
      <c r="M7" s="297">
        <f>IF(D7&lt;&gt;0,(ごみ搬入量内訳!BR7+ごみ処理概要!J7)/ごみ処理概要!D7/365*1000000,"-")</f>
        <v>636.7744233382748</v>
      </c>
      <c r="N7" s="297">
        <f>IF(D7&lt;&gt;0,ごみ搬入量内訳!CM7/ごみ処理概要!D7/365*1000000,"-")</f>
        <v>271.49105751954346</v>
      </c>
      <c r="O7" s="297">
        <f>ごみ搬入量内訳!DH7</f>
        <v>0</v>
      </c>
      <c r="P7" s="297">
        <f>ごみ処理量内訳!E7</f>
        <v>322901</v>
      </c>
      <c r="Q7" s="297">
        <f>ごみ処理量内訳!N7</f>
        <v>1165</v>
      </c>
      <c r="R7" s="297">
        <f t="shared" ref="R7:R40" si="3">SUM(S7:Y7)</f>
        <v>48301</v>
      </c>
      <c r="S7" s="297">
        <f>ごみ処理量内訳!G7</f>
        <v>17537</v>
      </c>
      <c r="T7" s="297">
        <f>ごみ処理量内訳!L7</f>
        <v>27151</v>
      </c>
      <c r="U7" s="297">
        <f>ごみ処理量内訳!H7</f>
        <v>3357</v>
      </c>
      <c r="V7" s="297">
        <f>ごみ処理量内訳!I7</f>
        <v>0</v>
      </c>
      <c r="W7" s="297">
        <f>ごみ処理量内訳!J7</f>
        <v>171</v>
      </c>
      <c r="X7" s="297">
        <f>ごみ処理量内訳!K7</f>
        <v>14</v>
      </c>
      <c r="Y7" s="297">
        <f>ごみ処理量内訳!M7</f>
        <v>71</v>
      </c>
      <c r="Z7" s="297">
        <f>資源化量内訳!Y7</f>
        <v>14998</v>
      </c>
      <c r="AA7" s="297">
        <f t="shared" ref="AA7:AA40" si="4">SUM(P7,Q7,R7,Z7)</f>
        <v>387365</v>
      </c>
      <c r="AB7" s="300">
        <f t="shared" ref="AB7:AB40" si="5">IF(AA7&lt;&gt;0,(Z7+P7+R7)/AA7*100,"-")</f>
        <v>99.699250061311687</v>
      </c>
      <c r="AC7" s="297">
        <f>施設資源化量内訳!Y7</f>
        <v>14109</v>
      </c>
      <c r="AD7" s="297">
        <f>施設資源化量内訳!AT7</f>
        <v>3450</v>
      </c>
      <c r="AE7" s="297">
        <f>施設資源化量内訳!BO7</f>
        <v>590</v>
      </c>
      <c r="AF7" s="297">
        <f>施設資源化量内訳!CJ7</f>
        <v>0</v>
      </c>
      <c r="AG7" s="297">
        <f>施設資源化量内訳!DE7</f>
        <v>171</v>
      </c>
      <c r="AH7" s="297">
        <f>施設資源化量内訳!DZ7</f>
        <v>14</v>
      </c>
      <c r="AI7" s="297">
        <f>施設資源化量内訳!EU7</f>
        <v>21845</v>
      </c>
      <c r="AJ7" s="297">
        <f t="shared" ref="AJ7:AJ40" si="6">SUM(AC7:AI7)</f>
        <v>40179</v>
      </c>
      <c r="AK7" s="300">
        <f t="shared" ref="AK7:AK40" si="7">IF((AA7+J7)&lt;&gt;0,(Z7+AJ7+J7)/(AA7+J7)*100,"-")</f>
        <v>17.149356026217863</v>
      </c>
      <c r="AL7" s="300">
        <f>IF((AA7+J7)&lt;&gt;0,(資源化量内訳!D7-資源化量内訳!R7-資源化量内訳!T7-資源化量内訳!V7-資源化量内訳!U7)/(AA7+J7)*100,"-")</f>
        <v>15.602771431706856</v>
      </c>
      <c r="AM7" s="297">
        <f>ごみ処理量内訳!AA7</f>
        <v>1165</v>
      </c>
      <c r="AN7" s="297">
        <f>ごみ処理量内訳!AB7</f>
        <v>30003</v>
      </c>
      <c r="AO7" s="297">
        <f>ごみ処理量内訳!AC7</f>
        <v>6237</v>
      </c>
      <c r="AP7" s="297">
        <f t="shared" ref="AP7:AP40" si="8">SUM(AM7:AO7)</f>
        <v>37405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285680</v>
      </c>
      <c r="E8" s="284">
        <v>285680</v>
      </c>
      <c r="F8" s="284">
        <v>0</v>
      </c>
      <c r="G8" s="284">
        <v>1515</v>
      </c>
      <c r="H8" s="284">
        <f>SUM(ごみ搬入量内訳!E8,+ごみ搬入量内訳!AD8)</f>
        <v>89530</v>
      </c>
      <c r="I8" s="284">
        <f>ごみ搬入量内訳!BC8</f>
        <v>7386</v>
      </c>
      <c r="J8" s="284">
        <f>資源化量内訳!BO8</f>
        <v>3986</v>
      </c>
      <c r="K8" s="284">
        <f t="shared" si="1"/>
        <v>100902</v>
      </c>
      <c r="L8" s="287">
        <f t="shared" si="2"/>
        <v>967.66954500293457</v>
      </c>
      <c r="M8" s="284">
        <f>IF(D8&lt;&gt;0,(ごみ搬入量内訳!BR8+ごみ処理概要!J8)/ごみ処理概要!D8/365*1000000,"-")</f>
        <v>625.88469520452043</v>
      </c>
      <c r="N8" s="284">
        <f>IF(D8&lt;&gt;0,ごみ搬入量内訳!CM8/ごみ処理概要!D8/365*1000000,"-")</f>
        <v>341.7848497984142</v>
      </c>
      <c r="O8" s="284">
        <f>ごみ搬入量内訳!DH8</f>
        <v>0</v>
      </c>
      <c r="P8" s="284">
        <f>ごみ処理量内訳!E8</f>
        <v>77987</v>
      </c>
      <c r="Q8" s="284">
        <f>ごみ処理量内訳!N8</f>
        <v>84</v>
      </c>
      <c r="R8" s="284">
        <f t="shared" si="3"/>
        <v>15850</v>
      </c>
      <c r="S8" s="284">
        <f>ごみ処理量内訳!G8</f>
        <v>6491</v>
      </c>
      <c r="T8" s="284">
        <f>ごみ処理量内訳!L8</f>
        <v>7878</v>
      </c>
      <c r="U8" s="284">
        <f>ごみ処理量内訳!H8</f>
        <v>1481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3172</v>
      </c>
      <c r="AA8" s="284">
        <f t="shared" si="4"/>
        <v>97093</v>
      </c>
      <c r="AB8" s="289">
        <f t="shared" si="5"/>
        <v>99.913485009217965</v>
      </c>
      <c r="AC8" s="284">
        <f>施設資源化量内訳!Y8</f>
        <v>1285</v>
      </c>
      <c r="AD8" s="284">
        <f>施設資源化量内訳!AT8</f>
        <v>1133</v>
      </c>
      <c r="AE8" s="284">
        <f>施設資源化量内訳!BO8</f>
        <v>119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6112</v>
      </c>
      <c r="AJ8" s="284">
        <f t="shared" si="6"/>
        <v>8649</v>
      </c>
      <c r="AK8" s="289">
        <f t="shared" si="7"/>
        <v>15.63826314071172</v>
      </c>
      <c r="AL8" s="289">
        <f>IF((AA8+J8)&lt;&gt;0,(資源化量内訳!D8-資源化量内訳!R8-資源化量内訳!T8-資源化量内訳!V8-資源化量内訳!U8)/(AA8+J8)*100,"-")</f>
        <v>15.63826314071172</v>
      </c>
      <c r="AM8" s="284">
        <f>ごみ処理量内訳!AA8</f>
        <v>84</v>
      </c>
      <c r="AN8" s="284">
        <f>ごみ処理量内訳!AB8</f>
        <v>9530</v>
      </c>
      <c r="AO8" s="284">
        <f>ごみ処理量内訳!AC8</f>
        <v>1701</v>
      </c>
      <c r="AP8" s="284">
        <f t="shared" si="8"/>
        <v>11315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49500</v>
      </c>
      <c r="E9" s="284">
        <v>49500</v>
      </c>
      <c r="F9" s="284">
        <v>0</v>
      </c>
      <c r="G9" s="284">
        <v>141</v>
      </c>
      <c r="H9" s="284">
        <f>SUM(ごみ搬入量内訳!E9,+ごみ搬入量内訳!AD9)</f>
        <v>14958</v>
      </c>
      <c r="I9" s="284">
        <f>ごみ搬入量内訳!BC9</f>
        <v>3663</v>
      </c>
      <c r="J9" s="284">
        <f>資源化量内訳!BO9</f>
        <v>277</v>
      </c>
      <c r="K9" s="284">
        <f t="shared" si="1"/>
        <v>18898</v>
      </c>
      <c r="L9" s="287">
        <f t="shared" si="2"/>
        <v>1045.9665144596652</v>
      </c>
      <c r="M9" s="284">
        <f>IF(D9&lt;&gt;0,(ごみ搬入量内訳!BR9+ごみ処理概要!J9)/ごみ処理概要!D9/365*1000000,"-")</f>
        <v>743.93247543932478</v>
      </c>
      <c r="N9" s="284">
        <f>IF(D9&lt;&gt;0,ごみ搬入量内訳!CM9/ごみ処理概要!D9/365*1000000,"-")</f>
        <v>302.03403902034034</v>
      </c>
      <c r="O9" s="284">
        <f>ごみ搬入量内訳!DH9</f>
        <v>0</v>
      </c>
      <c r="P9" s="284">
        <f>ごみ処理量内訳!E9</f>
        <v>15754</v>
      </c>
      <c r="Q9" s="284">
        <f>ごみ処理量内訳!N9</f>
        <v>797</v>
      </c>
      <c r="R9" s="284">
        <f t="shared" si="3"/>
        <v>1166</v>
      </c>
      <c r="S9" s="284">
        <f>ごみ処理量内訳!G9</f>
        <v>0</v>
      </c>
      <c r="T9" s="284">
        <f>ごみ処理量内訳!L9</f>
        <v>1166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866</v>
      </c>
      <c r="AA9" s="284">
        <f t="shared" si="4"/>
        <v>18583</v>
      </c>
      <c r="AB9" s="289">
        <f t="shared" si="5"/>
        <v>95.711133831996989</v>
      </c>
      <c r="AC9" s="284">
        <f>施設資源化量内訳!Y9</f>
        <v>0</v>
      </c>
      <c r="AD9" s="284">
        <f>施設資源化量内訳!AT9</f>
        <v>0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1142</v>
      </c>
      <c r="AJ9" s="284">
        <f t="shared" si="6"/>
        <v>1142</v>
      </c>
      <c r="AK9" s="289">
        <f t="shared" si="7"/>
        <v>12.115588547189819</v>
      </c>
      <c r="AL9" s="289">
        <f>IF((AA9+J9)&lt;&gt;0,(資源化量内訳!D9-資源化量内訳!R9-資源化量内訳!T9-資源化量内訳!V9-資源化量内訳!U9)/(AA9+J9)*100,"-")</f>
        <v>12.115588547189819</v>
      </c>
      <c r="AM9" s="284">
        <f>ごみ処理量内訳!AA9</f>
        <v>797</v>
      </c>
      <c r="AN9" s="284">
        <f>ごみ処理量内訳!AB9</f>
        <v>1365</v>
      </c>
      <c r="AO9" s="284">
        <f>ごみ処理量内訳!AC9</f>
        <v>1</v>
      </c>
      <c r="AP9" s="284">
        <f t="shared" si="8"/>
        <v>2163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34466</v>
      </c>
      <c r="E10" s="284">
        <v>34466</v>
      </c>
      <c r="F10" s="284">
        <v>0</v>
      </c>
      <c r="G10" s="284">
        <v>287</v>
      </c>
      <c r="H10" s="284">
        <f>SUM(ごみ搬入量内訳!E10,+ごみ搬入量内訳!AD10)</f>
        <v>8247</v>
      </c>
      <c r="I10" s="284">
        <f>ごみ搬入量内訳!BC10</f>
        <v>1228</v>
      </c>
      <c r="J10" s="284">
        <f>資源化量内訳!BO10</f>
        <v>157</v>
      </c>
      <c r="K10" s="284">
        <f t="shared" si="1"/>
        <v>9632</v>
      </c>
      <c r="L10" s="287">
        <f t="shared" si="2"/>
        <v>765.65429977051031</v>
      </c>
      <c r="M10" s="284">
        <f>IF(D10&lt;&gt;0,(ごみ搬入量内訳!BR10+ごみ処理概要!J10)/ごみ処理概要!D10/365*1000000,"-")</f>
        <v>699.51804796309091</v>
      </c>
      <c r="N10" s="284">
        <f>IF(D10&lt;&gt;0,ごみ搬入量内訳!CM10/ごみ処理概要!D10/365*1000000,"-")</f>
        <v>66.136251807419498</v>
      </c>
      <c r="O10" s="284">
        <f>ごみ搬入量内訳!DH10</f>
        <v>0</v>
      </c>
      <c r="P10" s="284">
        <f>ごみ処理量内訳!E10</f>
        <v>8061</v>
      </c>
      <c r="Q10" s="284">
        <f>ごみ処理量内訳!N10</f>
        <v>0</v>
      </c>
      <c r="R10" s="284">
        <f t="shared" si="3"/>
        <v>1028</v>
      </c>
      <c r="S10" s="284">
        <f>ごみ処理量内訳!G10</f>
        <v>0</v>
      </c>
      <c r="T10" s="284">
        <f>ごみ処理量内訳!L10</f>
        <v>1028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178</v>
      </c>
      <c r="AA10" s="284">
        <f t="shared" si="4"/>
        <v>9267</v>
      </c>
      <c r="AB10" s="289">
        <f t="shared" si="5"/>
        <v>100</v>
      </c>
      <c r="AC10" s="284">
        <f>施設資源化量内訳!Y10</f>
        <v>845</v>
      </c>
      <c r="AD10" s="284">
        <f>施設資源化量内訳!AT10</f>
        <v>0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617</v>
      </c>
      <c r="AJ10" s="284">
        <f t="shared" si="6"/>
        <v>1462</v>
      </c>
      <c r="AK10" s="289">
        <f t="shared" si="7"/>
        <v>19.068336162988114</v>
      </c>
      <c r="AL10" s="289">
        <f>IF((AA10+J10)&lt;&gt;0,(資源化量内訳!D10-資源化量内訳!R10-資源化量内訳!T10-資源化量内訳!V10-資源化量内訳!U10)/(AA10+J10)*100,"-")</f>
        <v>16.850594227504246</v>
      </c>
      <c r="AM10" s="284">
        <f>ごみ処理量内訳!AA10</f>
        <v>0</v>
      </c>
      <c r="AN10" s="284">
        <f>ごみ処理量内訳!AB10</f>
        <v>417</v>
      </c>
      <c r="AO10" s="284">
        <f>ごみ処理量内訳!AC10</f>
        <v>0</v>
      </c>
      <c r="AP10" s="284">
        <f t="shared" si="8"/>
        <v>417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93682</v>
      </c>
      <c r="E11" s="284">
        <v>93682</v>
      </c>
      <c r="F11" s="284">
        <v>0</v>
      </c>
      <c r="G11" s="284">
        <v>448</v>
      </c>
      <c r="H11" s="284">
        <f>SUM(ごみ搬入量内訳!E11,+ごみ搬入量内訳!AD11)</f>
        <v>27341</v>
      </c>
      <c r="I11" s="284">
        <f>ごみ搬入量内訳!BC11</f>
        <v>859</v>
      </c>
      <c r="J11" s="284">
        <f>資源化量内訳!BO11</f>
        <v>2203</v>
      </c>
      <c r="K11" s="284">
        <f t="shared" si="1"/>
        <v>30403</v>
      </c>
      <c r="L11" s="287">
        <f t="shared" si="2"/>
        <v>889.13441654703047</v>
      </c>
      <c r="M11" s="284">
        <f>IF(D11&lt;&gt;0,(ごみ搬入量内訳!BR11+ごみ処理概要!J11)/ごみ処理概要!D11/365*1000000,"-")</f>
        <v>575.30678690633101</v>
      </c>
      <c r="N11" s="284">
        <f>IF(D11&lt;&gt;0,ごみ搬入量内訳!CM11/ごみ処理概要!D11/365*1000000,"-")</f>
        <v>313.8276296406994</v>
      </c>
      <c r="O11" s="284">
        <f>ごみ搬入量内訳!DH11</f>
        <v>0</v>
      </c>
      <c r="P11" s="284">
        <f>ごみ処理量内訳!E11</f>
        <v>25605</v>
      </c>
      <c r="Q11" s="284">
        <f>ごみ処理量内訳!N11</f>
        <v>0</v>
      </c>
      <c r="R11" s="284">
        <f t="shared" si="3"/>
        <v>1877</v>
      </c>
      <c r="S11" s="284">
        <f>ごみ処理量内訳!G11</f>
        <v>1080</v>
      </c>
      <c r="T11" s="284">
        <f>ごみ処理量内訳!L11</f>
        <v>756</v>
      </c>
      <c r="U11" s="284">
        <f>ごみ処理量内訳!H11</f>
        <v>27</v>
      </c>
      <c r="V11" s="284">
        <f>ごみ処理量内訳!I11</f>
        <v>0</v>
      </c>
      <c r="W11" s="284">
        <f>ごみ処理量内訳!J11</f>
        <v>0</v>
      </c>
      <c r="X11" s="284">
        <f>ごみ処理量内訳!K11</f>
        <v>14</v>
      </c>
      <c r="Y11" s="284">
        <f>ごみ処理量内訳!M11</f>
        <v>0</v>
      </c>
      <c r="Z11" s="284">
        <f>資源化量内訳!Y11</f>
        <v>767</v>
      </c>
      <c r="AA11" s="284">
        <f t="shared" si="4"/>
        <v>28249</v>
      </c>
      <c r="AB11" s="289">
        <f t="shared" si="5"/>
        <v>100</v>
      </c>
      <c r="AC11" s="284">
        <f>施設資源化量内訳!Y11</f>
        <v>2348</v>
      </c>
      <c r="AD11" s="284">
        <f>施設資源化量内訳!AT11</f>
        <v>292</v>
      </c>
      <c r="AE11" s="284">
        <f>施設資源化量内訳!BO11</f>
        <v>27</v>
      </c>
      <c r="AF11" s="284">
        <f>施設資源化量内訳!CJ11</f>
        <v>0</v>
      </c>
      <c r="AG11" s="284">
        <f>施設資源化量内訳!DE11</f>
        <v>0</v>
      </c>
      <c r="AH11" s="284">
        <f>施設資源化量内訳!DZ11</f>
        <v>14</v>
      </c>
      <c r="AI11" s="284">
        <f>施設資源化量内訳!EU11</f>
        <v>665</v>
      </c>
      <c r="AJ11" s="284">
        <f t="shared" si="6"/>
        <v>3346</v>
      </c>
      <c r="AK11" s="289">
        <f t="shared" si="7"/>
        <v>20.740838040194404</v>
      </c>
      <c r="AL11" s="289">
        <f>IF((AA11+J11)&lt;&gt;0,(資源化量内訳!D11-資源化量内訳!R11-資源化量内訳!T11-資源化量内訳!V11-資源化量内訳!U11)/(AA11+J11)*100,"-")</f>
        <v>13.030342834624983</v>
      </c>
      <c r="AM11" s="284">
        <f>ごみ処理量内訳!AA11</f>
        <v>0</v>
      </c>
      <c r="AN11" s="284">
        <f>ごみ処理量内訳!AB11</f>
        <v>892</v>
      </c>
      <c r="AO11" s="284">
        <f>ごみ処理量内訳!AC11</f>
        <v>517</v>
      </c>
      <c r="AP11" s="284">
        <f t="shared" si="8"/>
        <v>1409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92506</v>
      </c>
      <c r="E12" s="284">
        <v>92506</v>
      </c>
      <c r="F12" s="284">
        <v>0</v>
      </c>
      <c r="G12" s="284">
        <v>785</v>
      </c>
      <c r="H12" s="284">
        <f>SUM(ごみ搬入量内訳!E12,+ごみ搬入量内訳!AD12)</f>
        <v>24671</v>
      </c>
      <c r="I12" s="284">
        <f>ごみ搬入量内訳!BC12</f>
        <v>1331</v>
      </c>
      <c r="J12" s="284">
        <f>資源化量内訳!BO12</f>
        <v>487</v>
      </c>
      <c r="K12" s="284">
        <f t="shared" si="1"/>
        <v>26489</v>
      </c>
      <c r="L12" s="287">
        <f t="shared" si="2"/>
        <v>784.51779062683534</v>
      </c>
      <c r="M12" s="284">
        <f>IF(D12&lt;&gt;0,(ごみ搬入量内訳!BR12+ごみ処理概要!J12)/ごみ処理概要!D12/365*1000000,"-")</f>
        <v>542.57865243246715</v>
      </c>
      <c r="N12" s="284">
        <f>IF(D12&lt;&gt;0,ごみ搬入量内訳!CM12/ごみ処理概要!D12/365*1000000,"-")</f>
        <v>241.93913819436816</v>
      </c>
      <c r="O12" s="284">
        <f>ごみ搬入量内訳!DH12</f>
        <v>0</v>
      </c>
      <c r="P12" s="284">
        <f>ごみ処理量内訳!E12</f>
        <v>21550</v>
      </c>
      <c r="Q12" s="284">
        <f>ごみ処理量内訳!N12</f>
        <v>0</v>
      </c>
      <c r="R12" s="284">
        <f t="shared" si="3"/>
        <v>4452</v>
      </c>
      <c r="S12" s="284">
        <f>ごみ処理量内訳!G12</f>
        <v>1029</v>
      </c>
      <c r="T12" s="284">
        <f>ごみ処理量内訳!L12</f>
        <v>3423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0</v>
      </c>
      <c r="AA12" s="284">
        <f t="shared" si="4"/>
        <v>26002</v>
      </c>
      <c r="AB12" s="289">
        <f t="shared" si="5"/>
        <v>100</v>
      </c>
      <c r="AC12" s="284">
        <f>施設資源化量内訳!Y12</f>
        <v>1979</v>
      </c>
      <c r="AD12" s="284">
        <f>施設資源化量内訳!AT12</f>
        <v>271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3423</v>
      </c>
      <c r="AJ12" s="284">
        <f t="shared" si="6"/>
        <v>5673</v>
      </c>
      <c r="AK12" s="289">
        <f t="shared" si="7"/>
        <v>23.254936011174447</v>
      </c>
      <c r="AL12" s="289">
        <f>IF((AA12+J12)&lt;&gt;0,(資源化量内訳!D12-資源化量内訳!R12-資源化量内訳!T12-資源化量内訳!V12-資源化量内訳!U12)/(AA12+J12)*100,"-")</f>
        <v>15.783910302389669</v>
      </c>
      <c r="AM12" s="284">
        <f>ごみ処理量内訳!AA12</f>
        <v>0</v>
      </c>
      <c r="AN12" s="284">
        <f>ごみ処理量内訳!AB12</f>
        <v>771</v>
      </c>
      <c r="AO12" s="284">
        <f>ごみ処理量内訳!AC12</f>
        <v>433</v>
      </c>
      <c r="AP12" s="284">
        <f t="shared" si="8"/>
        <v>1204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33475</v>
      </c>
      <c r="E13" s="284">
        <v>33475</v>
      </c>
      <c r="F13" s="284">
        <v>0</v>
      </c>
      <c r="G13" s="284">
        <v>300</v>
      </c>
      <c r="H13" s="284">
        <f>SUM(ごみ搬入量内訳!E13,+ごみ搬入量内訳!AD13)</f>
        <v>9360</v>
      </c>
      <c r="I13" s="284">
        <f>ごみ搬入量内訳!BC13</f>
        <v>2803</v>
      </c>
      <c r="J13" s="284">
        <f>資源化量内訳!BO13</f>
        <v>23</v>
      </c>
      <c r="K13" s="284">
        <f t="shared" si="1"/>
        <v>12186</v>
      </c>
      <c r="L13" s="287">
        <f t="shared" si="2"/>
        <v>997.35030231106828</v>
      </c>
      <c r="M13" s="284">
        <f>IF(D13&lt;&gt;0,(ごみ搬入量内訳!BR13+ごみ処理概要!J13)/ごみ処理概要!D13/365*1000000,"-")</f>
        <v>721.45436688594032</v>
      </c>
      <c r="N13" s="284">
        <f>IF(D13&lt;&gt;0,ごみ搬入量内訳!CM13/ごみ処理概要!D13/365*1000000,"-")</f>
        <v>275.89593542512813</v>
      </c>
      <c r="O13" s="284">
        <f>ごみ搬入量内訳!DH13</f>
        <v>0</v>
      </c>
      <c r="P13" s="284">
        <f>ごみ処理量内訳!E13</f>
        <v>10317</v>
      </c>
      <c r="Q13" s="284">
        <f>ごみ処理量内訳!N13</f>
        <v>0</v>
      </c>
      <c r="R13" s="284">
        <f t="shared" si="3"/>
        <v>1257</v>
      </c>
      <c r="S13" s="284">
        <f>ごみ処理量内訳!G13</f>
        <v>587</v>
      </c>
      <c r="T13" s="284">
        <f>ごみ処理量内訳!L13</f>
        <v>670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589</v>
      </c>
      <c r="AA13" s="284">
        <f t="shared" si="4"/>
        <v>12163</v>
      </c>
      <c r="AB13" s="289">
        <f t="shared" si="5"/>
        <v>100</v>
      </c>
      <c r="AC13" s="284">
        <f>施設資源化量内訳!Y13</f>
        <v>0</v>
      </c>
      <c r="AD13" s="284">
        <f>施設資源化量内訳!AT13</f>
        <v>210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601</v>
      </c>
      <c r="AJ13" s="284">
        <f t="shared" si="6"/>
        <v>811</v>
      </c>
      <c r="AK13" s="289">
        <f t="shared" si="7"/>
        <v>11.677334646315444</v>
      </c>
      <c r="AL13" s="289">
        <f>IF((AA13+J13)&lt;&gt;0,(資源化量内訳!D13-資源化量内訳!R13-資源化量内訳!T13-資源化量内訳!V13-資源化量内訳!U13)/(AA13+J13)*100,"-")</f>
        <v>11.677334646315444</v>
      </c>
      <c r="AM13" s="284">
        <f>ごみ処理量内訳!AA13</f>
        <v>0</v>
      </c>
      <c r="AN13" s="284">
        <f>ごみ処理量内訳!AB13</f>
        <v>1303</v>
      </c>
      <c r="AO13" s="284">
        <f>ごみ処理量内訳!AC13</f>
        <v>219</v>
      </c>
      <c r="AP13" s="284">
        <f t="shared" si="8"/>
        <v>1522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25648</v>
      </c>
      <c r="E14" s="284">
        <v>25648</v>
      </c>
      <c r="F14" s="284">
        <v>0</v>
      </c>
      <c r="G14" s="284">
        <v>160</v>
      </c>
      <c r="H14" s="284">
        <f>SUM(ごみ搬入量内訳!E14,+ごみ搬入量内訳!AD14)</f>
        <v>7318</v>
      </c>
      <c r="I14" s="284">
        <f>ごみ搬入量内訳!BC14</f>
        <v>678</v>
      </c>
      <c r="J14" s="284">
        <f>資源化量内訳!BO14</f>
        <v>135</v>
      </c>
      <c r="K14" s="284">
        <f t="shared" si="1"/>
        <v>8131</v>
      </c>
      <c r="L14" s="287">
        <f t="shared" si="2"/>
        <v>868.55553371674682</v>
      </c>
      <c r="M14" s="284">
        <f>IF(D14&lt;&gt;0,(ごみ搬入量内訳!BR14+ごみ処理概要!J14)/ごみ処理概要!D14/365*1000000,"-")</f>
        <v>645.72847144480818</v>
      </c>
      <c r="N14" s="284">
        <f>IF(D14&lt;&gt;0,ごみ搬入量内訳!CM14/ごみ処理概要!D14/365*1000000,"-")</f>
        <v>222.82706227193873</v>
      </c>
      <c r="O14" s="284">
        <f>ごみ搬入量内訳!DH14</f>
        <v>0</v>
      </c>
      <c r="P14" s="284">
        <f>ごみ処理量内訳!E14</f>
        <v>6120</v>
      </c>
      <c r="Q14" s="284">
        <f>ごみ処理量内訳!N14</f>
        <v>0</v>
      </c>
      <c r="R14" s="284">
        <f t="shared" si="3"/>
        <v>523</v>
      </c>
      <c r="S14" s="284">
        <f>ごみ処理量内訳!G14</f>
        <v>523</v>
      </c>
      <c r="T14" s="284">
        <f>ごみ処理量内訳!L14</f>
        <v>0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1268</v>
      </c>
      <c r="AA14" s="284">
        <f t="shared" si="4"/>
        <v>7911</v>
      </c>
      <c r="AB14" s="289">
        <f t="shared" si="5"/>
        <v>100</v>
      </c>
      <c r="AC14" s="284">
        <f>施設資源化量内訳!Y14</f>
        <v>584</v>
      </c>
      <c r="AD14" s="284">
        <f>施設資源化量内訳!AT14</f>
        <v>205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0</v>
      </c>
      <c r="AJ14" s="284">
        <f t="shared" si="6"/>
        <v>789</v>
      </c>
      <c r="AK14" s="289">
        <f t="shared" si="7"/>
        <v>27.243350733283616</v>
      </c>
      <c r="AL14" s="289">
        <f>IF((AA14+J14)&lt;&gt;0,(資源化量内訳!D14-資源化量内訳!R14-資源化量内訳!T14-資源化量内訳!V14-資源化量内訳!U14)/(AA14+J14)*100,"-")</f>
        <v>20.134228187919462</v>
      </c>
      <c r="AM14" s="284">
        <f>ごみ処理量内訳!AA14</f>
        <v>0</v>
      </c>
      <c r="AN14" s="284">
        <f>ごみ処理量内訳!AB14</f>
        <v>229</v>
      </c>
      <c r="AO14" s="284">
        <f>ごみ処理量内訳!AC14</f>
        <v>181</v>
      </c>
      <c r="AP14" s="284">
        <f t="shared" si="8"/>
        <v>410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112049</v>
      </c>
      <c r="E15" s="284">
        <v>112049</v>
      </c>
      <c r="F15" s="284">
        <v>0</v>
      </c>
      <c r="G15" s="284">
        <v>839</v>
      </c>
      <c r="H15" s="284">
        <f>SUM(ごみ搬入量内訳!E15,+ごみ搬入量内訳!AD15)</f>
        <v>29391</v>
      </c>
      <c r="I15" s="284">
        <f>ごみ搬入量内訳!BC15</f>
        <v>3122</v>
      </c>
      <c r="J15" s="284">
        <f>資源化量内訳!BO15</f>
        <v>1507</v>
      </c>
      <c r="K15" s="284">
        <f t="shared" si="1"/>
        <v>34020</v>
      </c>
      <c r="L15" s="287">
        <f t="shared" si="2"/>
        <v>831.82785613485885</v>
      </c>
      <c r="M15" s="284">
        <f>IF(D15&lt;&gt;0,(ごみ搬入量内訳!BR15+ごみ処理概要!J15)/ごみ処理概要!D15/365*1000000,"-")</f>
        <v>627.2206985764667</v>
      </c>
      <c r="N15" s="284">
        <f>IF(D15&lt;&gt;0,ごみ搬入量内訳!CM15/ごみ処理概要!D15/365*1000000,"-")</f>
        <v>204.60715755839209</v>
      </c>
      <c r="O15" s="284">
        <f>ごみ搬入量内訳!DH15</f>
        <v>0</v>
      </c>
      <c r="P15" s="284">
        <f>ごみ処理量内訳!E15</f>
        <v>27845</v>
      </c>
      <c r="Q15" s="284">
        <f>ごみ処理量内訳!N15</f>
        <v>2</v>
      </c>
      <c r="R15" s="284">
        <f t="shared" si="3"/>
        <v>3826</v>
      </c>
      <c r="S15" s="284">
        <f>ごみ処理量内訳!G15</f>
        <v>439</v>
      </c>
      <c r="T15" s="284">
        <f>ごみ処理量内訳!L15</f>
        <v>3387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840</v>
      </c>
      <c r="AA15" s="284">
        <f t="shared" si="4"/>
        <v>32513</v>
      </c>
      <c r="AB15" s="289">
        <f t="shared" si="5"/>
        <v>99.993848614400392</v>
      </c>
      <c r="AC15" s="284">
        <f>施設資源化量内訳!Y15</f>
        <v>915</v>
      </c>
      <c r="AD15" s="284">
        <f>施設資源化量内訳!AT15</f>
        <v>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2511</v>
      </c>
      <c r="AJ15" s="284">
        <f t="shared" si="6"/>
        <v>3426</v>
      </c>
      <c r="AK15" s="289">
        <f t="shared" si="7"/>
        <v>16.969429747207528</v>
      </c>
      <c r="AL15" s="289">
        <f>IF((AA15+J15)&lt;&gt;0,(資源化量内訳!D15-資源化量内訳!R15-資源化量内訳!T15-資源化量内訳!V15-資源化量内訳!U15)/(AA15+J15)*100,"-")</f>
        <v>14.279835390946502</v>
      </c>
      <c r="AM15" s="284">
        <f>ごみ処理量内訳!AA15</f>
        <v>2</v>
      </c>
      <c r="AN15" s="284">
        <f>ごみ処理量内訳!AB15</f>
        <v>2759</v>
      </c>
      <c r="AO15" s="284">
        <f>ごみ処理量内訳!AC15</f>
        <v>1033</v>
      </c>
      <c r="AP15" s="284">
        <f t="shared" si="8"/>
        <v>3794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18389</v>
      </c>
      <c r="E16" s="284">
        <v>18389</v>
      </c>
      <c r="F16" s="284">
        <v>0</v>
      </c>
      <c r="G16" s="284">
        <v>178</v>
      </c>
      <c r="H16" s="284">
        <f>SUM(ごみ搬入量内訳!E16,+ごみ搬入量内訳!AD16)</f>
        <v>3689</v>
      </c>
      <c r="I16" s="284">
        <f>ごみ搬入量内訳!BC16</f>
        <v>1318</v>
      </c>
      <c r="J16" s="284">
        <f>資源化量内訳!BO16</f>
        <v>39</v>
      </c>
      <c r="K16" s="284">
        <f t="shared" si="1"/>
        <v>5046</v>
      </c>
      <c r="L16" s="287">
        <f t="shared" si="2"/>
        <v>751.78952277157964</v>
      </c>
      <c r="M16" s="284">
        <f>IF(D16&lt;&gt;0,(ごみ搬入量内訳!BR16+ごみ処理概要!J16)/ごみ処理概要!D16/365*1000000,"-")</f>
        <v>623.06456286776563</v>
      </c>
      <c r="N16" s="284">
        <f>IF(D16&lt;&gt;0,ごみ搬入量内訳!CM16/ごみ処理概要!D16/365*1000000,"-")</f>
        <v>128.72495990381387</v>
      </c>
      <c r="O16" s="284">
        <f>ごみ搬入量内訳!DH16</f>
        <v>0</v>
      </c>
      <c r="P16" s="284">
        <f>ごみ処理量内訳!E16</f>
        <v>4201</v>
      </c>
      <c r="Q16" s="284">
        <f>ごみ処理量内訳!N16</f>
        <v>0</v>
      </c>
      <c r="R16" s="284">
        <f t="shared" si="3"/>
        <v>210</v>
      </c>
      <c r="S16" s="284">
        <f>ごみ処理量内訳!G16</f>
        <v>210</v>
      </c>
      <c r="T16" s="284">
        <f>ごみ処理量内訳!L16</f>
        <v>0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596</v>
      </c>
      <c r="AA16" s="284">
        <f t="shared" si="4"/>
        <v>5007</v>
      </c>
      <c r="AB16" s="289">
        <f t="shared" si="5"/>
        <v>100</v>
      </c>
      <c r="AC16" s="284">
        <f>施設資源化量内訳!Y16</f>
        <v>508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0</v>
      </c>
      <c r="AJ16" s="284">
        <f t="shared" si="6"/>
        <v>508</v>
      </c>
      <c r="AK16" s="289">
        <f t="shared" si="7"/>
        <v>22.651605231866824</v>
      </c>
      <c r="AL16" s="289">
        <f>IF((AA16+J16)&lt;&gt;0,(資源化量内訳!D16-資源化量内訳!R16-資源化量内訳!T16-資源化量内訳!V16-資源化量内訳!U16)/(AA16+J16)*100,"-")</f>
        <v>22.651605231866824</v>
      </c>
      <c r="AM16" s="284">
        <f>ごみ処理量内訳!AA16</f>
        <v>0</v>
      </c>
      <c r="AN16" s="284">
        <f>ごみ処理量内訳!AB16</f>
        <v>226</v>
      </c>
      <c r="AO16" s="284">
        <f>ごみ処理量内訳!AC16</f>
        <v>0</v>
      </c>
      <c r="AP16" s="284">
        <f t="shared" si="8"/>
        <v>226</v>
      </c>
      <c r="AQ16" s="313" t="s">
        <v>761</v>
      </c>
    </row>
    <row r="17" spans="1:4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31599</v>
      </c>
      <c r="E17" s="284">
        <v>31599</v>
      </c>
      <c r="F17" s="284">
        <v>0</v>
      </c>
      <c r="G17" s="284">
        <v>230</v>
      </c>
      <c r="H17" s="284">
        <f>SUM(ごみ搬入量内訳!E17,+ごみ搬入量内訳!AD17)</f>
        <v>10892</v>
      </c>
      <c r="I17" s="284">
        <f>ごみ搬入量内訳!BC17</f>
        <v>1478</v>
      </c>
      <c r="J17" s="284">
        <f>資源化量内訳!BO17</f>
        <v>133</v>
      </c>
      <c r="K17" s="284">
        <f t="shared" si="1"/>
        <v>12503</v>
      </c>
      <c r="L17" s="287">
        <f t="shared" si="2"/>
        <v>1084.0467901056345</v>
      </c>
      <c r="M17" s="284">
        <f>IF(D17&lt;&gt;0,(ごみ搬入量内訳!BR17+ごみ処理概要!J17)/ごみ処理概要!D17/365*1000000,"-")</f>
        <v>696.74478167550819</v>
      </c>
      <c r="N17" s="284">
        <f>IF(D17&lt;&gt;0,ごみ搬入量内訳!CM17/ごみ処理概要!D17/365*1000000,"-")</f>
        <v>387.30200843012636</v>
      </c>
      <c r="O17" s="284">
        <f>ごみ搬入量内訳!DH17</f>
        <v>0</v>
      </c>
      <c r="P17" s="284">
        <f>ごみ処理量内訳!E17</f>
        <v>10730</v>
      </c>
      <c r="Q17" s="284">
        <f>ごみ処理量内訳!N17</f>
        <v>0</v>
      </c>
      <c r="R17" s="284">
        <f t="shared" si="3"/>
        <v>933</v>
      </c>
      <c r="S17" s="284">
        <f>ごみ処理量内訳!G17</f>
        <v>429</v>
      </c>
      <c r="T17" s="284">
        <f>ごみ処理量内訳!L17</f>
        <v>504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707</v>
      </c>
      <c r="AA17" s="284">
        <f t="shared" si="4"/>
        <v>12370</v>
      </c>
      <c r="AB17" s="289">
        <f t="shared" si="5"/>
        <v>100</v>
      </c>
      <c r="AC17" s="284">
        <f>施設資源化量内訳!Y17</f>
        <v>1211</v>
      </c>
      <c r="AD17" s="284">
        <f>施設資源化量内訳!AT17</f>
        <v>0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504</v>
      </c>
      <c r="AJ17" s="284">
        <f t="shared" si="6"/>
        <v>1715</v>
      </c>
      <c r="AK17" s="289">
        <f t="shared" si="7"/>
        <v>20.435095577061503</v>
      </c>
      <c r="AL17" s="289">
        <f>IF((AA17+J17)&lt;&gt;0,(資源化量内訳!D17-資源化量内訳!R17-資源化量内訳!T17-資源化量内訳!V17-資源化量内訳!U17)/(AA17+J17)*100,"-")</f>
        <v>20.435095577061503</v>
      </c>
      <c r="AM17" s="284">
        <f>ごみ処理量内訳!AA17</f>
        <v>0</v>
      </c>
      <c r="AN17" s="284">
        <f>ごみ処理量内訳!AB17</f>
        <v>591</v>
      </c>
      <c r="AO17" s="284">
        <f>ごみ処理量内訳!AC17</f>
        <v>0</v>
      </c>
      <c r="AP17" s="284">
        <f t="shared" si="8"/>
        <v>591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25769</v>
      </c>
      <c r="E18" s="284">
        <v>25769</v>
      </c>
      <c r="F18" s="284">
        <v>0</v>
      </c>
      <c r="G18" s="284">
        <v>178</v>
      </c>
      <c r="H18" s="284">
        <f>SUM(ごみ搬入量内訳!E18,+ごみ搬入量内訳!AD18)</f>
        <v>7598</v>
      </c>
      <c r="I18" s="284">
        <f>ごみ搬入量内訳!BC18</f>
        <v>537</v>
      </c>
      <c r="J18" s="284">
        <f>資源化量内訳!BO18</f>
        <v>378</v>
      </c>
      <c r="K18" s="284">
        <f t="shared" si="1"/>
        <v>8513</v>
      </c>
      <c r="L18" s="287">
        <f t="shared" si="2"/>
        <v>905.09091044405602</v>
      </c>
      <c r="M18" s="284">
        <f>IF(D18&lt;&gt;0,(ごみ搬入量内訳!BR18+ごみ処理概要!J18)/ごみ処理概要!D18/365*1000000,"-")</f>
        <v>693.62305882027727</v>
      </c>
      <c r="N18" s="284">
        <f>IF(D18&lt;&gt;0,ごみ搬入量内訳!CM18/ごみ処理概要!D18/365*1000000,"-")</f>
        <v>211.46785162377861</v>
      </c>
      <c r="O18" s="284">
        <f>ごみ搬入量内訳!DH18</f>
        <v>0</v>
      </c>
      <c r="P18" s="284">
        <f>ごみ処理量内訳!E18</f>
        <v>6821</v>
      </c>
      <c r="Q18" s="284">
        <f>ごみ処理量内訳!N18</f>
        <v>0</v>
      </c>
      <c r="R18" s="284">
        <f t="shared" si="3"/>
        <v>766</v>
      </c>
      <c r="S18" s="284">
        <f>ごみ処理量内訳!G18</f>
        <v>766</v>
      </c>
      <c r="T18" s="284">
        <f>ごみ処理量内訳!L18</f>
        <v>0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0</v>
      </c>
      <c r="Z18" s="284">
        <f>資源化量内訳!Y18</f>
        <v>554</v>
      </c>
      <c r="AA18" s="284">
        <f t="shared" si="4"/>
        <v>8141</v>
      </c>
      <c r="AB18" s="289">
        <f t="shared" si="5"/>
        <v>100</v>
      </c>
      <c r="AC18" s="284">
        <f>施設資源化量内訳!Y18</f>
        <v>0</v>
      </c>
      <c r="AD18" s="284">
        <f>施設資源化量内訳!AT18</f>
        <v>254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0</v>
      </c>
      <c r="AJ18" s="284">
        <f t="shared" si="6"/>
        <v>254</v>
      </c>
      <c r="AK18" s="289">
        <f t="shared" si="7"/>
        <v>13.921821810071606</v>
      </c>
      <c r="AL18" s="289">
        <f>IF((AA18+J18)&lt;&gt;0,(資源化量内訳!D18-資源化量内訳!R18-資源化量内訳!T18-資源化量内訳!V18-資源化量内訳!U18)/(AA18+J18)*100,"-")</f>
        <v>13.921821810071606</v>
      </c>
      <c r="AM18" s="284">
        <f>ごみ処理量内訳!AA18</f>
        <v>0</v>
      </c>
      <c r="AN18" s="284">
        <f>ごみ処理量内訳!AB18</f>
        <v>673</v>
      </c>
      <c r="AO18" s="284">
        <f>ごみ処理量内訳!AC18</f>
        <v>307</v>
      </c>
      <c r="AP18" s="284">
        <f t="shared" si="8"/>
        <v>980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24414</v>
      </c>
      <c r="E19" s="284">
        <v>24414</v>
      </c>
      <c r="F19" s="284">
        <v>0</v>
      </c>
      <c r="G19" s="284">
        <v>129</v>
      </c>
      <c r="H19" s="284">
        <f>SUM(ごみ搬入量内訳!E19,+ごみ搬入量内訳!AD19)</f>
        <v>7533</v>
      </c>
      <c r="I19" s="284">
        <f>ごみ搬入量内訳!BC19</f>
        <v>2314</v>
      </c>
      <c r="J19" s="284">
        <f>資源化量内訳!BO19</f>
        <v>95</v>
      </c>
      <c r="K19" s="284">
        <f t="shared" si="1"/>
        <v>9942</v>
      </c>
      <c r="L19" s="287">
        <f t="shared" si="2"/>
        <v>1115.6859246491179</v>
      </c>
      <c r="M19" s="284">
        <f>IF(D19&lt;&gt;0,(ごみ搬入量内訳!BR19+ごみ処理概要!J19)/ごみ処理概要!D19/365*1000000,"-")</f>
        <v>779.36418695314057</v>
      </c>
      <c r="N19" s="284">
        <f>IF(D19&lt;&gt;0,ごみ搬入量内訳!CM19/ごみ処理概要!D19/365*1000000,"-")</f>
        <v>336.32173769597728</v>
      </c>
      <c r="O19" s="284">
        <f>ごみ搬入量内訳!DH19</f>
        <v>0</v>
      </c>
      <c r="P19" s="284">
        <f>ごみ処理量内訳!E19</f>
        <v>8245</v>
      </c>
      <c r="Q19" s="284">
        <f>ごみ処理量内訳!N19</f>
        <v>11</v>
      </c>
      <c r="R19" s="284">
        <f t="shared" si="3"/>
        <v>1155</v>
      </c>
      <c r="S19" s="284">
        <f>ごみ処理量内訳!G19</f>
        <v>773</v>
      </c>
      <c r="T19" s="284">
        <f>ごみ処理量内訳!L19</f>
        <v>382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436</v>
      </c>
      <c r="AA19" s="284">
        <f t="shared" si="4"/>
        <v>9847</v>
      </c>
      <c r="AB19" s="289">
        <f t="shared" si="5"/>
        <v>99.888290850005077</v>
      </c>
      <c r="AC19" s="284">
        <f>施設資源化量内訳!Y19</f>
        <v>0</v>
      </c>
      <c r="AD19" s="284">
        <f>施設資源化量内訳!AT19</f>
        <v>300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205</v>
      </c>
      <c r="AJ19" s="284">
        <f t="shared" si="6"/>
        <v>505</v>
      </c>
      <c r="AK19" s="289">
        <f t="shared" si="7"/>
        <v>10.420438543552606</v>
      </c>
      <c r="AL19" s="289">
        <f>IF((AA19+J19)&lt;&gt;0,(資源化量内訳!D19-資源化量内訳!R19-資源化量内訳!T19-資源化量内訳!V19-資源化量内訳!U19)/(AA19+J19)*100,"-")</f>
        <v>10.420438543552606</v>
      </c>
      <c r="AM19" s="284">
        <f>ごみ処理量内訳!AA19</f>
        <v>11</v>
      </c>
      <c r="AN19" s="284">
        <f>ごみ処理量内訳!AB19</f>
        <v>1118</v>
      </c>
      <c r="AO19" s="284">
        <f>ごみ処理量内訳!AC19</f>
        <v>387</v>
      </c>
      <c r="AP19" s="284">
        <f t="shared" si="8"/>
        <v>1516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113458</v>
      </c>
      <c r="E20" s="284">
        <v>113458</v>
      </c>
      <c r="F20" s="284">
        <v>0</v>
      </c>
      <c r="G20" s="284">
        <v>615</v>
      </c>
      <c r="H20" s="284">
        <f>SUM(ごみ搬入量内訳!E20,+ごみ搬入量内訳!AD20)</f>
        <v>34962</v>
      </c>
      <c r="I20" s="284">
        <f>ごみ搬入量内訳!BC20</f>
        <v>1961</v>
      </c>
      <c r="J20" s="284">
        <f>資源化量内訳!BO20</f>
        <v>655</v>
      </c>
      <c r="K20" s="284">
        <f t="shared" si="1"/>
        <v>37578</v>
      </c>
      <c r="L20" s="287">
        <f t="shared" si="2"/>
        <v>907.41441465153844</v>
      </c>
      <c r="M20" s="284">
        <f>IF(D20&lt;&gt;0,(ごみ搬入量内訳!BR20+ごみ処理概要!J20)/ごみ処理概要!D20/365*1000000,"-")</f>
        <v>602.67307895239492</v>
      </c>
      <c r="N20" s="284">
        <f>IF(D20&lt;&gt;0,ごみ搬入量内訳!CM20/ごみ処理概要!D20/365*1000000,"-")</f>
        <v>304.74133569914352</v>
      </c>
      <c r="O20" s="284">
        <f>ごみ搬入量内訳!DH20</f>
        <v>0</v>
      </c>
      <c r="P20" s="284">
        <f>ごみ処理量内訳!E20</f>
        <v>32410</v>
      </c>
      <c r="Q20" s="284">
        <f>ごみ処理量内訳!N20</f>
        <v>0</v>
      </c>
      <c r="R20" s="284">
        <f t="shared" si="3"/>
        <v>1801</v>
      </c>
      <c r="S20" s="284">
        <f>ごみ処理量内訳!G20</f>
        <v>1781</v>
      </c>
      <c r="T20" s="284">
        <f>ごみ処理量内訳!L20</f>
        <v>13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7</v>
      </c>
      <c r="Z20" s="284">
        <f>資源化量内訳!Y20</f>
        <v>2712</v>
      </c>
      <c r="AA20" s="284">
        <f t="shared" si="4"/>
        <v>36923</v>
      </c>
      <c r="AB20" s="289">
        <f t="shared" si="5"/>
        <v>100</v>
      </c>
      <c r="AC20" s="284">
        <f>施設資源化量内訳!Y20</f>
        <v>0</v>
      </c>
      <c r="AD20" s="284">
        <f>施設資源化量内訳!AT20</f>
        <v>327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13</v>
      </c>
      <c r="AJ20" s="284">
        <f t="shared" si="6"/>
        <v>340</v>
      </c>
      <c r="AK20" s="289">
        <f t="shared" si="7"/>
        <v>9.8648145191335352</v>
      </c>
      <c r="AL20" s="289">
        <f>IF((AA20+J20)&lt;&gt;0,(資源化量内訳!D20-資源化量内訳!R20-資源化量内訳!T20-資源化量内訳!V20-資源化量内訳!U20)/(AA20+J20)*100,"-")</f>
        <v>9.8648145191335352</v>
      </c>
      <c r="AM20" s="284">
        <f>ごみ処理量内訳!AA20</f>
        <v>0</v>
      </c>
      <c r="AN20" s="284">
        <f>ごみ処理量内訳!AB20</f>
        <v>4764</v>
      </c>
      <c r="AO20" s="284">
        <f>ごみ処理量内訳!AC20</f>
        <v>637</v>
      </c>
      <c r="AP20" s="284">
        <f t="shared" si="8"/>
        <v>5401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55668</v>
      </c>
      <c r="E21" s="284">
        <v>55668</v>
      </c>
      <c r="F21" s="284">
        <v>0</v>
      </c>
      <c r="G21" s="284">
        <v>243</v>
      </c>
      <c r="H21" s="284">
        <f>SUM(ごみ搬入量内訳!E21,+ごみ搬入量内訳!AD21)</f>
        <v>15539</v>
      </c>
      <c r="I21" s="284">
        <f>ごみ搬入量内訳!BC21</f>
        <v>1758</v>
      </c>
      <c r="J21" s="284">
        <f>資源化量内訳!BO21</f>
        <v>404</v>
      </c>
      <c r="K21" s="284">
        <f t="shared" si="1"/>
        <v>17701</v>
      </c>
      <c r="L21" s="287">
        <f t="shared" si="2"/>
        <v>871.16279390240186</v>
      </c>
      <c r="M21" s="284">
        <f>IF(D21&lt;&gt;0,(ごみ搬入量内訳!BR21+ごみ処理概要!J21)/ごみ処理概要!D21/365*1000000,"-")</f>
        <v>691.57559346458117</v>
      </c>
      <c r="N21" s="284">
        <f>IF(D21&lt;&gt;0,ごみ搬入量内訳!CM21/ごみ処理概要!D21/365*1000000,"-")</f>
        <v>179.58720043782071</v>
      </c>
      <c r="O21" s="284">
        <f>ごみ搬入量内訳!DH21</f>
        <v>0</v>
      </c>
      <c r="P21" s="284">
        <f>ごみ処理量内訳!E21</f>
        <v>13736</v>
      </c>
      <c r="Q21" s="284">
        <f>ごみ処理量内訳!N21</f>
        <v>21</v>
      </c>
      <c r="R21" s="284">
        <f t="shared" si="3"/>
        <v>3540</v>
      </c>
      <c r="S21" s="284">
        <f>ごみ処理量内訳!G21</f>
        <v>1485</v>
      </c>
      <c r="T21" s="284">
        <f>ごみ処理量内訳!L21</f>
        <v>2055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0</v>
      </c>
      <c r="AA21" s="284">
        <f t="shared" si="4"/>
        <v>17297</v>
      </c>
      <c r="AB21" s="289">
        <f t="shared" si="5"/>
        <v>99.878591663294216</v>
      </c>
      <c r="AC21" s="284">
        <f>施設資源化量内訳!Y21</f>
        <v>1741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1768</v>
      </c>
      <c r="AJ21" s="284">
        <f t="shared" si="6"/>
        <v>3509</v>
      </c>
      <c r="AK21" s="289">
        <f t="shared" si="7"/>
        <v>22.106095700807867</v>
      </c>
      <c r="AL21" s="289">
        <f>IF((AA21+J21)&lt;&gt;0,(資源化量内訳!D21-資源化量内訳!R21-資源化量内訳!T21-資源化量内訳!V21-資源化量内訳!U21)/(AA21+J21)*100,"-")</f>
        <v>22.106095700807867</v>
      </c>
      <c r="AM21" s="284">
        <f>ごみ処理量内訳!AA21</f>
        <v>21</v>
      </c>
      <c r="AN21" s="284">
        <f>ごみ処理量内訳!AB21</f>
        <v>690</v>
      </c>
      <c r="AO21" s="284">
        <f>ごみ処理量内訳!AC21</f>
        <v>0</v>
      </c>
      <c r="AP21" s="284">
        <f t="shared" si="8"/>
        <v>711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15857</v>
      </c>
      <c r="E22" s="284">
        <v>15857</v>
      </c>
      <c r="F22" s="284">
        <v>0</v>
      </c>
      <c r="G22" s="284">
        <v>47</v>
      </c>
      <c r="H22" s="284">
        <f>SUM(ごみ搬入量内訳!E22,+ごみ搬入量内訳!AD22)</f>
        <v>5493</v>
      </c>
      <c r="I22" s="284">
        <f>ごみ搬入量内訳!BC22</f>
        <v>542</v>
      </c>
      <c r="J22" s="284">
        <f>資源化量内訳!BO22</f>
        <v>335</v>
      </c>
      <c r="K22" s="284">
        <f t="shared" si="1"/>
        <v>6370</v>
      </c>
      <c r="L22" s="287">
        <f t="shared" si="2"/>
        <v>1100.5899473116319</v>
      </c>
      <c r="M22" s="284">
        <f>IF(D22&lt;&gt;0,(ごみ搬入量内訳!BR22+ごみ処理概要!J22)/ごみ処理概要!D22/365*1000000,"-")</f>
        <v>816.8899954300465</v>
      </c>
      <c r="N22" s="284">
        <f>IF(D22&lt;&gt;0,ごみ搬入量内訳!CM22/ごみ処理概要!D22/365*1000000,"-")</f>
        <v>283.69995188158549</v>
      </c>
      <c r="O22" s="284">
        <f>ごみ搬入量内訳!DH22</f>
        <v>0</v>
      </c>
      <c r="P22" s="284">
        <f>ごみ処理量内訳!E22</f>
        <v>5035</v>
      </c>
      <c r="Q22" s="284">
        <f>ごみ処理量内訳!N22</f>
        <v>0</v>
      </c>
      <c r="R22" s="284">
        <f t="shared" si="3"/>
        <v>1004</v>
      </c>
      <c r="S22" s="284">
        <f>ごみ処理量内訳!G22</f>
        <v>465</v>
      </c>
      <c r="T22" s="284">
        <f>ごみ処理量内訳!L22</f>
        <v>532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7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1</v>
      </c>
      <c r="AA22" s="284">
        <f t="shared" si="4"/>
        <v>6040</v>
      </c>
      <c r="AB22" s="289">
        <f t="shared" si="5"/>
        <v>100</v>
      </c>
      <c r="AC22" s="284">
        <f>施設資源化量内訳!Y22</f>
        <v>519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7</v>
      </c>
      <c r="AH22" s="284">
        <f>施設資源化量内訳!DZ22</f>
        <v>0</v>
      </c>
      <c r="AI22" s="284">
        <f>施設資源化量内訳!EU22</f>
        <v>532</v>
      </c>
      <c r="AJ22" s="284">
        <f t="shared" si="6"/>
        <v>1058</v>
      </c>
      <c r="AK22" s="289">
        <f t="shared" si="7"/>
        <v>21.866666666666667</v>
      </c>
      <c r="AL22" s="289">
        <f>IF((AA22+J22)&lt;&gt;0,(資源化量内訳!D22-資源化量内訳!R22-資源化量内訳!T22-資源化量内訳!V22-資源化量内訳!U22)/(AA22+J22)*100,"-")</f>
        <v>21.866666666666667</v>
      </c>
      <c r="AM22" s="284">
        <f>ごみ処理量内訳!AA22</f>
        <v>0</v>
      </c>
      <c r="AN22" s="284">
        <f>ごみ処理量内訳!AB22</f>
        <v>201</v>
      </c>
      <c r="AO22" s="284">
        <f>ごみ処理量内訳!AC22</f>
        <v>0</v>
      </c>
      <c r="AP22" s="284">
        <f t="shared" si="8"/>
        <v>201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5762</v>
      </c>
      <c r="E23" s="284">
        <v>5762</v>
      </c>
      <c r="F23" s="284">
        <v>0</v>
      </c>
      <c r="G23" s="284">
        <v>23</v>
      </c>
      <c r="H23" s="284">
        <f>SUM(ごみ搬入量内訳!E23,+ごみ搬入量内訳!AD23)</f>
        <v>1197</v>
      </c>
      <c r="I23" s="284">
        <f>ごみ搬入量内訳!BC23</f>
        <v>450</v>
      </c>
      <c r="J23" s="284">
        <f>資源化量内訳!BO23</f>
        <v>14</v>
      </c>
      <c r="K23" s="284">
        <f t="shared" si="1"/>
        <v>1661</v>
      </c>
      <c r="L23" s="287">
        <f t="shared" si="2"/>
        <v>789.77523976168868</v>
      </c>
      <c r="M23" s="284">
        <f>IF(D23&lt;&gt;0,(ごみ搬入量内訳!BR23+ごみ処理概要!J23)/ごみ処理概要!D23/365*1000000,"-")</f>
        <v>596.2541545220696</v>
      </c>
      <c r="N23" s="284">
        <f>IF(D23&lt;&gt;0,ごみ搬入量内訳!CM23/ごみ処理概要!D23/365*1000000,"-")</f>
        <v>193.52108523961905</v>
      </c>
      <c r="O23" s="284">
        <f>ごみ搬入量内訳!DH23</f>
        <v>0</v>
      </c>
      <c r="P23" s="284">
        <f>ごみ処理量内訳!E23</f>
        <v>1058</v>
      </c>
      <c r="Q23" s="284">
        <f>ごみ処理量内訳!N23</f>
        <v>0</v>
      </c>
      <c r="R23" s="284">
        <f t="shared" si="3"/>
        <v>593</v>
      </c>
      <c r="S23" s="284">
        <f>ごみ処理量内訳!G23</f>
        <v>0</v>
      </c>
      <c r="T23" s="284">
        <f>ごみ処理量内訳!L23</f>
        <v>429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164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0</v>
      </c>
      <c r="AA23" s="284">
        <f t="shared" si="4"/>
        <v>1651</v>
      </c>
      <c r="AB23" s="289">
        <f t="shared" si="5"/>
        <v>100</v>
      </c>
      <c r="AC23" s="284">
        <f>施設資源化量内訳!Y23</f>
        <v>0</v>
      </c>
      <c r="AD23" s="284">
        <f>施設資源化量内訳!AT23</f>
        <v>0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164</v>
      </c>
      <c r="AH23" s="284">
        <f>施設資源化量内訳!DZ23</f>
        <v>0</v>
      </c>
      <c r="AI23" s="284">
        <f>施設資源化量内訳!EU23</f>
        <v>336</v>
      </c>
      <c r="AJ23" s="284">
        <f t="shared" si="6"/>
        <v>500</v>
      </c>
      <c r="AK23" s="289">
        <f t="shared" si="7"/>
        <v>30.870870870870871</v>
      </c>
      <c r="AL23" s="289">
        <f>IF((AA23+J23)&lt;&gt;0,(資源化量内訳!D23-資源化量内訳!R23-資源化量内訳!T23-資源化量内訳!V23-資源化量内訳!U23)/(AA23+J23)*100,"-")</f>
        <v>30.870870870870871</v>
      </c>
      <c r="AM23" s="284">
        <f>ごみ処理量内訳!AA23</f>
        <v>0</v>
      </c>
      <c r="AN23" s="284">
        <f>ごみ処理量内訳!AB23</f>
        <v>290</v>
      </c>
      <c r="AO23" s="284">
        <f>ごみ処理量内訳!AC23</f>
        <v>92</v>
      </c>
      <c r="AP23" s="284">
        <f t="shared" si="8"/>
        <v>382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12539</v>
      </c>
      <c r="E24" s="284">
        <v>12539</v>
      </c>
      <c r="F24" s="284">
        <v>0</v>
      </c>
      <c r="G24" s="284">
        <v>129</v>
      </c>
      <c r="H24" s="284">
        <f>SUM(ごみ搬入量内訳!E24,+ごみ搬入量内訳!AD24)</f>
        <v>3335</v>
      </c>
      <c r="I24" s="284">
        <f>ごみ搬入量内訳!BC24</f>
        <v>469</v>
      </c>
      <c r="J24" s="284">
        <f>資源化量内訳!BO24</f>
        <v>46</v>
      </c>
      <c r="K24" s="284">
        <f t="shared" si="1"/>
        <v>3850</v>
      </c>
      <c r="L24" s="287">
        <f t="shared" si="2"/>
        <v>841.21103799979676</v>
      </c>
      <c r="M24" s="284">
        <f>IF(D24&lt;&gt;0,(ごみ搬入量内訳!BR24+ごみ処理概要!J24)/ごみ処理概要!D24/365*1000000,"-")</f>
        <v>674.71680138788884</v>
      </c>
      <c r="N24" s="284">
        <f>IF(D24&lt;&gt;0,ごみ搬入量内訳!CM24/ごみ処理概要!D24/365*1000000,"-")</f>
        <v>166.49423661190784</v>
      </c>
      <c r="O24" s="284">
        <f>ごみ搬入量内訳!DH24</f>
        <v>0</v>
      </c>
      <c r="P24" s="284">
        <f>ごみ処理量内訳!E24</f>
        <v>3102</v>
      </c>
      <c r="Q24" s="284">
        <f>ごみ処理量内訳!N24</f>
        <v>0</v>
      </c>
      <c r="R24" s="284">
        <f t="shared" si="3"/>
        <v>414</v>
      </c>
      <c r="S24" s="284">
        <f>ごみ処理量内訳!G24</f>
        <v>206</v>
      </c>
      <c r="T24" s="284">
        <f>ごみ処理量内訳!L24</f>
        <v>208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282</v>
      </c>
      <c r="AA24" s="284">
        <f t="shared" si="4"/>
        <v>3798</v>
      </c>
      <c r="AB24" s="289">
        <f t="shared" si="5"/>
        <v>100</v>
      </c>
      <c r="AC24" s="284">
        <f>施設資源化量内訳!Y24</f>
        <v>0</v>
      </c>
      <c r="AD24" s="284">
        <f>施設資源化量内訳!AT24</f>
        <v>92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161</v>
      </c>
      <c r="AJ24" s="284">
        <f t="shared" si="6"/>
        <v>253</v>
      </c>
      <c r="AK24" s="289">
        <f t="shared" si="7"/>
        <v>15.11446409989594</v>
      </c>
      <c r="AL24" s="289">
        <f>IF((AA24+J24)&lt;&gt;0,(資源化量内訳!D24-資源化量内訳!R24-資源化量内訳!T24-資源化量内訳!V24-資源化量内訳!U24)/(AA24+J24)*100,"-")</f>
        <v>15.11446409989594</v>
      </c>
      <c r="AM24" s="284">
        <f>ごみ処理量内訳!AA24</f>
        <v>0</v>
      </c>
      <c r="AN24" s="284">
        <f>ごみ処理量内訳!AB24</f>
        <v>402</v>
      </c>
      <c r="AO24" s="284">
        <f>ごみ処理量内訳!AC24</f>
        <v>105</v>
      </c>
      <c r="AP24" s="284">
        <f t="shared" si="8"/>
        <v>507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33128</v>
      </c>
      <c r="E25" s="284">
        <v>33128</v>
      </c>
      <c r="F25" s="284">
        <v>0</v>
      </c>
      <c r="G25" s="284">
        <v>90</v>
      </c>
      <c r="H25" s="284">
        <f>SUM(ごみ搬入量内訳!E25,+ごみ搬入量内訳!AD25)</f>
        <v>9375</v>
      </c>
      <c r="I25" s="284">
        <f>ごみ搬入量内訳!BC25</f>
        <v>515</v>
      </c>
      <c r="J25" s="284">
        <f>資源化量内訳!BO25</f>
        <v>538</v>
      </c>
      <c r="K25" s="284">
        <f t="shared" si="1"/>
        <v>10428</v>
      </c>
      <c r="L25" s="287">
        <f t="shared" si="2"/>
        <v>862.40832569725399</v>
      </c>
      <c r="M25" s="284">
        <f>IF(D25&lt;&gt;0,(ごみ搬入量内訳!BR25+ごみ処理概要!J25)/ごみ処理概要!D25/365*1000000,"-")</f>
        <v>600.24545722196683</v>
      </c>
      <c r="N25" s="284">
        <f>IF(D25&lt;&gt;0,ごみ搬入量内訳!CM25/ごみ処理概要!D25/365*1000000,"-")</f>
        <v>262.16286847528721</v>
      </c>
      <c r="O25" s="284">
        <f>ごみ搬入量内訳!DH25</f>
        <v>0</v>
      </c>
      <c r="P25" s="284">
        <f>ごみ処理量内訳!E25</f>
        <v>7633</v>
      </c>
      <c r="Q25" s="284">
        <f>ごみ処理量内訳!N25</f>
        <v>0</v>
      </c>
      <c r="R25" s="284">
        <f t="shared" si="3"/>
        <v>2258</v>
      </c>
      <c r="S25" s="284">
        <f>ごみ処理量内訳!G25</f>
        <v>0</v>
      </c>
      <c r="T25" s="284">
        <f>ごみ処理量内訳!L25</f>
        <v>1454</v>
      </c>
      <c r="U25" s="284">
        <f>ごみ処理量内訳!H25</f>
        <v>804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0</v>
      </c>
      <c r="AA25" s="284">
        <f t="shared" si="4"/>
        <v>9891</v>
      </c>
      <c r="AB25" s="289">
        <f t="shared" si="5"/>
        <v>100</v>
      </c>
      <c r="AC25" s="284">
        <f>施設資源化量内訳!Y25</f>
        <v>678</v>
      </c>
      <c r="AD25" s="284">
        <f>施設資源化量内訳!AT25</f>
        <v>0</v>
      </c>
      <c r="AE25" s="284">
        <f>施設資源化量内訳!BO25</f>
        <v>57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879</v>
      </c>
      <c r="AJ25" s="284">
        <f t="shared" si="6"/>
        <v>1614</v>
      </c>
      <c r="AK25" s="289">
        <f t="shared" si="7"/>
        <v>20.634768434173939</v>
      </c>
      <c r="AL25" s="289">
        <f>IF((AA25+J25)&lt;&gt;0,(資源化量内訳!D25-資源化量内訳!R25-資源化量内訳!T25-資源化量内訳!V25-資源化量内訳!U25)/(AA25+J25)*100,"-")</f>
        <v>20.634768434173939</v>
      </c>
      <c r="AM25" s="284">
        <f>ごみ処理量内訳!AA25</f>
        <v>0</v>
      </c>
      <c r="AN25" s="284">
        <f>ごみ処理量内訳!AB25</f>
        <v>587</v>
      </c>
      <c r="AO25" s="284">
        <f>ごみ処理量内訳!AC25</f>
        <v>3</v>
      </c>
      <c r="AP25" s="284">
        <f t="shared" si="8"/>
        <v>590</v>
      </c>
      <c r="AQ25" s="313" t="s">
        <v>761</v>
      </c>
    </row>
    <row r="26" spans="1:4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26970</v>
      </c>
      <c r="E26" s="284">
        <v>26970</v>
      </c>
      <c r="F26" s="284">
        <v>0</v>
      </c>
      <c r="G26" s="284">
        <v>104</v>
      </c>
      <c r="H26" s="284">
        <f>SUM(ごみ搬入量内訳!E26,+ごみ搬入量内訳!AD26)</f>
        <v>10043</v>
      </c>
      <c r="I26" s="284">
        <f>ごみ搬入量内訳!BC26</f>
        <v>1011</v>
      </c>
      <c r="J26" s="284">
        <f>資源化量内訳!BO26</f>
        <v>480</v>
      </c>
      <c r="K26" s="284">
        <f t="shared" si="1"/>
        <v>11534</v>
      </c>
      <c r="L26" s="287">
        <f t="shared" si="2"/>
        <v>1171.6722284019281</v>
      </c>
      <c r="M26" s="284">
        <f>IF(D26&lt;&gt;0,(ごみ搬入量内訳!BR26+ごみ処理概要!J26)/ごみ処理概要!D26/365*1000000,"-")</f>
        <v>659.58624753023389</v>
      </c>
      <c r="N26" s="284">
        <f>IF(D26&lt;&gt;0,ごみ搬入量内訳!CM26/ごみ処理概要!D26/365*1000000,"-")</f>
        <v>512.08598087169412</v>
      </c>
      <c r="O26" s="284">
        <f>ごみ搬入量内訳!DH26</f>
        <v>0</v>
      </c>
      <c r="P26" s="284">
        <f>ごみ処理量内訳!E26</f>
        <v>8921</v>
      </c>
      <c r="Q26" s="284">
        <f>ごみ処理量内訳!N26</f>
        <v>0</v>
      </c>
      <c r="R26" s="284">
        <f t="shared" si="3"/>
        <v>1919</v>
      </c>
      <c r="S26" s="284">
        <f>ごみ処理量内訳!G26</f>
        <v>0</v>
      </c>
      <c r="T26" s="284">
        <f>ごみ処理量内訳!L26</f>
        <v>1203</v>
      </c>
      <c r="U26" s="284">
        <f>ごみ処理量内訳!H26</f>
        <v>716</v>
      </c>
      <c r="V26" s="284">
        <f>ごみ処理量内訳!I26</f>
        <v>0</v>
      </c>
      <c r="W26" s="284">
        <f>ごみ処理量内訳!J26</f>
        <v>0</v>
      </c>
      <c r="X26" s="284">
        <f>ごみ処理量内訳!K26</f>
        <v>0</v>
      </c>
      <c r="Y26" s="284">
        <f>ごみ処理量内訳!M26</f>
        <v>0</v>
      </c>
      <c r="Z26" s="284">
        <f>資源化量内訳!Y26</f>
        <v>214</v>
      </c>
      <c r="AA26" s="284">
        <f t="shared" si="4"/>
        <v>11054</v>
      </c>
      <c r="AB26" s="289">
        <f t="shared" si="5"/>
        <v>100</v>
      </c>
      <c r="AC26" s="284">
        <f>施設資源化量内訳!Y26</f>
        <v>730</v>
      </c>
      <c r="AD26" s="284">
        <f>施設資源化量内訳!AT26</f>
        <v>0</v>
      </c>
      <c r="AE26" s="284">
        <f>施設資源化量内訳!BO26</f>
        <v>58</v>
      </c>
      <c r="AF26" s="284">
        <f>施設資源化量内訳!CJ26</f>
        <v>0</v>
      </c>
      <c r="AG26" s="284">
        <f>施設資源化量内訳!DE26</f>
        <v>0</v>
      </c>
      <c r="AH26" s="284">
        <f>施設資源化量内訳!DZ26</f>
        <v>0</v>
      </c>
      <c r="AI26" s="284">
        <f>施設資源化量内訳!EU26</f>
        <v>743</v>
      </c>
      <c r="AJ26" s="284">
        <f t="shared" si="6"/>
        <v>1531</v>
      </c>
      <c r="AK26" s="289">
        <f t="shared" si="7"/>
        <v>19.290792439743367</v>
      </c>
      <c r="AL26" s="289">
        <f>IF((AA26+J26)&lt;&gt;0,(資源化量内訳!D26-資源化量内訳!R26-資源化量内訳!T26-資源化量内訳!V26-資源化量内訳!U26)/(AA26+J26)*100,"-")</f>
        <v>19.290792439743367</v>
      </c>
      <c r="AM26" s="284">
        <f>ごみ処理量内訳!AA26</f>
        <v>0</v>
      </c>
      <c r="AN26" s="284">
        <f>ごみ処理量内訳!AB26</f>
        <v>633</v>
      </c>
      <c r="AO26" s="284">
        <f>ごみ処理量内訳!AC26</f>
        <v>3</v>
      </c>
      <c r="AP26" s="284">
        <f t="shared" si="8"/>
        <v>636</v>
      </c>
      <c r="AQ26" s="313" t="s">
        <v>761</v>
      </c>
    </row>
    <row r="27" spans="1:4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5267</v>
      </c>
      <c r="E27" s="284">
        <v>5267</v>
      </c>
      <c r="F27" s="284">
        <v>0</v>
      </c>
      <c r="G27" s="284">
        <v>37</v>
      </c>
      <c r="H27" s="284">
        <f>SUM(ごみ搬入量内訳!E27,+ごみ搬入量内訳!AD27)</f>
        <v>1540</v>
      </c>
      <c r="I27" s="284">
        <f>ごみ搬入量内訳!BC27</f>
        <v>14</v>
      </c>
      <c r="J27" s="284">
        <f>資源化量内訳!BO27</f>
        <v>31</v>
      </c>
      <c r="K27" s="284">
        <f t="shared" si="1"/>
        <v>1585</v>
      </c>
      <c r="L27" s="287">
        <f t="shared" si="2"/>
        <v>824.46663250895335</v>
      </c>
      <c r="M27" s="284">
        <f>IF(D27&lt;&gt;0,(ごみ搬入量内訳!BR27+ごみ処理概要!J27)/ごみ処理概要!D27/365*1000000,"-")</f>
        <v>543.57579241126575</v>
      </c>
      <c r="N27" s="284">
        <f>IF(D27&lt;&gt;0,ごみ搬入量内訳!CM27/ごみ処理概要!D27/365*1000000,"-")</f>
        <v>280.8908400976876</v>
      </c>
      <c r="O27" s="284">
        <f>ごみ搬入量内訳!DH27</f>
        <v>0</v>
      </c>
      <c r="P27" s="284">
        <f>ごみ処理量内訳!E27</f>
        <v>1314</v>
      </c>
      <c r="Q27" s="284">
        <f>ごみ処理量内訳!N27</f>
        <v>0</v>
      </c>
      <c r="R27" s="284">
        <f t="shared" si="3"/>
        <v>64</v>
      </c>
      <c r="S27" s="284">
        <f>ごみ処理量内訳!G27</f>
        <v>0</v>
      </c>
      <c r="T27" s="284">
        <f>ごみ処理量内訳!L27</f>
        <v>0</v>
      </c>
      <c r="U27" s="284">
        <f>ごみ処理量内訳!H27</f>
        <v>0</v>
      </c>
      <c r="V27" s="284">
        <f>ごみ処理量内訳!I27</f>
        <v>0</v>
      </c>
      <c r="W27" s="284">
        <f>ごみ処理量内訳!J27</f>
        <v>0</v>
      </c>
      <c r="X27" s="284">
        <f>ごみ処理量内訳!K27</f>
        <v>0</v>
      </c>
      <c r="Y27" s="284">
        <f>ごみ処理量内訳!M27</f>
        <v>64</v>
      </c>
      <c r="Z27" s="284">
        <f>資源化量内訳!Y27</f>
        <v>176</v>
      </c>
      <c r="AA27" s="284">
        <f t="shared" si="4"/>
        <v>1554</v>
      </c>
      <c r="AB27" s="289">
        <f t="shared" si="5"/>
        <v>100</v>
      </c>
      <c r="AC27" s="284">
        <f>施設資源化量内訳!Y27</f>
        <v>119</v>
      </c>
      <c r="AD27" s="284">
        <f>施設資源化量内訳!AT27</f>
        <v>0</v>
      </c>
      <c r="AE27" s="284">
        <f>施設資源化量内訳!BO27</f>
        <v>0</v>
      </c>
      <c r="AF27" s="284">
        <f>施設資源化量内訳!CJ27</f>
        <v>0</v>
      </c>
      <c r="AG27" s="284">
        <f>施設資源化量内訳!DE27</f>
        <v>0</v>
      </c>
      <c r="AH27" s="284">
        <f>施設資源化量内訳!DZ27</f>
        <v>0</v>
      </c>
      <c r="AI27" s="284">
        <f>施設資源化量内訳!EU27</f>
        <v>0</v>
      </c>
      <c r="AJ27" s="284">
        <f t="shared" si="6"/>
        <v>119</v>
      </c>
      <c r="AK27" s="289">
        <f t="shared" si="7"/>
        <v>20.56782334384858</v>
      </c>
      <c r="AL27" s="289">
        <f>IF((AA27+J27)&lt;&gt;0,(資源化量内訳!D27-資源化量内訳!R27-資源化量内訳!T27-資源化量内訳!V27-資源化量内訳!U27)/(AA27+J27)*100,"-")</f>
        <v>13.059936908517351</v>
      </c>
      <c r="AM27" s="284">
        <f>ごみ処理量内訳!AA27</f>
        <v>0</v>
      </c>
      <c r="AN27" s="284">
        <f>ごみ処理量内訳!AB27</f>
        <v>54</v>
      </c>
      <c r="AO27" s="284">
        <f>ごみ処理量内訳!AC27</f>
        <v>64</v>
      </c>
      <c r="AP27" s="284">
        <f t="shared" si="8"/>
        <v>118</v>
      </c>
      <c r="AQ27" s="313" t="s">
        <v>761</v>
      </c>
    </row>
    <row r="28" spans="1:4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15501</v>
      </c>
      <c r="E28" s="284">
        <v>15501</v>
      </c>
      <c r="F28" s="284">
        <v>0</v>
      </c>
      <c r="G28" s="284">
        <v>174</v>
      </c>
      <c r="H28" s="284">
        <f>SUM(ごみ搬入量内訳!E28,+ごみ搬入量内訳!AD28)</f>
        <v>3872</v>
      </c>
      <c r="I28" s="284">
        <f>ごみ搬入量内訳!BC28</f>
        <v>351</v>
      </c>
      <c r="J28" s="284">
        <f>資源化量内訳!BO28</f>
        <v>86</v>
      </c>
      <c r="K28" s="284">
        <f t="shared" si="1"/>
        <v>4309</v>
      </c>
      <c r="L28" s="287">
        <f t="shared" si="2"/>
        <v>761.59470047447235</v>
      </c>
      <c r="M28" s="284">
        <f>IF(D28&lt;&gt;0,(ごみ搬入量内訳!BR28+ごみ処理概要!J28)/ごみ処理概要!D28/365*1000000,"-")</f>
        <v>496.12353776557057</v>
      </c>
      <c r="N28" s="284">
        <f>IF(D28&lt;&gt;0,ごみ搬入量内訳!CM28/ごみ処理概要!D28/365*1000000,"-")</f>
        <v>265.47116270890166</v>
      </c>
      <c r="O28" s="284">
        <f>ごみ搬入量内訳!DH28</f>
        <v>0</v>
      </c>
      <c r="P28" s="284">
        <f>ごみ処理量内訳!E28</f>
        <v>3661</v>
      </c>
      <c r="Q28" s="284">
        <f>ごみ処理量内訳!N28</f>
        <v>0</v>
      </c>
      <c r="R28" s="284">
        <f t="shared" si="3"/>
        <v>235</v>
      </c>
      <c r="S28" s="284">
        <f>ごみ処理量内訳!G28</f>
        <v>176</v>
      </c>
      <c r="T28" s="284">
        <f>ごみ処理量内訳!L28</f>
        <v>0</v>
      </c>
      <c r="U28" s="284">
        <f>ごみ処理量内訳!H28</f>
        <v>59</v>
      </c>
      <c r="V28" s="284">
        <f>ごみ処理量内訳!I28</f>
        <v>0</v>
      </c>
      <c r="W28" s="284">
        <f>ごみ処理量内訳!J28</f>
        <v>0</v>
      </c>
      <c r="X28" s="284">
        <f>ごみ処理量内訳!K28</f>
        <v>0</v>
      </c>
      <c r="Y28" s="284">
        <f>ごみ処理量内訳!M28</f>
        <v>0</v>
      </c>
      <c r="Z28" s="284">
        <f>資源化量内訳!Y28</f>
        <v>327</v>
      </c>
      <c r="AA28" s="284">
        <f t="shared" si="4"/>
        <v>4223</v>
      </c>
      <c r="AB28" s="289">
        <f t="shared" si="5"/>
        <v>100</v>
      </c>
      <c r="AC28" s="284">
        <f>施設資源化量内訳!Y28</f>
        <v>10</v>
      </c>
      <c r="AD28" s="284">
        <f>施設資源化量内訳!AT28</f>
        <v>20</v>
      </c>
      <c r="AE28" s="284">
        <f>施設資源化量内訳!BO28</f>
        <v>59</v>
      </c>
      <c r="AF28" s="284">
        <f>施設資源化量内訳!CJ28</f>
        <v>0</v>
      </c>
      <c r="AG28" s="284">
        <f>施設資源化量内訳!DE28</f>
        <v>0</v>
      </c>
      <c r="AH28" s="284">
        <f>施設資源化量内訳!DZ28</f>
        <v>0</v>
      </c>
      <c r="AI28" s="284">
        <f>施設資源化量内訳!EU28</f>
        <v>0</v>
      </c>
      <c r="AJ28" s="284">
        <f t="shared" si="6"/>
        <v>89</v>
      </c>
      <c r="AK28" s="289">
        <f t="shared" si="7"/>
        <v>11.650034810860989</v>
      </c>
      <c r="AL28" s="289">
        <f>IF((AA28+J28)&lt;&gt;0,(資源化量内訳!D28-資源化量内訳!R28-資源化量内訳!T28-資源化量内訳!V28-資源化量内訳!U28)/(AA28+J28)*100,"-")</f>
        <v>11.650034810860989</v>
      </c>
      <c r="AM28" s="284">
        <f>ごみ処理量内訳!AA28</f>
        <v>0</v>
      </c>
      <c r="AN28" s="284">
        <f>ごみ処理量内訳!AB28</f>
        <v>424</v>
      </c>
      <c r="AO28" s="284">
        <f>ごみ処理量内訳!AC28</f>
        <v>63</v>
      </c>
      <c r="AP28" s="284">
        <f t="shared" si="8"/>
        <v>487</v>
      </c>
      <c r="AQ28" s="313" t="s">
        <v>761</v>
      </c>
    </row>
    <row r="29" spans="1:4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7259</v>
      </c>
      <c r="E29" s="284">
        <v>7259</v>
      </c>
      <c r="F29" s="284">
        <v>0</v>
      </c>
      <c r="G29" s="284">
        <v>34</v>
      </c>
      <c r="H29" s="284">
        <f>SUM(ごみ搬入量内訳!E29,+ごみ搬入量内訳!AD29)</f>
        <v>1789</v>
      </c>
      <c r="I29" s="284">
        <f>ごみ搬入量内訳!BC29</f>
        <v>185</v>
      </c>
      <c r="J29" s="284">
        <f>資源化量内訳!BO29</f>
        <v>22</v>
      </c>
      <c r="K29" s="284">
        <f t="shared" si="1"/>
        <v>1996</v>
      </c>
      <c r="L29" s="287">
        <f t="shared" si="2"/>
        <v>753.33973697271404</v>
      </c>
      <c r="M29" s="284">
        <f>IF(D29&lt;&gt;0,(ごみ搬入量内訳!BR29+ごみ処理概要!J29)/ごみ処理概要!D29/365*1000000,"-")</f>
        <v>580.47921616434587</v>
      </c>
      <c r="N29" s="284">
        <f>IF(D29&lt;&gt;0,ごみ搬入量内訳!CM29/ごみ処理概要!D29/365*1000000,"-")</f>
        <v>172.86052080836828</v>
      </c>
      <c r="O29" s="284">
        <f>ごみ搬入量内訳!DH29</f>
        <v>0</v>
      </c>
      <c r="P29" s="284">
        <f>ごみ処理量内訳!E29</f>
        <v>1658</v>
      </c>
      <c r="Q29" s="284">
        <f>ごみ処理量内訳!N29</f>
        <v>0</v>
      </c>
      <c r="R29" s="284">
        <f t="shared" si="3"/>
        <v>239</v>
      </c>
      <c r="S29" s="284">
        <f>ごみ処理量内訳!G29</f>
        <v>27</v>
      </c>
      <c r="T29" s="284">
        <f>ごみ処理量内訳!L29</f>
        <v>212</v>
      </c>
      <c r="U29" s="284">
        <f>ごみ処理量内訳!H29</f>
        <v>0</v>
      </c>
      <c r="V29" s="284">
        <f>ごみ処理量内訳!I29</f>
        <v>0</v>
      </c>
      <c r="W29" s="284">
        <f>ごみ処理量内訳!J29</f>
        <v>0</v>
      </c>
      <c r="X29" s="284">
        <f>ごみ処理量内訳!K29</f>
        <v>0</v>
      </c>
      <c r="Y29" s="284">
        <f>ごみ処理量内訳!M29</f>
        <v>0</v>
      </c>
      <c r="Z29" s="284">
        <f>資源化量内訳!Y29</f>
        <v>77</v>
      </c>
      <c r="AA29" s="284">
        <f t="shared" si="4"/>
        <v>1974</v>
      </c>
      <c r="AB29" s="289">
        <f t="shared" si="5"/>
        <v>100</v>
      </c>
      <c r="AC29" s="284">
        <f>施設資源化量内訳!Y29</f>
        <v>59</v>
      </c>
      <c r="AD29" s="284">
        <f>施設資源化量内訳!AT29</f>
        <v>0</v>
      </c>
      <c r="AE29" s="284">
        <f>施設資源化量内訳!BO29</f>
        <v>0</v>
      </c>
      <c r="AF29" s="284">
        <f>施設資源化量内訳!CJ29</f>
        <v>0</v>
      </c>
      <c r="AG29" s="284">
        <f>施設資源化量内訳!DE29</f>
        <v>0</v>
      </c>
      <c r="AH29" s="284">
        <f>施設資源化量内訳!DZ29</f>
        <v>0</v>
      </c>
      <c r="AI29" s="284">
        <f>施設資源化量内訳!EU29</f>
        <v>131</v>
      </c>
      <c r="AJ29" s="284">
        <f t="shared" si="6"/>
        <v>190</v>
      </c>
      <c r="AK29" s="289">
        <f t="shared" si="7"/>
        <v>14.478957915831664</v>
      </c>
      <c r="AL29" s="289">
        <f>IF((AA29+J29)&lt;&gt;0,(資源化量内訳!D29-資源化量内訳!R29-資源化量内訳!T29-資源化量内訳!V29-資源化量内訳!U29)/(AA29+J29)*100,"-")</f>
        <v>11.523046092184369</v>
      </c>
      <c r="AM29" s="284">
        <f>ごみ処理量内訳!AA29</f>
        <v>0</v>
      </c>
      <c r="AN29" s="284">
        <f>ごみ処理量内訳!AB29</f>
        <v>107</v>
      </c>
      <c r="AO29" s="284">
        <f>ごみ処理量内訳!AC29</f>
        <v>73</v>
      </c>
      <c r="AP29" s="284">
        <f t="shared" si="8"/>
        <v>180</v>
      </c>
      <c r="AQ29" s="313" t="s">
        <v>761</v>
      </c>
    </row>
    <row r="30" spans="1:4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5085</v>
      </c>
      <c r="E30" s="284">
        <v>5085</v>
      </c>
      <c r="F30" s="284">
        <v>0</v>
      </c>
      <c r="G30" s="284">
        <v>82</v>
      </c>
      <c r="H30" s="284">
        <f>SUM(ごみ搬入量内訳!E30,+ごみ搬入量内訳!AD30)</f>
        <v>1110</v>
      </c>
      <c r="I30" s="284">
        <f>ごみ搬入量内訳!BC30</f>
        <v>70</v>
      </c>
      <c r="J30" s="284">
        <f>資源化量内訳!BO30</f>
        <v>21</v>
      </c>
      <c r="K30" s="284">
        <f t="shared" si="1"/>
        <v>1201</v>
      </c>
      <c r="L30" s="287">
        <f t="shared" si="2"/>
        <v>647.08180116108349</v>
      </c>
      <c r="M30" s="284">
        <f>IF(D30&lt;&gt;0,(ごみ搬入量内訳!BR30+ごみ処理概要!J30)/ごみ処理概要!D30/365*1000000,"-")</f>
        <v>632.53458331649631</v>
      </c>
      <c r="N30" s="284">
        <f>IF(D30&lt;&gt;0,ごみ搬入量内訳!CM30/ごみ処理概要!D30/365*1000000,"-")</f>
        <v>14.547217844587223</v>
      </c>
      <c r="O30" s="284">
        <f>ごみ搬入量内訳!DH30</f>
        <v>0</v>
      </c>
      <c r="P30" s="284">
        <f>ごみ処理量内訳!E30</f>
        <v>975</v>
      </c>
      <c r="Q30" s="284">
        <f>ごみ処理量内訳!N30</f>
        <v>0</v>
      </c>
      <c r="R30" s="284">
        <f t="shared" si="3"/>
        <v>141</v>
      </c>
      <c r="S30" s="284">
        <f>ごみ処理量内訳!G30</f>
        <v>0</v>
      </c>
      <c r="T30" s="284">
        <f>ごみ処理量内訳!L30</f>
        <v>141</v>
      </c>
      <c r="U30" s="284">
        <f>ごみ処理量内訳!H30</f>
        <v>0</v>
      </c>
      <c r="V30" s="284">
        <f>ごみ処理量内訳!I30</f>
        <v>0</v>
      </c>
      <c r="W30" s="284">
        <f>ごみ処理量内訳!J30</f>
        <v>0</v>
      </c>
      <c r="X30" s="284">
        <f>ごみ処理量内訳!K30</f>
        <v>0</v>
      </c>
      <c r="Y30" s="284">
        <f>ごみ処理量内訳!M30</f>
        <v>0</v>
      </c>
      <c r="Z30" s="284">
        <f>資源化量内訳!Y30</f>
        <v>64</v>
      </c>
      <c r="AA30" s="284">
        <f t="shared" si="4"/>
        <v>1180</v>
      </c>
      <c r="AB30" s="289">
        <f t="shared" si="5"/>
        <v>100</v>
      </c>
      <c r="AC30" s="284">
        <f>施設資源化量内訳!Y30</f>
        <v>164</v>
      </c>
      <c r="AD30" s="284">
        <f>施設資源化量内訳!AT30</f>
        <v>0</v>
      </c>
      <c r="AE30" s="284">
        <f>施設資源化量内訳!BO30</f>
        <v>0</v>
      </c>
      <c r="AF30" s="284">
        <f>施設資源化量内訳!CJ30</f>
        <v>0</v>
      </c>
      <c r="AG30" s="284">
        <f>施設資源化量内訳!DE30</f>
        <v>0</v>
      </c>
      <c r="AH30" s="284">
        <f>施設資源化量内訳!DZ30</f>
        <v>0</v>
      </c>
      <c r="AI30" s="284">
        <f>施設資源化量内訳!EU30</f>
        <v>56</v>
      </c>
      <c r="AJ30" s="284">
        <f t="shared" si="6"/>
        <v>220</v>
      </c>
      <c r="AK30" s="289">
        <f t="shared" si="7"/>
        <v>25.395503746877601</v>
      </c>
      <c r="AL30" s="289">
        <f>IF((AA30+J30)&lt;&gt;0,(資源化量内訳!D30-資源化量内訳!R30-資源化量内訳!T30-資源化量内訳!V30-資源化量内訳!U30)/(AA30+J30)*100,"-")</f>
        <v>25.395503746877601</v>
      </c>
      <c r="AM30" s="284">
        <f>ごみ処理量内訳!AA30</f>
        <v>0</v>
      </c>
      <c r="AN30" s="284">
        <f>ごみ処理量内訳!AB30</f>
        <v>58</v>
      </c>
      <c r="AO30" s="284">
        <f>ごみ処理量内訳!AC30</f>
        <v>0</v>
      </c>
      <c r="AP30" s="284">
        <f t="shared" si="8"/>
        <v>58</v>
      </c>
      <c r="AQ30" s="313" t="s">
        <v>761</v>
      </c>
    </row>
    <row r="31" spans="1:4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11208</v>
      </c>
      <c r="E31" s="284">
        <v>11208</v>
      </c>
      <c r="F31" s="284">
        <v>0</v>
      </c>
      <c r="G31" s="284">
        <v>55</v>
      </c>
      <c r="H31" s="284">
        <f>SUM(ごみ搬入量内訳!E31,+ごみ搬入量内訳!AD31)</f>
        <v>3330</v>
      </c>
      <c r="I31" s="284">
        <f>ごみ搬入量内訳!BC31</f>
        <v>450</v>
      </c>
      <c r="J31" s="284">
        <f>資源化量内訳!BO31</f>
        <v>4</v>
      </c>
      <c r="K31" s="284">
        <f t="shared" si="1"/>
        <v>3784</v>
      </c>
      <c r="L31" s="287">
        <f t="shared" si="2"/>
        <v>924.97531117694803</v>
      </c>
      <c r="M31" s="284">
        <f>IF(D31&lt;&gt;0,(ごみ搬入量内訳!BR31+ごみ処理概要!J31)/ごみ処理概要!D31/365*1000000,"-")</f>
        <v>691.77593304195625</v>
      </c>
      <c r="N31" s="284">
        <f>IF(D31&lt;&gt;0,ごみ搬入量内訳!CM31/ごみ処理概要!D31/365*1000000,"-")</f>
        <v>233.19937813499166</v>
      </c>
      <c r="O31" s="284">
        <f>ごみ搬入量内訳!DH31</f>
        <v>0</v>
      </c>
      <c r="P31" s="284">
        <f>ごみ処理量内訳!E31</f>
        <v>3042</v>
      </c>
      <c r="Q31" s="284">
        <f>ごみ処理量内訳!N31</f>
        <v>0</v>
      </c>
      <c r="R31" s="284">
        <f t="shared" si="3"/>
        <v>738</v>
      </c>
      <c r="S31" s="284">
        <f>ごみ処理量内訳!G31</f>
        <v>0</v>
      </c>
      <c r="T31" s="284">
        <f>ごみ処理量内訳!L31</f>
        <v>738</v>
      </c>
      <c r="U31" s="284">
        <f>ごみ処理量内訳!H31</f>
        <v>0</v>
      </c>
      <c r="V31" s="284">
        <f>ごみ処理量内訳!I31</f>
        <v>0</v>
      </c>
      <c r="W31" s="284">
        <f>ごみ処理量内訳!J31</f>
        <v>0</v>
      </c>
      <c r="X31" s="284">
        <f>ごみ処理量内訳!K31</f>
        <v>0</v>
      </c>
      <c r="Y31" s="284">
        <f>ごみ処理量内訳!M31</f>
        <v>0</v>
      </c>
      <c r="Z31" s="284">
        <f>資源化量内訳!Y31</f>
        <v>0</v>
      </c>
      <c r="AA31" s="284">
        <f t="shared" si="4"/>
        <v>3780</v>
      </c>
      <c r="AB31" s="289">
        <f t="shared" si="5"/>
        <v>100</v>
      </c>
      <c r="AC31" s="284">
        <f>施設資源化量内訳!Y31</f>
        <v>414</v>
      </c>
      <c r="AD31" s="284">
        <f>施設資源化量内訳!AT31</f>
        <v>0</v>
      </c>
      <c r="AE31" s="284">
        <f>施設資源化量内訳!BO31</f>
        <v>0</v>
      </c>
      <c r="AF31" s="284">
        <f>施設資源化量内訳!CJ31</f>
        <v>0</v>
      </c>
      <c r="AG31" s="284">
        <f>施設資源化量内訳!DE31</f>
        <v>0</v>
      </c>
      <c r="AH31" s="284">
        <f>施設資源化量内訳!DZ31</f>
        <v>0</v>
      </c>
      <c r="AI31" s="284">
        <f>施設資源化量内訳!EU31</f>
        <v>524</v>
      </c>
      <c r="AJ31" s="284">
        <f t="shared" si="6"/>
        <v>938</v>
      </c>
      <c r="AK31" s="289">
        <f t="shared" si="7"/>
        <v>24.894291754756871</v>
      </c>
      <c r="AL31" s="289">
        <f>IF((AA31+J31)&lt;&gt;0,(資源化量内訳!D31-資源化量内訳!R31-資源化量内訳!T31-資源化量内訳!V31-資源化量内訳!U31)/(AA31+J31)*100,"-")</f>
        <v>24.894291754756871</v>
      </c>
      <c r="AM31" s="284">
        <f>ごみ処理量内訳!AA31</f>
        <v>0</v>
      </c>
      <c r="AN31" s="284">
        <f>ごみ処理量内訳!AB31</f>
        <v>139</v>
      </c>
      <c r="AO31" s="284">
        <f>ごみ処理量内訳!AC31</f>
        <v>0</v>
      </c>
      <c r="AP31" s="284">
        <f t="shared" si="8"/>
        <v>139</v>
      </c>
      <c r="AQ31" s="313" t="s">
        <v>761</v>
      </c>
    </row>
    <row r="32" spans="1:4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14848</v>
      </c>
      <c r="E32" s="284">
        <v>14848</v>
      </c>
      <c r="F32" s="284">
        <v>0</v>
      </c>
      <c r="G32" s="284">
        <v>60</v>
      </c>
      <c r="H32" s="284">
        <f>SUM(ごみ搬入量内訳!E32,+ごみ搬入量内訳!AD32)</f>
        <v>4011</v>
      </c>
      <c r="I32" s="284">
        <f>ごみ搬入量内訳!BC32</f>
        <v>510</v>
      </c>
      <c r="J32" s="284">
        <f>資源化量内訳!BO32</f>
        <v>279</v>
      </c>
      <c r="K32" s="284">
        <f t="shared" si="1"/>
        <v>4800</v>
      </c>
      <c r="L32" s="287">
        <f t="shared" si="2"/>
        <v>885.68729333963154</v>
      </c>
      <c r="M32" s="284">
        <f>IF(D32&lt;&gt;0,(ごみ搬入量内訳!BR32+ごみ処理概要!J32)/ごみ処理概要!D32/365*1000000,"-")</f>
        <v>713.16278932451587</v>
      </c>
      <c r="N32" s="284">
        <f>IF(D32&lt;&gt;0,ごみ搬入量内訳!CM32/ごみ処理概要!D32/365*1000000,"-")</f>
        <v>172.52450401511572</v>
      </c>
      <c r="O32" s="284">
        <f>ごみ搬入量内訳!DH32</f>
        <v>0</v>
      </c>
      <c r="P32" s="284">
        <f>ごみ処理量内訳!E32</f>
        <v>4008</v>
      </c>
      <c r="Q32" s="284">
        <f>ごみ処理量内訳!N32</f>
        <v>136</v>
      </c>
      <c r="R32" s="284">
        <f t="shared" si="3"/>
        <v>254</v>
      </c>
      <c r="S32" s="284">
        <f>ごみ処理量内訳!G32</f>
        <v>0</v>
      </c>
      <c r="T32" s="284">
        <f>ごみ処理量内訳!L32</f>
        <v>254</v>
      </c>
      <c r="U32" s="284">
        <f>ごみ処理量内訳!H32</f>
        <v>0</v>
      </c>
      <c r="V32" s="284">
        <f>ごみ処理量内訳!I32</f>
        <v>0</v>
      </c>
      <c r="W32" s="284">
        <f>ごみ処理量内訳!J32</f>
        <v>0</v>
      </c>
      <c r="X32" s="284">
        <f>ごみ処理量内訳!K32</f>
        <v>0</v>
      </c>
      <c r="Y32" s="284">
        <f>ごみ処理量内訳!M32</f>
        <v>0</v>
      </c>
      <c r="Z32" s="284">
        <f>資源化量内訳!Y32</f>
        <v>115</v>
      </c>
      <c r="AA32" s="284">
        <f t="shared" si="4"/>
        <v>4513</v>
      </c>
      <c r="AB32" s="289">
        <f t="shared" si="5"/>
        <v>96.986483492133829</v>
      </c>
      <c r="AC32" s="284">
        <f>施設資源化量内訳!Y32</f>
        <v>0</v>
      </c>
      <c r="AD32" s="284">
        <f>施設資源化量内訳!AT32</f>
        <v>0</v>
      </c>
      <c r="AE32" s="284">
        <f>施設資源化量内訳!BO32</f>
        <v>0</v>
      </c>
      <c r="AF32" s="284">
        <f>施設資源化量内訳!CJ32</f>
        <v>0</v>
      </c>
      <c r="AG32" s="284">
        <f>施設資源化量内訳!DE32</f>
        <v>0</v>
      </c>
      <c r="AH32" s="284">
        <f>施設資源化量内訳!DZ32</f>
        <v>0</v>
      </c>
      <c r="AI32" s="284">
        <f>施設資源化量内訳!EU32</f>
        <v>249</v>
      </c>
      <c r="AJ32" s="284">
        <f t="shared" si="6"/>
        <v>249</v>
      </c>
      <c r="AK32" s="289">
        <f t="shared" si="7"/>
        <v>13.418196994991652</v>
      </c>
      <c r="AL32" s="289">
        <f>IF((AA32+J32)&lt;&gt;0,(資源化量内訳!D32-資源化量内訳!R32-資源化量内訳!T32-資源化量内訳!V32-資源化量内訳!U32)/(AA32+J32)*100,"-")</f>
        <v>13.418196994991652</v>
      </c>
      <c r="AM32" s="284">
        <f>ごみ処理量内訳!AA32</f>
        <v>136</v>
      </c>
      <c r="AN32" s="284">
        <f>ごみ処理量内訳!AB32</f>
        <v>347</v>
      </c>
      <c r="AO32" s="284">
        <f>ごみ処理量内訳!AC32</f>
        <v>0</v>
      </c>
      <c r="AP32" s="284">
        <f t="shared" si="8"/>
        <v>483</v>
      </c>
      <c r="AQ32" s="313" t="s">
        <v>761</v>
      </c>
    </row>
    <row r="33" spans="1:4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8664</v>
      </c>
      <c r="E33" s="284">
        <v>8664</v>
      </c>
      <c r="F33" s="284">
        <v>0</v>
      </c>
      <c r="G33" s="284">
        <v>72</v>
      </c>
      <c r="H33" s="284">
        <f>SUM(ごみ搬入量内訳!E33,+ごみ搬入量内訳!AD33)</f>
        <v>2443</v>
      </c>
      <c r="I33" s="284">
        <f>ごみ搬入量内訳!BC33</f>
        <v>139</v>
      </c>
      <c r="J33" s="284">
        <f>資源化量内訳!BO33</f>
        <v>810</v>
      </c>
      <c r="K33" s="284">
        <f t="shared" si="1"/>
        <v>3392</v>
      </c>
      <c r="L33" s="287">
        <f t="shared" si="2"/>
        <v>1072.6166533854462</v>
      </c>
      <c r="M33" s="284">
        <f>IF(D33&lt;&gt;0,(ごみ搬入量内訳!BR33+ごみ処理概要!J33)/ごみ処理概要!D33/365*1000000,"-")</f>
        <v>873.08212853691543</v>
      </c>
      <c r="N33" s="284">
        <f>IF(D33&lt;&gt;0,ごみ搬入量内訳!CM33/ごみ処理概要!D33/365*1000000,"-")</f>
        <v>199.53452484853085</v>
      </c>
      <c r="O33" s="284">
        <f>ごみ搬入量内訳!DH33</f>
        <v>0</v>
      </c>
      <c r="P33" s="284">
        <f>ごみ処理量内訳!E33</f>
        <v>2156</v>
      </c>
      <c r="Q33" s="284">
        <f>ごみ処理量内訳!N33</f>
        <v>82</v>
      </c>
      <c r="R33" s="284">
        <f t="shared" si="3"/>
        <v>221</v>
      </c>
      <c r="S33" s="284">
        <f>ごみ処理量内訳!G33</f>
        <v>0</v>
      </c>
      <c r="T33" s="284">
        <f>ごみ処理量内訳!L33</f>
        <v>221</v>
      </c>
      <c r="U33" s="284">
        <f>ごみ処理量内訳!H33</f>
        <v>0</v>
      </c>
      <c r="V33" s="284">
        <f>ごみ処理量内訳!I33</f>
        <v>0</v>
      </c>
      <c r="W33" s="284">
        <f>ごみ処理量内訳!J33</f>
        <v>0</v>
      </c>
      <c r="X33" s="284">
        <f>ごみ処理量内訳!K33</f>
        <v>0</v>
      </c>
      <c r="Y33" s="284">
        <f>ごみ処理量内訳!M33</f>
        <v>0</v>
      </c>
      <c r="Z33" s="284">
        <f>資源化量内訳!Y33</f>
        <v>116</v>
      </c>
      <c r="AA33" s="284">
        <f t="shared" si="4"/>
        <v>2575</v>
      </c>
      <c r="AB33" s="289">
        <f t="shared" si="5"/>
        <v>96.815533980582529</v>
      </c>
      <c r="AC33" s="284">
        <f>施設資源化量内訳!Y33</f>
        <v>0</v>
      </c>
      <c r="AD33" s="284">
        <f>施設資源化量内訳!AT33</f>
        <v>0</v>
      </c>
      <c r="AE33" s="284">
        <f>施設資源化量内訳!BO33</f>
        <v>0</v>
      </c>
      <c r="AF33" s="284">
        <f>施設資源化量内訳!CJ33</f>
        <v>0</v>
      </c>
      <c r="AG33" s="284">
        <f>施設資源化量内訳!DE33</f>
        <v>0</v>
      </c>
      <c r="AH33" s="284">
        <f>施設資源化量内訳!DZ33</f>
        <v>0</v>
      </c>
      <c r="AI33" s="284">
        <f>施設資源化量内訳!EU33</f>
        <v>216</v>
      </c>
      <c r="AJ33" s="284">
        <f t="shared" si="6"/>
        <v>216</v>
      </c>
      <c r="AK33" s="289">
        <f t="shared" si="7"/>
        <v>33.737075332348596</v>
      </c>
      <c r="AL33" s="289">
        <f>IF((AA33+J33)&lt;&gt;0,(資源化量内訳!D33-資源化量内訳!R33-資源化量内訳!T33-資源化量内訳!V33-資源化量内訳!U33)/(AA33+J33)*100,"-")</f>
        <v>33.737075332348596</v>
      </c>
      <c r="AM33" s="284">
        <f>ごみ処理量内訳!AA33</f>
        <v>82</v>
      </c>
      <c r="AN33" s="284">
        <f>ごみ処理量内訳!AB33</f>
        <v>187</v>
      </c>
      <c r="AO33" s="284">
        <f>ごみ処理量内訳!AC33</f>
        <v>0</v>
      </c>
      <c r="AP33" s="284">
        <f t="shared" si="8"/>
        <v>269</v>
      </c>
      <c r="AQ33" s="313" t="s">
        <v>761</v>
      </c>
    </row>
    <row r="34" spans="1:4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3142</v>
      </c>
      <c r="E34" s="284">
        <v>3142</v>
      </c>
      <c r="F34" s="284">
        <v>0</v>
      </c>
      <c r="G34" s="284">
        <v>29</v>
      </c>
      <c r="H34" s="284">
        <f>SUM(ごみ搬入量内訳!E34,+ごみ搬入量内訳!AD34)</f>
        <v>852</v>
      </c>
      <c r="I34" s="284">
        <f>ごみ搬入量内訳!BC34</f>
        <v>61</v>
      </c>
      <c r="J34" s="284">
        <f>資源化量内訳!BO34</f>
        <v>238</v>
      </c>
      <c r="K34" s="284">
        <f t="shared" si="1"/>
        <v>1151</v>
      </c>
      <c r="L34" s="287">
        <f t="shared" si="2"/>
        <v>1003.6361099727073</v>
      </c>
      <c r="M34" s="284">
        <f>IF(D34&lt;&gt;0,(ごみ搬入量内訳!BR34+ごみ処理概要!J34)/ごみ処理概要!D34/365*1000000,"-")</f>
        <v>808.31509465221518</v>
      </c>
      <c r="N34" s="284">
        <f>IF(D34&lt;&gt;0,ごみ搬入量内訳!CM34/ごみ処理概要!D34/365*1000000,"-")</f>
        <v>195.32101532049214</v>
      </c>
      <c r="O34" s="284">
        <f>ごみ搬入量内訳!DH34</f>
        <v>0</v>
      </c>
      <c r="P34" s="284">
        <f>ごみ処理量内訳!E34</f>
        <v>769</v>
      </c>
      <c r="Q34" s="284">
        <f>ごみ処理量内訳!N34</f>
        <v>32</v>
      </c>
      <c r="R34" s="284">
        <f t="shared" si="3"/>
        <v>75</v>
      </c>
      <c r="S34" s="284">
        <f>ごみ処理量内訳!G34</f>
        <v>0</v>
      </c>
      <c r="T34" s="284">
        <f>ごみ処理量内訳!L34</f>
        <v>75</v>
      </c>
      <c r="U34" s="284">
        <f>ごみ処理量内訳!H34</f>
        <v>0</v>
      </c>
      <c r="V34" s="284">
        <f>ごみ処理量内訳!I34</f>
        <v>0</v>
      </c>
      <c r="W34" s="284">
        <f>ごみ処理量内訳!J34</f>
        <v>0</v>
      </c>
      <c r="X34" s="284">
        <f>ごみ処理量内訳!K34</f>
        <v>0</v>
      </c>
      <c r="Y34" s="284">
        <f>ごみ処理量内訳!M34</f>
        <v>0</v>
      </c>
      <c r="Z34" s="284">
        <f>資源化量内訳!Y34</f>
        <v>35</v>
      </c>
      <c r="AA34" s="284">
        <f t="shared" si="4"/>
        <v>911</v>
      </c>
      <c r="AB34" s="289">
        <f t="shared" si="5"/>
        <v>96.487376509330403</v>
      </c>
      <c r="AC34" s="284">
        <f>施設資源化量内訳!Y34</f>
        <v>0</v>
      </c>
      <c r="AD34" s="284">
        <f>施設資源化量内訳!AT34</f>
        <v>0</v>
      </c>
      <c r="AE34" s="284">
        <f>施設資源化量内訳!BO34</f>
        <v>0</v>
      </c>
      <c r="AF34" s="284">
        <f>施設資源化量内訳!CJ34</f>
        <v>0</v>
      </c>
      <c r="AG34" s="284">
        <f>施設資源化量内訳!DE34</f>
        <v>0</v>
      </c>
      <c r="AH34" s="284">
        <f>施設資源化量内訳!DZ34</f>
        <v>0</v>
      </c>
      <c r="AI34" s="284">
        <f>施設資源化量内訳!EU34</f>
        <v>74</v>
      </c>
      <c r="AJ34" s="284">
        <f t="shared" si="6"/>
        <v>74</v>
      </c>
      <c r="AK34" s="289">
        <f t="shared" si="7"/>
        <v>30.200174064403829</v>
      </c>
      <c r="AL34" s="289">
        <f>IF((AA34+J34)&lt;&gt;0,(資源化量内訳!D34-資源化量内訳!R34-資源化量内訳!T34-資源化量内訳!V34-資源化量内訳!U34)/(AA34+J34)*100,"-")</f>
        <v>30.200174064403829</v>
      </c>
      <c r="AM34" s="284">
        <f>ごみ処理量内訳!AA34</f>
        <v>32</v>
      </c>
      <c r="AN34" s="284">
        <f>ごみ処理量内訳!AB34</f>
        <v>67</v>
      </c>
      <c r="AO34" s="284">
        <f>ごみ処理量内訳!AC34</f>
        <v>0</v>
      </c>
      <c r="AP34" s="284">
        <f t="shared" si="8"/>
        <v>99</v>
      </c>
      <c r="AQ34" s="313" t="s">
        <v>761</v>
      </c>
    </row>
    <row r="35" spans="1:4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2522</v>
      </c>
      <c r="E35" s="284">
        <v>2522</v>
      </c>
      <c r="F35" s="284">
        <v>0</v>
      </c>
      <c r="G35" s="284">
        <v>21</v>
      </c>
      <c r="H35" s="284">
        <f>SUM(ごみ搬入量内訳!E35,+ごみ搬入量内訳!AD35)</f>
        <v>770</v>
      </c>
      <c r="I35" s="284">
        <f>ごみ搬入量内訳!BC35</f>
        <v>64</v>
      </c>
      <c r="J35" s="284">
        <f>資源化量内訳!BO35</f>
        <v>9</v>
      </c>
      <c r="K35" s="284">
        <f t="shared" si="1"/>
        <v>843</v>
      </c>
      <c r="L35" s="287">
        <f t="shared" si="2"/>
        <v>915.77678076760117</v>
      </c>
      <c r="M35" s="284">
        <f>IF(D35&lt;&gt;0,(ごみ搬入量内訳!BR35+ごみ処理概要!J35)/ごみ処理概要!D35/365*1000000,"-")</f>
        <v>743.05019934168354</v>
      </c>
      <c r="N35" s="284">
        <f>IF(D35&lt;&gt;0,ごみ搬入量内訳!CM35/ごみ処理概要!D35/365*1000000,"-")</f>
        <v>172.72658142591766</v>
      </c>
      <c r="O35" s="284">
        <f>ごみ搬入量内訳!DH35</f>
        <v>0</v>
      </c>
      <c r="P35" s="284">
        <f>ごみ処理量内訳!E35</f>
        <v>703</v>
      </c>
      <c r="Q35" s="284">
        <f>ごみ処理量内訳!N35</f>
        <v>0</v>
      </c>
      <c r="R35" s="284">
        <f t="shared" si="3"/>
        <v>89</v>
      </c>
      <c r="S35" s="284">
        <f>ごみ処理量内訳!G35</f>
        <v>40</v>
      </c>
      <c r="T35" s="284">
        <f>ごみ処理量内訳!L35</f>
        <v>49</v>
      </c>
      <c r="U35" s="284">
        <f>ごみ処理量内訳!H35</f>
        <v>0</v>
      </c>
      <c r="V35" s="284">
        <f>ごみ処理量内訳!I35</f>
        <v>0</v>
      </c>
      <c r="W35" s="284">
        <f>ごみ処理量内訳!J35</f>
        <v>0</v>
      </c>
      <c r="X35" s="284">
        <f>ごみ処理量内訳!K35</f>
        <v>0</v>
      </c>
      <c r="Y35" s="284">
        <f>ごみ処理量内訳!M35</f>
        <v>0</v>
      </c>
      <c r="Z35" s="284">
        <f>資源化量内訳!Y35</f>
        <v>42</v>
      </c>
      <c r="AA35" s="284">
        <f t="shared" si="4"/>
        <v>834</v>
      </c>
      <c r="AB35" s="289">
        <f t="shared" si="5"/>
        <v>100</v>
      </c>
      <c r="AC35" s="284">
        <f>施設資源化量内訳!Y35</f>
        <v>0</v>
      </c>
      <c r="AD35" s="284">
        <f>施設資源化量内訳!AT35</f>
        <v>14</v>
      </c>
      <c r="AE35" s="284">
        <f>施設資源化量内訳!BO35</f>
        <v>0</v>
      </c>
      <c r="AF35" s="284">
        <f>施設資源化量内訳!CJ35</f>
        <v>0</v>
      </c>
      <c r="AG35" s="284">
        <f>施設資源化量内訳!DE35</f>
        <v>0</v>
      </c>
      <c r="AH35" s="284">
        <f>施設資源化量内訳!DZ35</f>
        <v>0</v>
      </c>
      <c r="AI35" s="284">
        <f>施設資源化量内訳!EU35</f>
        <v>44</v>
      </c>
      <c r="AJ35" s="284">
        <f t="shared" si="6"/>
        <v>58</v>
      </c>
      <c r="AK35" s="289">
        <f t="shared" si="7"/>
        <v>12.930011862396205</v>
      </c>
      <c r="AL35" s="289">
        <f>IF((AA35+J35)&lt;&gt;0,(資源化量内訳!D35-資源化量内訳!R35-資源化量内訳!T35-資源化量内訳!V35-資源化量内訳!U35)/(AA35+J35)*100,"-")</f>
        <v>12.930011862396205</v>
      </c>
      <c r="AM35" s="284">
        <f>ごみ処理量内訳!AA35</f>
        <v>0</v>
      </c>
      <c r="AN35" s="284">
        <f>ごみ処理量内訳!AB35</f>
        <v>87</v>
      </c>
      <c r="AO35" s="284">
        <f>ごみ処理量内訳!AC35</f>
        <v>15</v>
      </c>
      <c r="AP35" s="284">
        <f t="shared" si="8"/>
        <v>102</v>
      </c>
      <c r="AQ35" s="313" t="s">
        <v>761</v>
      </c>
    </row>
    <row r="36" spans="1:4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8586</v>
      </c>
      <c r="E36" s="284">
        <v>8586</v>
      </c>
      <c r="F36" s="284">
        <v>0</v>
      </c>
      <c r="G36" s="284">
        <v>63</v>
      </c>
      <c r="H36" s="284">
        <f>SUM(ごみ搬入量内訳!E36,+ごみ搬入量内訳!AD36)</f>
        <v>1947</v>
      </c>
      <c r="I36" s="284">
        <f>ごみ搬入量内訳!BC36</f>
        <v>51</v>
      </c>
      <c r="J36" s="284">
        <f>資源化量内訳!BO36</f>
        <v>0</v>
      </c>
      <c r="K36" s="284">
        <f t="shared" si="1"/>
        <v>1998</v>
      </c>
      <c r="L36" s="287">
        <f t="shared" si="2"/>
        <v>637.54630826225559</v>
      </c>
      <c r="M36" s="284">
        <f>IF(D36&lt;&gt;0,(ごみ搬入量内訳!BR36+ごみ処理概要!J36)/ごみ処理概要!D36/365*1000000,"-")</f>
        <v>513.41942442140601</v>
      </c>
      <c r="N36" s="284">
        <f>IF(D36&lt;&gt;0,ごみ搬入量内訳!CM36/ごみ処理概要!D36/365*1000000,"-")</f>
        <v>124.12688384084956</v>
      </c>
      <c r="O36" s="284">
        <f>ごみ搬入量内訳!DH36</f>
        <v>0</v>
      </c>
      <c r="P36" s="284">
        <f>ごみ処理量内訳!E36</f>
        <v>1600</v>
      </c>
      <c r="Q36" s="284">
        <f>ごみ処理量内訳!N36</f>
        <v>0</v>
      </c>
      <c r="R36" s="284">
        <f t="shared" si="3"/>
        <v>223</v>
      </c>
      <c r="S36" s="284">
        <f>ごみ処理量内訳!G36</f>
        <v>223</v>
      </c>
      <c r="T36" s="284">
        <f>ごみ処理量内訳!L36</f>
        <v>0</v>
      </c>
      <c r="U36" s="284">
        <f>ごみ処理量内訳!H36</f>
        <v>0</v>
      </c>
      <c r="V36" s="284">
        <f>ごみ処理量内訳!I36</f>
        <v>0</v>
      </c>
      <c r="W36" s="284">
        <f>ごみ処理量内訳!J36</f>
        <v>0</v>
      </c>
      <c r="X36" s="284">
        <f>ごみ処理量内訳!K36</f>
        <v>0</v>
      </c>
      <c r="Y36" s="284">
        <f>ごみ処理量内訳!M36</f>
        <v>0</v>
      </c>
      <c r="Z36" s="284">
        <f>資源化量内訳!Y36</f>
        <v>197</v>
      </c>
      <c r="AA36" s="284">
        <f t="shared" si="4"/>
        <v>2020</v>
      </c>
      <c r="AB36" s="289">
        <f t="shared" si="5"/>
        <v>100</v>
      </c>
      <c r="AC36" s="284">
        <f>施設資源化量内訳!Y36</f>
        <v>0</v>
      </c>
      <c r="AD36" s="284">
        <f>施設資源化量内訳!AT36</f>
        <v>74</v>
      </c>
      <c r="AE36" s="284">
        <f>施設資源化量内訳!BO36</f>
        <v>0</v>
      </c>
      <c r="AF36" s="284">
        <f>施設資源化量内訳!CJ36</f>
        <v>0</v>
      </c>
      <c r="AG36" s="284">
        <f>施設資源化量内訳!DE36</f>
        <v>0</v>
      </c>
      <c r="AH36" s="284">
        <f>施設資源化量内訳!DZ36</f>
        <v>0</v>
      </c>
      <c r="AI36" s="284">
        <f>施設資源化量内訳!EU36</f>
        <v>0</v>
      </c>
      <c r="AJ36" s="284">
        <f t="shared" si="6"/>
        <v>74</v>
      </c>
      <c r="AK36" s="289">
        <f t="shared" si="7"/>
        <v>13.415841584158416</v>
      </c>
      <c r="AL36" s="289">
        <f>IF((AA36+J36)&lt;&gt;0,(資源化量内訳!D36-資源化量内訳!R36-資源化量内訳!T36-資源化量内訳!V36-資源化量内訳!U36)/(AA36+J36)*100,"-")</f>
        <v>13.415841584158416</v>
      </c>
      <c r="AM36" s="284">
        <f>ごみ処理量内訳!AA36</f>
        <v>0</v>
      </c>
      <c r="AN36" s="284">
        <f>ごみ処理量内訳!AB36</f>
        <v>133</v>
      </c>
      <c r="AO36" s="284">
        <f>ごみ処理量内訳!AC36</f>
        <v>90</v>
      </c>
      <c r="AP36" s="284">
        <f t="shared" si="8"/>
        <v>223</v>
      </c>
      <c r="AQ36" s="313" t="s">
        <v>761</v>
      </c>
    </row>
    <row r="37" spans="1:4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4119</v>
      </c>
      <c r="E37" s="284">
        <v>4119</v>
      </c>
      <c r="F37" s="284">
        <v>0</v>
      </c>
      <c r="G37" s="284">
        <v>31</v>
      </c>
      <c r="H37" s="284">
        <f>SUM(ごみ搬入量内訳!E37,+ごみ搬入量内訳!AD37)</f>
        <v>1022</v>
      </c>
      <c r="I37" s="284">
        <f>ごみ搬入量内訳!BC37</f>
        <v>187</v>
      </c>
      <c r="J37" s="284">
        <f>資源化量内訳!BO37</f>
        <v>19</v>
      </c>
      <c r="K37" s="284">
        <f t="shared" si="1"/>
        <v>1228</v>
      </c>
      <c r="L37" s="287">
        <f t="shared" si="2"/>
        <v>816.79620336097003</v>
      </c>
      <c r="M37" s="284">
        <f>IF(D37&lt;&gt;0,(ごみ搬入量内訳!BR37+ごみ処理概要!J37)/ごみ処理概要!D37/365*1000000,"-")</f>
        <v>637.20746157964925</v>
      </c>
      <c r="N37" s="284">
        <f>IF(D37&lt;&gt;0,ごみ搬入量内訳!CM37/ごみ処理概要!D37/365*1000000,"-")</f>
        <v>179.58874178132078</v>
      </c>
      <c r="O37" s="284">
        <f>ごみ搬入量内訳!DH37</f>
        <v>0</v>
      </c>
      <c r="P37" s="284">
        <f>ごみ処理量内訳!E37</f>
        <v>1026</v>
      </c>
      <c r="Q37" s="284">
        <f>ごみ処理量内訳!N37</f>
        <v>0</v>
      </c>
      <c r="R37" s="284">
        <f t="shared" si="3"/>
        <v>119</v>
      </c>
      <c r="S37" s="284">
        <f>ごみ処理量内訳!G37</f>
        <v>52</v>
      </c>
      <c r="T37" s="284">
        <f>ごみ処理量内訳!L37</f>
        <v>67</v>
      </c>
      <c r="U37" s="284">
        <f>ごみ処理量内訳!H37</f>
        <v>0</v>
      </c>
      <c r="V37" s="284">
        <f>ごみ処理量内訳!I37</f>
        <v>0</v>
      </c>
      <c r="W37" s="284">
        <f>ごみ処理量内訳!J37</f>
        <v>0</v>
      </c>
      <c r="X37" s="284">
        <f>ごみ処理量内訳!K37</f>
        <v>0</v>
      </c>
      <c r="Y37" s="284">
        <f>ごみ処理量内訳!M37</f>
        <v>0</v>
      </c>
      <c r="Z37" s="284">
        <f>資源化量内訳!Y37</f>
        <v>64</v>
      </c>
      <c r="AA37" s="284">
        <f t="shared" si="4"/>
        <v>1209</v>
      </c>
      <c r="AB37" s="289">
        <f t="shared" si="5"/>
        <v>100</v>
      </c>
      <c r="AC37" s="284">
        <f>施設資源化量内訳!Y37</f>
        <v>0</v>
      </c>
      <c r="AD37" s="284">
        <f>施設資源化量内訳!AT37</f>
        <v>18</v>
      </c>
      <c r="AE37" s="284">
        <f>施設資源化量内訳!BO37</f>
        <v>0</v>
      </c>
      <c r="AF37" s="284">
        <f>施設資源化量内訳!CJ37</f>
        <v>0</v>
      </c>
      <c r="AG37" s="284">
        <f>施設資源化量内訳!DE37</f>
        <v>0</v>
      </c>
      <c r="AH37" s="284">
        <f>施設資源化量内訳!DZ37</f>
        <v>0</v>
      </c>
      <c r="AI37" s="284">
        <f>施設資源化量内訳!EU37</f>
        <v>59</v>
      </c>
      <c r="AJ37" s="284">
        <f t="shared" si="6"/>
        <v>77</v>
      </c>
      <c r="AK37" s="289">
        <f t="shared" si="7"/>
        <v>13.029315960912053</v>
      </c>
      <c r="AL37" s="289">
        <f>IF((AA37+J37)&lt;&gt;0,(資源化量内訳!D37-資源化量内訳!R37-資源化量内訳!T37-資源化量内訳!V37-資源化量内訳!U37)/(AA37+J37)*100,"-")</f>
        <v>13.029315960912053</v>
      </c>
      <c r="AM37" s="284">
        <f>ごみ処理量内訳!AA37</f>
        <v>0</v>
      </c>
      <c r="AN37" s="284">
        <f>ごみ処理量内訳!AB37</f>
        <v>114</v>
      </c>
      <c r="AO37" s="284">
        <f>ごみ処理量内訳!AC37</f>
        <v>19</v>
      </c>
      <c r="AP37" s="284">
        <f t="shared" si="8"/>
        <v>133</v>
      </c>
      <c r="AQ37" s="313" t="s">
        <v>761</v>
      </c>
    </row>
    <row r="38" spans="1:4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5505</v>
      </c>
      <c r="E38" s="284">
        <v>5505</v>
      </c>
      <c r="F38" s="284">
        <v>0</v>
      </c>
      <c r="G38" s="284">
        <v>24</v>
      </c>
      <c r="H38" s="284">
        <f>SUM(ごみ搬入量内訳!E38,+ごみ搬入量内訳!AD38)</f>
        <v>1326</v>
      </c>
      <c r="I38" s="284">
        <f>ごみ搬入量内訳!BC38</f>
        <v>33</v>
      </c>
      <c r="J38" s="284">
        <f>資源化量内訳!BO38</f>
        <v>0</v>
      </c>
      <c r="K38" s="284">
        <f t="shared" si="1"/>
        <v>1359</v>
      </c>
      <c r="L38" s="287">
        <f t="shared" si="2"/>
        <v>676.34653428390141</v>
      </c>
      <c r="M38" s="284">
        <f>IF(D38&lt;&gt;0,(ごみ搬入量内訳!BR38+ごみ処理概要!J38)/ごみ処理概要!D38/365*1000000,"-")</f>
        <v>571.83382479190777</v>
      </c>
      <c r="N38" s="284">
        <f>IF(D38&lt;&gt;0,ごみ搬入量内訳!CM38/ごみ処理概要!D38/365*1000000,"-")</f>
        <v>104.51270949199359</v>
      </c>
      <c r="O38" s="284">
        <f>ごみ搬入量内訳!DH38</f>
        <v>0</v>
      </c>
      <c r="P38" s="284">
        <f>ごみ処理量内訳!E38</f>
        <v>1095</v>
      </c>
      <c r="Q38" s="284">
        <f>ごみ処理量内訳!N38</f>
        <v>0</v>
      </c>
      <c r="R38" s="284">
        <f t="shared" si="3"/>
        <v>164</v>
      </c>
      <c r="S38" s="284">
        <f>ごみ処理量内訳!G38</f>
        <v>164</v>
      </c>
      <c r="T38" s="284">
        <f>ごみ処理量内訳!L38</f>
        <v>0</v>
      </c>
      <c r="U38" s="284">
        <f>ごみ処理量内訳!H38</f>
        <v>0</v>
      </c>
      <c r="V38" s="284">
        <f>ごみ処理量内訳!I38</f>
        <v>0</v>
      </c>
      <c r="W38" s="284">
        <f>ごみ処理量内訳!J38</f>
        <v>0</v>
      </c>
      <c r="X38" s="284">
        <f>ごみ処理量内訳!K38</f>
        <v>0</v>
      </c>
      <c r="Y38" s="284">
        <f>ごみ処理量内訳!M38</f>
        <v>0</v>
      </c>
      <c r="Z38" s="284">
        <f>資源化量内訳!Y38</f>
        <v>104</v>
      </c>
      <c r="AA38" s="284">
        <f t="shared" si="4"/>
        <v>1363</v>
      </c>
      <c r="AB38" s="289">
        <f t="shared" si="5"/>
        <v>100</v>
      </c>
      <c r="AC38" s="284">
        <f>施設資源化量内訳!Y38</f>
        <v>0</v>
      </c>
      <c r="AD38" s="284">
        <f>施設資源化量内訳!AT38</f>
        <v>37</v>
      </c>
      <c r="AE38" s="284">
        <f>施設資源化量内訳!BO38</f>
        <v>0</v>
      </c>
      <c r="AF38" s="284">
        <f>施設資源化量内訳!CJ38</f>
        <v>0</v>
      </c>
      <c r="AG38" s="284">
        <f>施設資源化量内訳!DE38</f>
        <v>0</v>
      </c>
      <c r="AH38" s="284">
        <f>施設資源化量内訳!DZ38</f>
        <v>0</v>
      </c>
      <c r="AI38" s="284">
        <f>施設資源化量内訳!EU38</f>
        <v>0</v>
      </c>
      <c r="AJ38" s="284">
        <f t="shared" si="6"/>
        <v>37</v>
      </c>
      <c r="AK38" s="289">
        <f t="shared" si="7"/>
        <v>10.344827586206897</v>
      </c>
      <c r="AL38" s="289">
        <f>IF((AA38+J38)&lt;&gt;0,(資源化量内訳!D38-資源化量内訳!R38-資源化量内訳!T38-資源化量内訳!V38-資源化量内訳!U38)/(AA38+J38)*100,"-")</f>
        <v>10.344827586206897</v>
      </c>
      <c r="AM38" s="284">
        <f>ごみ処理量内訳!AA38</f>
        <v>0</v>
      </c>
      <c r="AN38" s="284">
        <f>ごみ処理量内訳!AB38</f>
        <v>108</v>
      </c>
      <c r="AO38" s="284">
        <f>ごみ処理量内訳!AC38</f>
        <v>65</v>
      </c>
      <c r="AP38" s="284">
        <f t="shared" si="8"/>
        <v>173</v>
      </c>
      <c r="AQ38" s="313" t="s">
        <v>761</v>
      </c>
    </row>
    <row r="39" spans="1:4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15783</v>
      </c>
      <c r="E39" s="284">
        <v>15783</v>
      </c>
      <c r="F39" s="284">
        <v>0</v>
      </c>
      <c r="G39" s="284">
        <v>56</v>
      </c>
      <c r="H39" s="284">
        <f>SUM(ごみ搬入量内訳!E39,+ごみ搬入量内訳!AD39)</f>
        <v>3390</v>
      </c>
      <c r="I39" s="284">
        <f>ごみ搬入量内訳!BC39</f>
        <v>968</v>
      </c>
      <c r="J39" s="284">
        <f>資源化量内訳!BO39</f>
        <v>0</v>
      </c>
      <c r="K39" s="284">
        <f t="shared" si="1"/>
        <v>4358</v>
      </c>
      <c r="L39" s="287">
        <f t="shared" si="2"/>
        <v>756.49281045411283</v>
      </c>
      <c r="M39" s="284">
        <f>IF(D39&lt;&gt;0,(ごみ搬入量内訳!BR39+ごみ処理概要!J39)/ごみ処理概要!D39/365*1000000,"-")</f>
        <v>626.47603325582668</v>
      </c>
      <c r="N39" s="284">
        <f>IF(D39&lt;&gt;0,ごみ搬入量内訳!CM39/ごみ処理概要!D39/365*1000000,"-")</f>
        <v>130.01677719828601</v>
      </c>
      <c r="O39" s="284">
        <f>ごみ搬入量内訳!DH39</f>
        <v>0</v>
      </c>
      <c r="P39" s="284">
        <f>ごみ処理量内訳!E39</f>
        <v>3628</v>
      </c>
      <c r="Q39" s="284">
        <f>ごみ処理量内訳!N39</f>
        <v>0</v>
      </c>
      <c r="R39" s="284">
        <f t="shared" si="3"/>
        <v>509</v>
      </c>
      <c r="S39" s="284">
        <f>ごみ処理量内訳!G39</f>
        <v>251</v>
      </c>
      <c r="T39" s="284">
        <f>ごみ処理量内訳!L39</f>
        <v>258</v>
      </c>
      <c r="U39" s="284">
        <f>ごみ処理量内訳!H39</f>
        <v>0</v>
      </c>
      <c r="V39" s="284">
        <f>ごみ処理量内訳!I39</f>
        <v>0</v>
      </c>
      <c r="W39" s="284">
        <f>ごみ処理量内訳!J39</f>
        <v>0</v>
      </c>
      <c r="X39" s="284">
        <f>ごみ処理量内訳!K39</f>
        <v>0</v>
      </c>
      <c r="Y39" s="284">
        <f>ごみ処理量内訳!M39</f>
        <v>0</v>
      </c>
      <c r="Z39" s="284">
        <f>資源化量内訳!Y39</f>
        <v>221</v>
      </c>
      <c r="AA39" s="284">
        <f t="shared" si="4"/>
        <v>4358</v>
      </c>
      <c r="AB39" s="289">
        <f t="shared" si="5"/>
        <v>100</v>
      </c>
      <c r="AC39" s="284">
        <f>施設資源化量内訳!Y39</f>
        <v>0</v>
      </c>
      <c r="AD39" s="284">
        <f>施設資源化量内訳!AT39</f>
        <v>90</v>
      </c>
      <c r="AE39" s="284">
        <f>施設資源化量内訳!BO39</f>
        <v>0</v>
      </c>
      <c r="AF39" s="284">
        <f>施設資源化量内訳!CJ39</f>
        <v>0</v>
      </c>
      <c r="AG39" s="284">
        <f>施設資源化量内訳!DE39</f>
        <v>0</v>
      </c>
      <c r="AH39" s="284">
        <f>施設資源化量内訳!DZ39</f>
        <v>0</v>
      </c>
      <c r="AI39" s="284">
        <f>施設資源化量内訳!EU39</f>
        <v>232</v>
      </c>
      <c r="AJ39" s="284">
        <f t="shared" si="6"/>
        <v>322</v>
      </c>
      <c r="AK39" s="289">
        <f t="shared" si="7"/>
        <v>12.459843965121616</v>
      </c>
      <c r="AL39" s="289">
        <f>IF((AA39+J39)&lt;&gt;0,(資源化量内訳!D39-資源化量内訳!R39-資源化量内訳!T39-資源化量内訳!V39-資源化量内訳!U39)/(AA39+J39)*100,"-")</f>
        <v>12.459843965121616</v>
      </c>
      <c r="AM39" s="284">
        <f>ごみ処理量内訳!AA39</f>
        <v>0</v>
      </c>
      <c r="AN39" s="284">
        <f>ごみ処理量内訳!AB39</f>
        <v>557</v>
      </c>
      <c r="AO39" s="284">
        <f>ごみ処理量内訳!AC39</f>
        <v>94</v>
      </c>
      <c r="AP39" s="284">
        <f t="shared" si="8"/>
        <v>651</v>
      </c>
      <c r="AQ39" s="313" t="s">
        <v>761</v>
      </c>
    </row>
    <row r="40" spans="1:4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11649</v>
      </c>
      <c r="E40" s="284">
        <v>11649</v>
      </c>
      <c r="F40" s="284">
        <v>0</v>
      </c>
      <c r="G40" s="284">
        <v>160</v>
      </c>
      <c r="H40" s="284">
        <f>SUM(ごみ搬入量内訳!E40,+ごみ搬入量内訳!AD40)</f>
        <v>2939</v>
      </c>
      <c r="I40" s="284">
        <f>ごみ搬入量内訳!BC40</f>
        <v>133</v>
      </c>
      <c r="J40" s="284">
        <f>資源化量内訳!BO40</f>
        <v>172</v>
      </c>
      <c r="K40" s="284">
        <f t="shared" si="1"/>
        <v>3244</v>
      </c>
      <c r="L40" s="287">
        <f t="shared" si="2"/>
        <v>762.95572434343831</v>
      </c>
      <c r="M40" s="284">
        <f>IF(D40&lt;&gt;0,(ごみ搬入量内訳!BR40+ごみ処理概要!J40)/ごみ処理概要!D40/365*1000000,"-")</f>
        <v>630.07348505427592</v>
      </c>
      <c r="N40" s="284">
        <f>IF(D40&lt;&gt;0,ごみ搬入量内訳!CM40/ごみ処理概要!D40/365*1000000,"-")</f>
        <v>132.88223928916236</v>
      </c>
      <c r="O40" s="284">
        <f>ごみ搬入量内訳!DH40</f>
        <v>0</v>
      </c>
      <c r="P40" s="284">
        <f>ごみ処理量内訳!E40</f>
        <v>2135</v>
      </c>
      <c r="Q40" s="284">
        <f>ごみ処理量内訳!N40</f>
        <v>0</v>
      </c>
      <c r="R40" s="284">
        <f t="shared" si="3"/>
        <v>658</v>
      </c>
      <c r="S40" s="284">
        <f>ごみ処理量内訳!G40</f>
        <v>340</v>
      </c>
      <c r="T40" s="284">
        <f>ごみ処理量内訳!L40</f>
        <v>48</v>
      </c>
      <c r="U40" s="284">
        <f>ごみ処理量内訳!H40</f>
        <v>270</v>
      </c>
      <c r="V40" s="284">
        <f>ごみ処理量内訳!I40</f>
        <v>0</v>
      </c>
      <c r="W40" s="284">
        <f>ごみ処理量内訳!J40</f>
        <v>0</v>
      </c>
      <c r="X40" s="284">
        <f>ごみ処理量内訳!K40</f>
        <v>0</v>
      </c>
      <c r="Y40" s="284">
        <f>ごみ処理量内訳!M40</f>
        <v>0</v>
      </c>
      <c r="Z40" s="284">
        <f>資源化量内訳!Y40</f>
        <v>278</v>
      </c>
      <c r="AA40" s="284">
        <f t="shared" si="4"/>
        <v>3071</v>
      </c>
      <c r="AB40" s="289">
        <f t="shared" si="5"/>
        <v>100</v>
      </c>
      <c r="AC40" s="284">
        <f>施設資源化量内訳!Y40</f>
        <v>0</v>
      </c>
      <c r="AD40" s="284">
        <f>施設資源化量内訳!AT40</f>
        <v>113</v>
      </c>
      <c r="AE40" s="284">
        <f>施設資源化量内訳!BO40</f>
        <v>270</v>
      </c>
      <c r="AF40" s="284">
        <f>施設資源化量内訳!CJ40</f>
        <v>0</v>
      </c>
      <c r="AG40" s="284">
        <f>施設資源化量内訳!DE40</f>
        <v>0</v>
      </c>
      <c r="AH40" s="284">
        <f>施設資源化量内訳!DZ40</f>
        <v>0</v>
      </c>
      <c r="AI40" s="284">
        <f>施設資源化量内訳!EU40</f>
        <v>48</v>
      </c>
      <c r="AJ40" s="284">
        <f t="shared" si="6"/>
        <v>431</v>
      </c>
      <c r="AK40" s="289">
        <f t="shared" si="7"/>
        <v>27.166204131976563</v>
      </c>
      <c r="AL40" s="289">
        <f>IF((AA40+J40)&lt;&gt;0,(資源化量内訳!D40-資源化量内訳!R40-資源化量内訳!T40-資源化量内訳!V40-資源化量内訳!U40)/(AA40+J40)*100,"-")</f>
        <v>27.166204131976563</v>
      </c>
      <c r="AM40" s="284">
        <f>ごみ処理量内訳!AA40</f>
        <v>0</v>
      </c>
      <c r="AN40" s="284">
        <f>ごみ処理量内訳!AB40</f>
        <v>180</v>
      </c>
      <c r="AO40" s="284">
        <f>ごみ処理量内訳!AC40</f>
        <v>135</v>
      </c>
      <c r="AP40" s="284">
        <f t="shared" si="8"/>
        <v>315</v>
      </c>
      <c r="AQ40" s="313" t="s">
        <v>761</v>
      </c>
    </row>
    <row r="41" spans="1:4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40">
    <sortCondition ref="A8:A40"/>
    <sortCondition ref="B8:B40"/>
    <sortCondition ref="C8:C4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39" man="1"/>
    <brk id="28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岩手県</v>
      </c>
      <c r="B7" s="294" t="str">
        <f>ごみ処理概要!B7</f>
        <v>03000</v>
      </c>
      <c r="C7" s="295" t="s">
        <v>3</v>
      </c>
      <c r="D7" s="299">
        <f t="shared" ref="D7:D40" si="0">SUM(E7,AD7,BC7)</f>
        <v>387452</v>
      </c>
      <c r="E7" s="299">
        <f t="shared" ref="E7:E40" si="1">SUM(F7,J7,N7,R7,V7,Z7)</f>
        <v>247100</v>
      </c>
      <c r="F7" s="299">
        <f t="shared" ref="F7:F40" si="2">SUM(G7:I7)</f>
        <v>5730</v>
      </c>
      <c r="G7" s="299">
        <f>SUM(G$8:G$207)</f>
        <v>0</v>
      </c>
      <c r="H7" s="299">
        <f>SUM(H$8:H$207)</f>
        <v>5730</v>
      </c>
      <c r="I7" s="299">
        <f>SUM(I$8:I$207)</f>
        <v>0</v>
      </c>
      <c r="J7" s="299">
        <f t="shared" ref="J7:J40" si="3">SUM(K7:M7)</f>
        <v>190940</v>
      </c>
      <c r="K7" s="299">
        <f>SUM(K$8:K$207)</f>
        <v>3169</v>
      </c>
      <c r="L7" s="299">
        <f>SUM(L$8:L$207)</f>
        <v>187309</v>
      </c>
      <c r="M7" s="299">
        <f>SUM(M$8:M$207)</f>
        <v>462</v>
      </c>
      <c r="N7" s="299">
        <f t="shared" ref="N7:N40" si="4">SUM(O7:Q7)</f>
        <v>9801</v>
      </c>
      <c r="O7" s="299">
        <f>SUM(O$8:O$207)</f>
        <v>99</v>
      </c>
      <c r="P7" s="299">
        <f>SUM(P$8:P$207)</f>
        <v>9665</v>
      </c>
      <c r="Q7" s="299">
        <f>SUM(Q$8:Q$207)</f>
        <v>37</v>
      </c>
      <c r="R7" s="299">
        <f t="shared" ref="R7:R40" si="5">SUM(S7:U7)</f>
        <v>37169</v>
      </c>
      <c r="S7" s="299">
        <f>SUM(S$8:S$207)</f>
        <v>748</v>
      </c>
      <c r="T7" s="299">
        <f>SUM(T$8:T$207)</f>
        <v>36388</v>
      </c>
      <c r="U7" s="299">
        <f>SUM(U$8:U$207)</f>
        <v>33</v>
      </c>
      <c r="V7" s="299">
        <f t="shared" ref="V7:V40" si="6">SUM(W7:Y7)</f>
        <v>24</v>
      </c>
      <c r="W7" s="299">
        <f>SUM(W$8:W$207)</f>
        <v>0</v>
      </c>
      <c r="X7" s="299">
        <f>SUM(X$8:X$207)</f>
        <v>16</v>
      </c>
      <c r="Y7" s="299">
        <f>SUM(Y$8:Y$207)</f>
        <v>8</v>
      </c>
      <c r="Z7" s="299">
        <f t="shared" ref="Z7:Z40" si="7">SUM(AA7:AC7)</f>
        <v>3436</v>
      </c>
      <c r="AA7" s="299">
        <f>SUM(AA$8:AA$207)</f>
        <v>322</v>
      </c>
      <c r="AB7" s="299">
        <f>SUM(AB$8:AB$207)</f>
        <v>2677</v>
      </c>
      <c r="AC7" s="299">
        <f>SUM(AC$8:AC$207)</f>
        <v>437</v>
      </c>
      <c r="AD7" s="299">
        <f t="shared" ref="AD7:AD40" si="8">SUM(AE7,AI7,AM7,AQ7,AU7,AY7)</f>
        <v>103713</v>
      </c>
      <c r="AE7" s="299">
        <f t="shared" ref="AE7:AE40" si="9">SUM(AF7:AH7)</f>
        <v>3948</v>
      </c>
      <c r="AF7" s="299">
        <f>SUM(AF$8:AF$207)</f>
        <v>81</v>
      </c>
      <c r="AG7" s="299">
        <f>SUM(AG$8:AG$207)</f>
        <v>0</v>
      </c>
      <c r="AH7" s="299">
        <f>SUM(AH$8:AH$207)</f>
        <v>3867</v>
      </c>
      <c r="AI7" s="299">
        <f t="shared" ref="AI7:AI40" si="10">SUM(AJ7:AL7)</f>
        <v>95626</v>
      </c>
      <c r="AJ7" s="299">
        <f>SUM(AJ$8:AJ$207)</f>
        <v>52</v>
      </c>
      <c r="AK7" s="299">
        <f>SUM(AK$8:AK$207)</f>
        <v>48</v>
      </c>
      <c r="AL7" s="299">
        <f>SUM(AL$8:AL$207)</f>
        <v>95526</v>
      </c>
      <c r="AM7" s="299">
        <f t="shared" ref="AM7:AM40" si="11">SUM(AN7:AP7)</f>
        <v>2184</v>
      </c>
      <c r="AN7" s="299">
        <f>SUM(AN$8:AN$207)</f>
        <v>0</v>
      </c>
      <c r="AO7" s="299">
        <f>SUM(AO$8:AO$207)</f>
        <v>1</v>
      </c>
      <c r="AP7" s="299">
        <f>SUM(AP$8:AP$207)</f>
        <v>2183</v>
      </c>
      <c r="AQ7" s="299">
        <f t="shared" ref="AQ7:AQ40" si="12">SUM(AR7:AT7)</f>
        <v>1323</v>
      </c>
      <c r="AR7" s="299">
        <f>SUM(AR$8:AR$207)</f>
        <v>112</v>
      </c>
      <c r="AS7" s="299">
        <f>SUM(AS$8:AS$207)</f>
        <v>11</v>
      </c>
      <c r="AT7" s="299">
        <f>SUM(AT$8:AT$207)</f>
        <v>1200</v>
      </c>
      <c r="AU7" s="299">
        <f t="shared" ref="AU7:AU40" si="13">SUM(AV7:AX7)</f>
        <v>0</v>
      </c>
      <c r="AV7" s="299">
        <f>SUM(AV$8:AV$207)</f>
        <v>0</v>
      </c>
      <c r="AW7" s="299">
        <f>SUM(AW$8:AW$207)</f>
        <v>0</v>
      </c>
      <c r="AX7" s="299">
        <f>SUM(AX$8:AX$207)</f>
        <v>0</v>
      </c>
      <c r="AY7" s="299">
        <f t="shared" ref="AY7:AY40" si="14">SUM(AZ7:BB7)</f>
        <v>632</v>
      </c>
      <c r="AZ7" s="299">
        <f>SUM(AZ$8:AZ$207)</f>
        <v>0</v>
      </c>
      <c r="BA7" s="299">
        <f>SUM(BA$8:BA$207)</f>
        <v>0</v>
      </c>
      <c r="BB7" s="299">
        <f>SUM(BB$8:BB$207)</f>
        <v>632</v>
      </c>
      <c r="BC7" s="299">
        <f t="shared" ref="BC7:BC40" si="15">SUM(BD7,BK7)</f>
        <v>36639</v>
      </c>
      <c r="BD7" s="299">
        <f t="shared" ref="BD7:BD40" si="16">SUM(BE7:BJ7)</f>
        <v>20478</v>
      </c>
      <c r="BE7" s="299">
        <f t="shared" ref="BE7:BJ7" si="17">SUM(BE$8:BE$207)</f>
        <v>0</v>
      </c>
      <c r="BF7" s="299">
        <f t="shared" si="17"/>
        <v>12251</v>
      </c>
      <c r="BG7" s="299">
        <f t="shared" si="17"/>
        <v>2855</v>
      </c>
      <c r="BH7" s="299">
        <f t="shared" si="17"/>
        <v>1610</v>
      </c>
      <c r="BI7" s="299">
        <f t="shared" si="17"/>
        <v>101</v>
      </c>
      <c r="BJ7" s="299">
        <f t="shared" si="17"/>
        <v>3661</v>
      </c>
      <c r="BK7" s="299">
        <f t="shared" ref="BK7:BK40" si="18">SUM(BL7:BQ7)</f>
        <v>16161</v>
      </c>
      <c r="BL7" s="299">
        <f t="shared" ref="BL7:BQ7" si="19">SUM(BL$8:BL$207)</f>
        <v>0</v>
      </c>
      <c r="BM7" s="299">
        <f t="shared" si="19"/>
        <v>12604</v>
      </c>
      <c r="BN7" s="299">
        <f t="shared" si="19"/>
        <v>2041</v>
      </c>
      <c r="BO7" s="299">
        <f t="shared" si="19"/>
        <v>669</v>
      </c>
      <c r="BP7" s="299">
        <f t="shared" si="19"/>
        <v>8</v>
      </c>
      <c r="BQ7" s="299">
        <f t="shared" si="19"/>
        <v>839</v>
      </c>
      <c r="BR7" s="299">
        <f t="shared" ref="BR7:BX7" si="20">SUM(BY7,CF7)</f>
        <v>267578</v>
      </c>
      <c r="BS7" s="299">
        <f t="shared" si="20"/>
        <v>5730</v>
      </c>
      <c r="BT7" s="299">
        <f t="shared" si="20"/>
        <v>203191</v>
      </c>
      <c r="BU7" s="299">
        <f t="shared" si="20"/>
        <v>12656</v>
      </c>
      <c r="BV7" s="299">
        <f t="shared" si="20"/>
        <v>38779</v>
      </c>
      <c r="BW7" s="299">
        <f t="shared" si="20"/>
        <v>125</v>
      </c>
      <c r="BX7" s="299">
        <f t="shared" si="20"/>
        <v>7097</v>
      </c>
      <c r="BY7" s="299">
        <f t="shared" ref="BY7:BY40" si="21">SUM(BZ7:CE7)</f>
        <v>247100</v>
      </c>
      <c r="BZ7" s="299">
        <f t="shared" ref="BZ7:BZ40" si="22">F7</f>
        <v>5730</v>
      </c>
      <c r="CA7" s="299">
        <f t="shared" ref="CA7:CA40" si="23">J7</f>
        <v>190940</v>
      </c>
      <c r="CB7" s="299">
        <f t="shared" ref="CB7:CB40" si="24">N7</f>
        <v>9801</v>
      </c>
      <c r="CC7" s="299">
        <f t="shared" ref="CC7:CC40" si="25">R7</f>
        <v>37169</v>
      </c>
      <c r="CD7" s="299">
        <f t="shared" ref="CD7:CD40" si="26">V7</f>
        <v>24</v>
      </c>
      <c r="CE7" s="299">
        <f t="shared" ref="CE7:CE40" si="27">Z7</f>
        <v>3436</v>
      </c>
      <c r="CF7" s="299">
        <f t="shared" ref="CF7:CF40" si="28">SUM(CG7:CL7)</f>
        <v>20478</v>
      </c>
      <c r="CG7" s="299">
        <f t="shared" ref="CG7:CL7" si="29">BE7</f>
        <v>0</v>
      </c>
      <c r="CH7" s="299">
        <f t="shared" si="29"/>
        <v>12251</v>
      </c>
      <c r="CI7" s="299">
        <f t="shared" si="29"/>
        <v>2855</v>
      </c>
      <c r="CJ7" s="299">
        <f t="shared" si="29"/>
        <v>1610</v>
      </c>
      <c r="CK7" s="299">
        <f t="shared" si="29"/>
        <v>101</v>
      </c>
      <c r="CL7" s="299">
        <f t="shared" si="29"/>
        <v>3661</v>
      </c>
      <c r="CM7" s="299">
        <f t="shared" ref="CM7:CS7" si="30">SUM(CT7,DA7)</f>
        <v>119874</v>
      </c>
      <c r="CN7" s="299">
        <f t="shared" si="30"/>
        <v>3948</v>
      </c>
      <c r="CO7" s="299">
        <f t="shared" si="30"/>
        <v>108230</v>
      </c>
      <c r="CP7" s="299">
        <f t="shared" si="30"/>
        <v>4225</v>
      </c>
      <c r="CQ7" s="299">
        <f t="shared" si="30"/>
        <v>1992</v>
      </c>
      <c r="CR7" s="299">
        <f t="shared" si="30"/>
        <v>8</v>
      </c>
      <c r="CS7" s="299">
        <f t="shared" si="30"/>
        <v>1471</v>
      </c>
      <c r="CT7" s="299">
        <f t="shared" ref="CT7:CT40" si="31">SUM(CU7:CZ7)</f>
        <v>103713</v>
      </c>
      <c r="CU7" s="299">
        <f t="shared" ref="CU7:CU40" si="32">AE7</f>
        <v>3948</v>
      </c>
      <c r="CV7" s="299">
        <f t="shared" ref="CV7:CV40" si="33">AI7</f>
        <v>95626</v>
      </c>
      <c r="CW7" s="299">
        <f t="shared" ref="CW7:CW40" si="34">AM7</f>
        <v>2184</v>
      </c>
      <c r="CX7" s="299">
        <f t="shared" ref="CX7:CX40" si="35">AQ7</f>
        <v>1323</v>
      </c>
      <c r="CY7" s="299">
        <f t="shared" ref="CY7:CY40" si="36">AU7</f>
        <v>0</v>
      </c>
      <c r="CZ7" s="299">
        <f t="shared" ref="CZ7:CZ40" si="37">AY7</f>
        <v>632</v>
      </c>
      <c r="DA7" s="299">
        <f t="shared" ref="DA7:DA40" si="38">SUM(DB7:DG7)</f>
        <v>16161</v>
      </c>
      <c r="DB7" s="299">
        <f t="shared" ref="DB7:DG7" si="39">BL7</f>
        <v>0</v>
      </c>
      <c r="DC7" s="299">
        <f t="shared" si="39"/>
        <v>12604</v>
      </c>
      <c r="DD7" s="299">
        <f t="shared" si="39"/>
        <v>2041</v>
      </c>
      <c r="DE7" s="299">
        <f t="shared" si="39"/>
        <v>669</v>
      </c>
      <c r="DF7" s="299">
        <f t="shared" si="39"/>
        <v>8</v>
      </c>
      <c r="DG7" s="299">
        <f t="shared" si="39"/>
        <v>839</v>
      </c>
      <c r="DH7" s="299">
        <f>SUM(DH$8:DH$207)</f>
        <v>0</v>
      </c>
      <c r="DI7" s="299">
        <f t="shared" ref="DI7:DI40" si="40">SUM(DJ7:DM7)</f>
        <v>9</v>
      </c>
      <c r="DJ7" s="299">
        <f>SUM(DJ$8:DJ$207)</f>
        <v>5</v>
      </c>
      <c r="DK7" s="299">
        <f>SUM(DK$8:DK$207)</f>
        <v>0</v>
      </c>
      <c r="DL7" s="299">
        <f>SUM(DL$8:DL$207)</f>
        <v>4</v>
      </c>
      <c r="DM7" s="299">
        <f>SUM(DM$8:DM$207)</f>
        <v>0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96916</v>
      </c>
      <c r="E8" s="284">
        <f t="shared" si="1"/>
        <v>60754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45667</v>
      </c>
      <c r="K8" s="284">
        <v>186</v>
      </c>
      <c r="L8" s="284">
        <v>45399</v>
      </c>
      <c r="M8" s="284">
        <v>82</v>
      </c>
      <c r="N8" s="284">
        <f t="shared" si="4"/>
        <v>3435</v>
      </c>
      <c r="O8" s="284">
        <v>24</v>
      </c>
      <c r="P8" s="284">
        <v>3411</v>
      </c>
      <c r="Q8" s="284">
        <v>0</v>
      </c>
      <c r="R8" s="284">
        <f t="shared" si="5"/>
        <v>10650</v>
      </c>
      <c r="S8" s="284">
        <v>9</v>
      </c>
      <c r="T8" s="284">
        <v>10641</v>
      </c>
      <c r="U8" s="284">
        <v>0</v>
      </c>
      <c r="V8" s="284">
        <f t="shared" si="6"/>
        <v>0</v>
      </c>
      <c r="W8" s="284">
        <v>0</v>
      </c>
      <c r="X8" s="284">
        <v>0</v>
      </c>
      <c r="Y8" s="284">
        <v>0</v>
      </c>
      <c r="Z8" s="284">
        <f t="shared" si="7"/>
        <v>1002</v>
      </c>
      <c r="AA8" s="284">
        <v>212</v>
      </c>
      <c r="AB8" s="284">
        <v>733</v>
      </c>
      <c r="AC8" s="284">
        <v>57</v>
      </c>
      <c r="AD8" s="284">
        <f t="shared" si="8"/>
        <v>28776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27141</v>
      </c>
      <c r="AJ8" s="284">
        <v>52</v>
      </c>
      <c r="AK8" s="284">
        <v>0</v>
      </c>
      <c r="AL8" s="284">
        <v>27089</v>
      </c>
      <c r="AM8" s="284">
        <f t="shared" si="11"/>
        <v>1157</v>
      </c>
      <c r="AN8" s="284">
        <v>0</v>
      </c>
      <c r="AO8" s="284">
        <v>0</v>
      </c>
      <c r="AP8" s="284">
        <v>1157</v>
      </c>
      <c r="AQ8" s="284">
        <f t="shared" si="12"/>
        <v>478</v>
      </c>
      <c r="AR8" s="284">
        <v>2</v>
      </c>
      <c r="AS8" s="284">
        <v>0</v>
      </c>
      <c r="AT8" s="284">
        <v>476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7386</v>
      </c>
      <c r="BD8" s="284">
        <f t="shared" si="16"/>
        <v>523</v>
      </c>
      <c r="BE8" s="284">
        <v>0</v>
      </c>
      <c r="BF8" s="284">
        <v>345</v>
      </c>
      <c r="BG8" s="284">
        <v>40</v>
      </c>
      <c r="BH8" s="284">
        <v>16</v>
      </c>
      <c r="BI8" s="284">
        <v>0</v>
      </c>
      <c r="BJ8" s="284">
        <v>122</v>
      </c>
      <c r="BK8" s="284">
        <f t="shared" si="18"/>
        <v>6863</v>
      </c>
      <c r="BL8" s="284">
        <v>0</v>
      </c>
      <c r="BM8" s="284">
        <v>5063</v>
      </c>
      <c r="BN8" s="284">
        <v>1705</v>
      </c>
      <c r="BO8" s="284">
        <v>92</v>
      </c>
      <c r="BP8" s="284">
        <v>0</v>
      </c>
      <c r="BQ8" s="284">
        <v>3</v>
      </c>
      <c r="BR8" s="284">
        <f t="shared" ref="BR8:BR40" si="41">SUM(BY8,CF8)</f>
        <v>61277</v>
      </c>
      <c r="BS8" s="284">
        <f t="shared" ref="BS8:BS40" si="42">SUM(BZ8,CG8)</f>
        <v>0</v>
      </c>
      <c r="BT8" s="284">
        <f t="shared" ref="BT8:BT40" si="43">SUM(CA8,CH8)</f>
        <v>46012</v>
      </c>
      <c r="BU8" s="284">
        <f t="shared" ref="BU8:BU40" si="44">SUM(CB8,CI8)</f>
        <v>3475</v>
      </c>
      <c r="BV8" s="284">
        <f t="shared" ref="BV8:BV40" si="45">SUM(CC8,CJ8)</f>
        <v>10666</v>
      </c>
      <c r="BW8" s="284">
        <f t="shared" ref="BW8:BW40" si="46">SUM(CD8,CK8)</f>
        <v>0</v>
      </c>
      <c r="BX8" s="284">
        <f t="shared" ref="BX8:BX40" si="47">SUM(CE8,CL8)</f>
        <v>1124</v>
      </c>
      <c r="BY8" s="284">
        <f t="shared" si="21"/>
        <v>60754</v>
      </c>
      <c r="BZ8" s="284">
        <f t="shared" si="22"/>
        <v>0</v>
      </c>
      <c r="CA8" s="284">
        <f t="shared" si="23"/>
        <v>45667</v>
      </c>
      <c r="CB8" s="284">
        <f t="shared" si="24"/>
        <v>3435</v>
      </c>
      <c r="CC8" s="284">
        <f t="shared" si="25"/>
        <v>10650</v>
      </c>
      <c r="CD8" s="284">
        <f t="shared" si="26"/>
        <v>0</v>
      </c>
      <c r="CE8" s="284">
        <f t="shared" si="27"/>
        <v>1002</v>
      </c>
      <c r="CF8" s="284">
        <f t="shared" si="28"/>
        <v>523</v>
      </c>
      <c r="CG8" s="284">
        <f t="shared" ref="CG8:CG40" si="48">BE8</f>
        <v>0</v>
      </c>
      <c r="CH8" s="284">
        <f t="shared" ref="CH8:CH40" si="49">BF8</f>
        <v>345</v>
      </c>
      <c r="CI8" s="284">
        <f t="shared" ref="CI8:CI40" si="50">BG8</f>
        <v>40</v>
      </c>
      <c r="CJ8" s="284">
        <f t="shared" ref="CJ8:CJ40" si="51">BH8</f>
        <v>16</v>
      </c>
      <c r="CK8" s="284">
        <f t="shared" ref="CK8:CK40" si="52">BI8</f>
        <v>0</v>
      </c>
      <c r="CL8" s="284">
        <f t="shared" ref="CL8:CL40" si="53">BJ8</f>
        <v>122</v>
      </c>
      <c r="CM8" s="284">
        <f t="shared" ref="CM8:CM40" si="54">SUM(CT8,DA8)</f>
        <v>35639</v>
      </c>
      <c r="CN8" s="284">
        <f t="shared" ref="CN8:CN40" si="55">SUM(CU8,DB8)</f>
        <v>0</v>
      </c>
      <c r="CO8" s="284">
        <f t="shared" ref="CO8:CO40" si="56">SUM(CV8,DC8)</f>
        <v>32204</v>
      </c>
      <c r="CP8" s="284">
        <f t="shared" ref="CP8:CP40" si="57">SUM(CW8,DD8)</f>
        <v>2862</v>
      </c>
      <c r="CQ8" s="284">
        <f t="shared" ref="CQ8:CQ40" si="58">SUM(CX8,DE8)</f>
        <v>570</v>
      </c>
      <c r="CR8" s="284">
        <f t="shared" ref="CR8:CR40" si="59">SUM(CY8,DF8)</f>
        <v>0</v>
      </c>
      <c r="CS8" s="284">
        <f t="shared" ref="CS8:CS40" si="60">SUM(CZ8,DG8)</f>
        <v>3</v>
      </c>
      <c r="CT8" s="284">
        <f t="shared" si="31"/>
        <v>28776</v>
      </c>
      <c r="CU8" s="284">
        <f t="shared" si="32"/>
        <v>0</v>
      </c>
      <c r="CV8" s="284">
        <f t="shared" si="33"/>
        <v>27141</v>
      </c>
      <c r="CW8" s="284">
        <f t="shared" si="34"/>
        <v>1157</v>
      </c>
      <c r="CX8" s="284">
        <f t="shared" si="35"/>
        <v>478</v>
      </c>
      <c r="CY8" s="284">
        <f t="shared" si="36"/>
        <v>0</v>
      </c>
      <c r="CZ8" s="284">
        <f t="shared" si="37"/>
        <v>0</v>
      </c>
      <c r="DA8" s="284">
        <f t="shared" si="38"/>
        <v>6863</v>
      </c>
      <c r="DB8" s="284">
        <f t="shared" ref="DB8:DB40" si="61">BL8</f>
        <v>0</v>
      </c>
      <c r="DC8" s="284">
        <f t="shared" ref="DC8:DC40" si="62">BM8</f>
        <v>5063</v>
      </c>
      <c r="DD8" s="284">
        <f t="shared" ref="DD8:DD40" si="63">BN8</f>
        <v>1705</v>
      </c>
      <c r="DE8" s="284">
        <f t="shared" ref="DE8:DE40" si="64">BO8</f>
        <v>92</v>
      </c>
      <c r="DF8" s="284">
        <f t="shared" ref="DF8:DF40" si="65">BP8</f>
        <v>0</v>
      </c>
      <c r="DG8" s="284">
        <f t="shared" ref="DG8:DG40" si="66">BQ8</f>
        <v>3</v>
      </c>
      <c r="DH8" s="284">
        <v>0</v>
      </c>
      <c r="DI8" s="284">
        <f t="shared" si="40"/>
        <v>3</v>
      </c>
      <c r="DJ8" s="284">
        <v>3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18621</v>
      </c>
      <c r="E9" s="284">
        <f t="shared" si="1"/>
        <v>10650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9006</v>
      </c>
      <c r="K9" s="284">
        <v>0</v>
      </c>
      <c r="L9" s="284">
        <v>9006</v>
      </c>
      <c r="M9" s="284">
        <v>0</v>
      </c>
      <c r="N9" s="284">
        <f t="shared" si="4"/>
        <v>313</v>
      </c>
      <c r="O9" s="284">
        <v>0</v>
      </c>
      <c r="P9" s="284">
        <v>313</v>
      </c>
      <c r="Q9" s="284">
        <v>0</v>
      </c>
      <c r="R9" s="284">
        <f t="shared" si="5"/>
        <v>1280</v>
      </c>
      <c r="S9" s="284">
        <v>0</v>
      </c>
      <c r="T9" s="284">
        <v>1280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51</v>
      </c>
      <c r="AA9" s="284">
        <v>31</v>
      </c>
      <c r="AB9" s="284">
        <v>20</v>
      </c>
      <c r="AC9" s="284">
        <v>0</v>
      </c>
      <c r="AD9" s="284">
        <f t="shared" si="8"/>
        <v>4308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3916</v>
      </c>
      <c r="AJ9" s="284">
        <v>0</v>
      </c>
      <c r="AK9" s="284">
        <v>0</v>
      </c>
      <c r="AL9" s="284">
        <v>3916</v>
      </c>
      <c r="AM9" s="284">
        <f t="shared" si="11"/>
        <v>81</v>
      </c>
      <c r="AN9" s="284">
        <v>0</v>
      </c>
      <c r="AO9" s="284">
        <v>0</v>
      </c>
      <c r="AP9" s="284">
        <v>81</v>
      </c>
      <c r="AQ9" s="284">
        <f t="shared" si="12"/>
        <v>109</v>
      </c>
      <c r="AR9" s="284">
        <v>0</v>
      </c>
      <c r="AS9" s="284">
        <v>0</v>
      </c>
      <c r="AT9" s="284">
        <v>109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202</v>
      </c>
      <c r="AZ9" s="284">
        <v>0</v>
      </c>
      <c r="BA9" s="284">
        <v>0</v>
      </c>
      <c r="BB9" s="284">
        <v>202</v>
      </c>
      <c r="BC9" s="284">
        <f t="shared" si="15"/>
        <v>3663</v>
      </c>
      <c r="BD9" s="284">
        <f t="shared" si="16"/>
        <v>2514</v>
      </c>
      <c r="BE9" s="284">
        <v>0</v>
      </c>
      <c r="BF9" s="284">
        <v>1040</v>
      </c>
      <c r="BG9" s="284">
        <v>246</v>
      </c>
      <c r="BH9" s="284">
        <v>428</v>
      </c>
      <c r="BI9" s="284">
        <v>0</v>
      </c>
      <c r="BJ9" s="284">
        <v>800</v>
      </c>
      <c r="BK9" s="284">
        <f t="shared" si="18"/>
        <v>1149</v>
      </c>
      <c r="BL9" s="284">
        <v>0</v>
      </c>
      <c r="BM9" s="284">
        <v>635</v>
      </c>
      <c r="BN9" s="284">
        <v>180</v>
      </c>
      <c r="BO9" s="284">
        <v>18</v>
      </c>
      <c r="BP9" s="284">
        <v>0</v>
      </c>
      <c r="BQ9" s="284">
        <v>316</v>
      </c>
      <c r="BR9" s="284">
        <f t="shared" si="41"/>
        <v>13164</v>
      </c>
      <c r="BS9" s="284">
        <f t="shared" si="42"/>
        <v>0</v>
      </c>
      <c r="BT9" s="284">
        <f t="shared" si="43"/>
        <v>10046</v>
      </c>
      <c r="BU9" s="284">
        <f t="shared" si="44"/>
        <v>559</v>
      </c>
      <c r="BV9" s="284">
        <f t="shared" si="45"/>
        <v>1708</v>
      </c>
      <c r="BW9" s="284">
        <f t="shared" si="46"/>
        <v>0</v>
      </c>
      <c r="BX9" s="284">
        <f t="shared" si="47"/>
        <v>851</v>
      </c>
      <c r="BY9" s="284">
        <f t="shared" si="21"/>
        <v>10650</v>
      </c>
      <c r="BZ9" s="284">
        <f t="shared" si="22"/>
        <v>0</v>
      </c>
      <c r="CA9" s="284">
        <f t="shared" si="23"/>
        <v>9006</v>
      </c>
      <c r="CB9" s="284">
        <f t="shared" si="24"/>
        <v>313</v>
      </c>
      <c r="CC9" s="284">
        <f t="shared" si="25"/>
        <v>1280</v>
      </c>
      <c r="CD9" s="284">
        <f t="shared" si="26"/>
        <v>0</v>
      </c>
      <c r="CE9" s="284">
        <f t="shared" si="27"/>
        <v>51</v>
      </c>
      <c r="CF9" s="284">
        <f t="shared" si="28"/>
        <v>2514</v>
      </c>
      <c r="CG9" s="284">
        <f t="shared" si="48"/>
        <v>0</v>
      </c>
      <c r="CH9" s="284">
        <f t="shared" si="49"/>
        <v>1040</v>
      </c>
      <c r="CI9" s="284">
        <f t="shared" si="50"/>
        <v>246</v>
      </c>
      <c r="CJ9" s="284">
        <f t="shared" si="51"/>
        <v>428</v>
      </c>
      <c r="CK9" s="284">
        <f t="shared" si="52"/>
        <v>0</v>
      </c>
      <c r="CL9" s="284">
        <f t="shared" si="53"/>
        <v>800</v>
      </c>
      <c r="CM9" s="284">
        <f t="shared" si="54"/>
        <v>5457</v>
      </c>
      <c r="CN9" s="284">
        <f t="shared" si="55"/>
        <v>0</v>
      </c>
      <c r="CO9" s="284">
        <f t="shared" si="56"/>
        <v>4551</v>
      </c>
      <c r="CP9" s="284">
        <f t="shared" si="57"/>
        <v>261</v>
      </c>
      <c r="CQ9" s="284">
        <f t="shared" si="58"/>
        <v>127</v>
      </c>
      <c r="CR9" s="284">
        <f t="shared" si="59"/>
        <v>0</v>
      </c>
      <c r="CS9" s="284">
        <f t="shared" si="60"/>
        <v>518</v>
      </c>
      <c r="CT9" s="284">
        <f t="shared" si="31"/>
        <v>4308</v>
      </c>
      <c r="CU9" s="284">
        <f t="shared" si="32"/>
        <v>0</v>
      </c>
      <c r="CV9" s="284">
        <f t="shared" si="33"/>
        <v>3916</v>
      </c>
      <c r="CW9" s="284">
        <f t="shared" si="34"/>
        <v>81</v>
      </c>
      <c r="CX9" s="284">
        <f t="shared" si="35"/>
        <v>109</v>
      </c>
      <c r="CY9" s="284">
        <f t="shared" si="36"/>
        <v>0</v>
      </c>
      <c r="CZ9" s="284">
        <f t="shared" si="37"/>
        <v>202</v>
      </c>
      <c r="DA9" s="284">
        <f t="shared" si="38"/>
        <v>1149</v>
      </c>
      <c r="DB9" s="284">
        <f t="shared" si="61"/>
        <v>0</v>
      </c>
      <c r="DC9" s="284">
        <f t="shared" si="62"/>
        <v>635</v>
      </c>
      <c r="DD9" s="284">
        <f t="shared" si="63"/>
        <v>180</v>
      </c>
      <c r="DE9" s="284">
        <f t="shared" si="64"/>
        <v>18</v>
      </c>
      <c r="DF9" s="284">
        <f t="shared" si="65"/>
        <v>0</v>
      </c>
      <c r="DG9" s="284">
        <f t="shared" si="66"/>
        <v>316</v>
      </c>
      <c r="DH9" s="284">
        <v>0</v>
      </c>
      <c r="DI9" s="284">
        <f t="shared" si="40"/>
        <v>0</v>
      </c>
      <c r="DJ9" s="284">
        <v>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9475</v>
      </c>
      <c r="E10" s="284">
        <f t="shared" si="1"/>
        <v>7415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6512</v>
      </c>
      <c r="K10" s="284">
        <v>1783</v>
      </c>
      <c r="L10" s="284">
        <v>4729</v>
      </c>
      <c r="M10" s="284">
        <v>0</v>
      </c>
      <c r="N10" s="284">
        <f t="shared" si="4"/>
        <v>576</v>
      </c>
      <c r="O10" s="284">
        <v>0</v>
      </c>
      <c r="P10" s="284">
        <v>576</v>
      </c>
      <c r="Q10" s="284">
        <v>0</v>
      </c>
      <c r="R10" s="284">
        <f t="shared" si="5"/>
        <v>327</v>
      </c>
      <c r="S10" s="284">
        <v>118</v>
      </c>
      <c r="T10" s="284">
        <v>209</v>
      </c>
      <c r="U10" s="284">
        <v>0</v>
      </c>
      <c r="V10" s="284">
        <f t="shared" si="6"/>
        <v>0</v>
      </c>
      <c r="W10" s="284">
        <v>0</v>
      </c>
      <c r="X10" s="284">
        <v>0</v>
      </c>
      <c r="Y10" s="284">
        <v>0</v>
      </c>
      <c r="Z10" s="284">
        <f t="shared" si="7"/>
        <v>0</v>
      </c>
      <c r="AA10" s="284">
        <v>0</v>
      </c>
      <c r="AB10" s="284">
        <v>0</v>
      </c>
      <c r="AC10" s="284">
        <v>0</v>
      </c>
      <c r="AD10" s="284">
        <f t="shared" si="8"/>
        <v>832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791</v>
      </c>
      <c r="AJ10" s="284">
        <v>0</v>
      </c>
      <c r="AK10" s="284">
        <v>0</v>
      </c>
      <c r="AL10" s="284">
        <v>791</v>
      </c>
      <c r="AM10" s="284">
        <f t="shared" si="11"/>
        <v>41</v>
      </c>
      <c r="AN10" s="284">
        <v>0</v>
      </c>
      <c r="AO10" s="284">
        <v>0</v>
      </c>
      <c r="AP10" s="284">
        <v>41</v>
      </c>
      <c r="AQ10" s="284">
        <f t="shared" si="12"/>
        <v>0</v>
      </c>
      <c r="AR10" s="284">
        <v>0</v>
      </c>
      <c r="AS10" s="284">
        <v>0</v>
      </c>
      <c r="AT10" s="284">
        <v>0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0</v>
      </c>
      <c r="AZ10" s="284">
        <v>0</v>
      </c>
      <c r="BA10" s="284">
        <v>0</v>
      </c>
      <c r="BB10" s="284">
        <v>0</v>
      </c>
      <c r="BC10" s="284">
        <f t="shared" si="15"/>
        <v>1228</v>
      </c>
      <c r="BD10" s="284">
        <f t="shared" si="16"/>
        <v>1228</v>
      </c>
      <c r="BE10" s="284">
        <v>0</v>
      </c>
      <c r="BF10" s="284">
        <v>758</v>
      </c>
      <c r="BG10" s="284">
        <v>331</v>
      </c>
      <c r="BH10" s="284">
        <v>59</v>
      </c>
      <c r="BI10" s="284">
        <v>0</v>
      </c>
      <c r="BJ10" s="284">
        <v>80</v>
      </c>
      <c r="BK10" s="284">
        <f t="shared" si="18"/>
        <v>0</v>
      </c>
      <c r="BL10" s="284">
        <v>0</v>
      </c>
      <c r="BM10" s="284">
        <v>0</v>
      </c>
      <c r="BN10" s="284">
        <v>0</v>
      </c>
      <c r="BO10" s="284">
        <v>0</v>
      </c>
      <c r="BP10" s="284">
        <v>0</v>
      </c>
      <c r="BQ10" s="284">
        <v>0</v>
      </c>
      <c r="BR10" s="284">
        <f t="shared" si="41"/>
        <v>8643</v>
      </c>
      <c r="BS10" s="284">
        <f t="shared" si="42"/>
        <v>0</v>
      </c>
      <c r="BT10" s="284">
        <f t="shared" si="43"/>
        <v>7270</v>
      </c>
      <c r="BU10" s="284">
        <f t="shared" si="44"/>
        <v>907</v>
      </c>
      <c r="BV10" s="284">
        <f t="shared" si="45"/>
        <v>386</v>
      </c>
      <c r="BW10" s="284">
        <f t="shared" si="46"/>
        <v>0</v>
      </c>
      <c r="BX10" s="284">
        <f t="shared" si="47"/>
        <v>80</v>
      </c>
      <c r="BY10" s="284">
        <f t="shared" si="21"/>
        <v>7415</v>
      </c>
      <c r="BZ10" s="284">
        <f t="shared" si="22"/>
        <v>0</v>
      </c>
      <c r="CA10" s="284">
        <f t="shared" si="23"/>
        <v>6512</v>
      </c>
      <c r="CB10" s="284">
        <f t="shared" si="24"/>
        <v>576</v>
      </c>
      <c r="CC10" s="284">
        <f t="shared" si="25"/>
        <v>327</v>
      </c>
      <c r="CD10" s="284">
        <f t="shared" si="26"/>
        <v>0</v>
      </c>
      <c r="CE10" s="284">
        <f t="shared" si="27"/>
        <v>0</v>
      </c>
      <c r="CF10" s="284">
        <f t="shared" si="28"/>
        <v>1228</v>
      </c>
      <c r="CG10" s="284">
        <f t="shared" si="48"/>
        <v>0</v>
      </c>
      <c r="CH10" s="284">
        <f t="shared" si="49"/>
        <v>758</v>
      </c>
      <c r="CI10" s="284">
        <f t="shared" si="50"/>
        <v>331</v>
      </c>
      <c r="CJ10" s="284">
        <f t="shared" si="51"/>
        <v>59</v>
      </c>
      <c r="CK10" s="284">
        <f t="shared" si="52"/>
        <v>0</v>
      </c>
      <c r="CL10" s="284">
        <f t="shared" si="53"/>
        <v>80</v>
      </c>
      <c r="CM10" s="284">
        <f t="shared" si="54"/>
        <v>832</v>
      </c>
      <c r="CN10" s="284">
        <f t="shared" si="55"/>
        <v>0</v>
      </c>
      <c r="CO10" s="284">
        <f t="shared" si="56"/>
        <v>791</v>
      </c>
      <c r="CP10" s="284">
        <f t="shared" si="57"/>
        <v>41</v>
      </c>
      <c r="CQ10" s="284">
        <f t="shared" si="58"/>
        <v>0</v>
      </c>
      <c r="CR10" s="284">
        <f t="shared" si="59"/>
        <v>0</v>
      </c>
      <c r="CS10" s="284">
        <f t="shared" si="60"/>
        <v>0</v>
      </c>
      <c r="CT10" s="284">
        <f t="shared" si="31"/>
        <v>832</v>
      </c>
      <c r="CU10" s="284">
        <f t="shared" si="32"/>
        <v>0</v>
      </c>
      <c r="CV10" s="284">
        <f t="shared" si="33"/>
        <v>791</v>
      </c>
      <c r="CW10" s="284">
        <f t="shared" si="34"/>
        <v>41</v>
      </c>
      <c r="CX10" s="284">
        <f t="shared" si="35"/>
        <v>0</v>
      </c>
      <c r="CY10" s="284">
        <f t="shared" si="36"/>
        <v>0</v>
      </c>
      <c r="CZ10" s="284">
        <f t="shared" si="37"/>
        <v>0</v>
      </c>
      <c r="DA10" s="284">
        <f t="shared" si="38"/>
        <v>0</v>
      </c>
      <c r="DB10" s="284">
        <f t="shared" si="61"/>
        <v>0</v>
      </c>
      <c r="DC10" s="284">
        <f t="shared" si="62"/>
        <v>0</v>
      </c>
      <c r="DD10" s="284">
        <f t="shared" si="63"/>
        <v>0</v>
      </c>
      <c r="DE10" s="284">
        <f t="shared" si="64"/>
        <v>0</v>
      </c>
      <c r="DF10" s="284">
        <f t="shared" si="65"/>
        <v>0</v>
      </c>
      <c r="DG10" s="284">
        <f t="shared" si="66"/>
        <v>0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28200</v>
      </c>
      <c r="E11" s="284">
        <f t="shared" si="1"/>
        <v>16975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14767</v>
      </c>
      <c r="K11" s="284">
        <v>0</v>
      </c>
      <c r="L11" s="284">
        <v>14767</v>
      </c>
      <c r="M11" s="284">
        <v>0</v>
      </c>
      <c r="N11" s="284">
        <f t="shared" si="4"/>
        <v>732</v>
      </c>
      <c r="O11" s="284">
        <v>3</v>
      </c>
      <c r="P11" s="284">
        <v>729</v>
      </c>
      <c r="Q11" s="284">
        <v>0</v>
      </c>
      <c r="R11" s="284">
        <f t="shared" si="5"/>
        <v>1476</v>
      </c>
      <c r="S11" s="284">
        <v>0</v>
      </c>
      <c r="T11" s="284">
        <v>1476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0</v>
      </c>
      <c r="AA11" s="284">
        <v>0</v>
      </c>
      <c r="AB11" s="284">
        <v>0</v>
      </c>
      <c r="AC11" s="284">
        <v>0</v>
      </c>
      <c r="AD11" s="284">
        <f t="shared" si="8"/>
        <v>10366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10155</v>
      </c>
      <c r="AJ11" s="284">
        <v>0</v>
      </c>
      <c r="AK11" s="284">
        <v>0</v>
      </c>
      <c r="AL11" s="284">
        <v>10155</v>
      </c>
      <c r="AM11" s="284">
        <f t="shared" si="11"/>
        <v>171</v>
      </c>
      <c r="AN11" s="284">
        <v>0</v>
      </c>
      <c r="AO11" s="284">
        <v>0</v>
      </c>
      <c r="AP11" s="284">
        <v>171</v>
      </c>
      <c r="AQ11" s="284">
        <f t="shared" si="12"/>
        <v>33</v>
      </c>
      <c r="AR11" s="284">
        <v>0</v>
      </c>
      <c r="AS11" s="284">
        <v>0</v>
      </c>
      <c r="AT11" s="284">
        <v>33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7</v>
      </c>
      <c r="AZ11" s="284">
        <v>0</v>
      </c>
      <c r="BA11" s="284">
        <v>0</v>
      </c>
      <c r="BB11" s="284">
        <v>7</v>
      </c>
      <c r="BC11" s="284">
        <f t="shared" si="15"/>
        <v>859</v>
      </c>
      <c r="BD11" s="284">
        <f t="shared" si="16"/>
        <v>494</v>
      </c>
      <c r="BE11" s="284">
        <v>0</v>
      </c>
      <c r="BF11" s="284">
        <v>322</v>
      </c>
      <c r="BG11" s="284">
        <v>102</v>
      </c>
      <c r="BH11" s="284">
        <v>34</v>
      </c>
      <c r="BI11" s="284">
        <v>0</v>
      </c>
      <c r="BJ11" s="284">
        <v>36</v>
      </c>
      <c r="BK11" s="284">
        <f t="shared" si="18"/>
        <v>365</v>
      </c>
      <c r="BL11" s="284">
        <v>0</v>
      </c>
      <c r="BM11" s="284">
        <v>354</v>
      </c>
      <c r="BN11" s="284">
        <v>10</v>
      </c>
      <c r="BO11" s="284">
        <v>0</v>
      </c>
      <c r="BP11" s="284">
        <v>0</v>
      </c>
      <c r="BQ11" s="284">
        <v>1</v>
      </c>
      <c r="BR11" s="284">
        <f t="shared" si="41"/>
        <v>17469</v>
      </c>
      <c r="BS11" s="284">
        <f t="shared" si="42"/>
        <v>0</v>
      </c>
      <c r="BT11" s="284">
        <f t="shared" si="43"/>
        <v>15089</v>
      </c>
      <c r="BU11" s="284">
        <f t="shared" si="44"/>
        <v>834</v>
      </c>
      <c r="BV11" s="284">
        <f t="shared" si="45"/>
        <v>1510</v>
      </c>
      <c r="BW11" s="284">
        <f t="shared" si="46"/>
        <v>0</v>
      </c>
      <c r="BX11" s="284">
        <f t="shared" si="47"/>
        <v>36</v>
      </c>
      <c r="BY11" s="284">
        <f t="shared" si="21"/>
        <v>16975</v>
      </c>
      <c r="BZ11" s="284">
        <f t="shared" si="22"/>
        <v>0</v>
      </c>
      <c r="CA11" s="284">
        <f t="shared" si="23"/>
        <v>14767</v>
      </c>
      <c r="CB11" s="284">
        <f t="shared" si="24"/>
        <v>732</v>
      </c>
      <c r="CC11" s="284">
        <f t="shared" si="25"/>
        <v>1476</v>
      </c>
      <c r="CD11" s="284">
        <f t="shared" si="26"/>
        <v>0</v>
      </c>
      <c r="CE11" s="284">
        <f t="shared" si="27"/>
        <v>0</v>
      </c>
      <c r="CF11" s="284">
        <f t="shared" si="28"/>
        <v>494</v>
      </c>
      <c r="CG11" s="284">
        <f t="shared" si="48"/>
        <v>0</v>
      </c>
      <c r="CH11" s="284">
        <f t="shared" si="49"/>
        <v>322</v>
      </c>
      <c r="CI11" s="284">
        <f t="shared" si="50"/>
        <v>102</v>
      </c>
      <c r="CJ11" s="284">
        <f t="shared" si="51"/>
        <v>34</v>
      </c>
      <c r="CK11" s="284">
        <f t="shared" si="52"/>
        <v>0</v>
      </c>
      <c r="CL11" s="284">
        <f t="shared" si="53"/>
        <v>36</v>
      </c>
      <c r="CM11" s="284">
        <f t="shared" si="54"/>
        <v>10731</v>
      </c>
      <c r="CN11" s="284">
        <f t="shared" si="55"/>
        <v>0</v>
      </c>
      <c r="CO11" s="284">
        <f t="shared" si="56"/>
        <v>10509</v>
      </c>
      <c r="CP11" s="284">
        <f t="shared" si="57"/>
        <v>181</v>
      </c>
      <c r="CQ11" s="284">
        <f t="shared" si="58"/>
        <v>33</v>
      </c>
      <c r="CR11" s="284">
        <f t="shared" si="59"/>
        <v>0</v>
      </c>
      <c r="CS11" s="284">
        <f t="shared" si="60"/>
        <v>8</v>
      </c>
      <c r="CT11" s="284">
        <f t="shared" si="31"/>
        <v>10366</v>
      </c>
      <c r="CU11" s="284">
        <f t="shared" si="32"/>
        <v>0</v>
      </c>
      <c r="CV11" s="284">
        <f t="shared" si="33"/>
        <v>10155</v>
      </c>
      <c r="CW11" s="284">
        <f t="shared" si="34"/>
        <v>171</v>
      </c>
      <c r="CX11" s="284">
        <f t="shared" si="35"/>
        <v>33</v>
      </c>
      <c r="CY11" s="284">
        <f t="shared" si="36"/>
        <v>0</v>
      </c>
      <c r="CZ11" s="284">
        <f t="shared" si="37"/>
        <v>7</v>
      </c>
      <c r="DA11" s="284">
        <f t="shared" si="38"/>
        <v>365</v>
      </c>
      <c r="DB11" s="284">
        <f t="shared" si="61"/>
        <v>0</v>
      </c>
      <c r="DC11" s="284">
        <f t="shared" si="62"/>
        <v>354</v>
      </c>
      <c r="DD11" s="284">
        <f t="shared" si="63"/>
        <v>10</v>
      </c>
      <c r="DE11" s="284">
        <f t="shared" si="64"/>
        <v>0</v>
      </c>
      <c r="DF11" s="284">
        <f t="shared" si="65"/>
        <v>0</v>
      </c>
      <c r="DG11" s="284">
        <f t="shared" si="66"/>
        <v>1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26002</v>
      </c>
      <c r="E12" s="284">
        <f t="shared" si="1"/>
        <v>16656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12626</v>
      </c>
      <c r="K12" s="284">
        <v>0</v>
      </c>
      <c r="L12" s="284">
        <v>12626</v>
      </c>
      <c r="M12" s="284">
        <v>0</v>
      </c>
      <c r="N12" s="284">
        <f t="shared" si="4"/>
        <v>607</v>
      </c>
      <c r="O12" s="284">
        <v>0</v>
      </c>
      <c r="P12" s="284">
        <v>607</v>
      </c>
      <c r="Q12" s="284">
        <v>0</v>
      </c>
      <c r="R12" s="284">
        <f t="shared" si="5"/>
        <v>3423</v>
      </c>
      <c r="S12" s="284">
        <v>0</v>
      </c>
      <c r="T12" s="284">
        <v>3423</v>
      </c>
      <c r="U12" s="284">
        <v>0</v>
      </c>
      <c r="V12" s="284">
        <f t="shared" si="6"/>
        <v>0</v>
      </c>
      <c r="W12" s="284">
        <v>0</v>
      </c>
      <c r="X12" s="284">
        <v>0</v>
      </c>
      <c r="Y12" s="284">
        <v>0</v>
      </c>
      <c r="Z12" s="284">
        <f t="shared" si="7"/>
        <v>0</v>
      </c>
      <c r="AA12" s="284">
        <v>0</v>
      </c>
      <c r="AB12" s="284">
        <v>0</v>
      </c>
      <c r="AC12" s="284">
        <v>0</v>
      </c>
      <c r="AD12" s="284">
        <f t="shared" si="8"/>
        <v>8015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7908</v>
      </c>
      <c r="AJ12" s="284">
        <v>0</v>
      </c>
      <c r="AK12" s="284">
        <v>0</v>
      </c>
      <c r="AL12" s="284">
        <v>7908</v>
      </c>
      <c r="AM12" s="284">
        <f t="shared" si="11"/>
        <v>107</v>
      </c>
      <c r="AN12" s="284">
        <v>0</v>
      </c>
      <c r="AO12" s="284">
        <v>0</v>
      </c>
      <c r="AP12" s="284">
        <v>107</v>
      </c>
      <c r="AQ12" s="284">
        <f t="shared" si="12"/>
        <v>0</v>
      </c>
      <c r="AR12" s="284">
        <v>0</v>
      </c>
      <c r="AS12" s="284">
        <v>0</v>
      </c>
      <c r="AT12" s="284">
        <v>0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1331</v>
      </c>
      <c r="BD12" s="284">
        <f t="shared" si="16"/>
        <v>1177</v>
      </c>
      <c r="BE12" s="284">
        <v>0</v>
      </c>
      <c r="BF12" s="284">
        <v>869</v>
      </c>
      <c r="BG12" s="284">
        <v>308</v>
      </c>
      <c r="BH12" s="284">
        <v>0</v>
      </c>
      <c r="BI12" s="284">
        <v>0</v>
      </c>
      <c r="BJ12" s="284">
        <v>0</v>
      </c>
      <c r="BK12" s="284">
        <f t="shared" si="18"/>
        <v>154</v>
      </c>
      <c r="BL12" s="284">
        <v>0</v>
      </c>
      <c r="BM12" s="284">
        <v>147</v>
      </c>
      <c r="BN12" s="284">
        <v>7</v>
      </c>
      <c r="BO12" s="284">
        <v>0</v>
      </c>
      <c r="BP12" s="284">
        <v>0</v>
      </c>
      <c r="BQ12" s="284">
        <v>0</v>
      </c>
      <c r="BR12" s="284">
        <f t="shared" si="41"/>
        <v>17833</v>
      </c>
      <c r="BS12" s="284">
        <f t="shared" si="42"/>
        <v>0</v>
      </c>
      <c r="BT12" s="284">
        <f t="shared" si="43"/>
        <v>13495</v>
      </c>
      <c r="BU12" s="284">
        <f t="shared" si="44"/>
        <v>915</v>
      </c>
      <c r="BV12" s="284">
        <f t="shared" si="45"/>
        <v>3423</v>
      </c>
      <c r="BW12" s="284">
        <f t="shared" si="46"/>
        <v>0</v>
      </c>
      <c r="BX12" s="284">
        <f t="shared" si="47"/>
        <v>0</v>
      </c>
      <c r="BY12" s="284">
        <f t="shared" si="21"/>
        <v>16656</v>
      </c>
      <c r="BZ12" s="284">
        <f t="shared" si="22"/>
        <v>0</v>
      </c>
      <c r="CA12" s="284">
        <f t="shared" si="23"/>
        <v>12626</v>
      </c>
      <c r="CB12" s="284">
        <f t="shared" si="24"/>
        <v>607</v>
      </c>
      <c r="CC12" s="284">
        <f t="shared" si="25"/>
        <v>3423</v>
      </c>
      <c r="CD12" s="284">
        <f t="shared" si="26"/>
        <v>0</v>
      </c>
      <c r="CE12" s="284">
        <f t="shared" si="27"/>
        <v>0</v>
      </c>
      <c r="CF12" s="284">
        <f t="shared" si="28"/>
        <v>1177</v>
      </c>
      <c r="CG12" s="284">
        <f t="shared" si="48"/>
        <v>0</v>
      </c>
      <c r="CH12" s="284">
        <f t="shared" si="49"/>
        <v>869</v>
      </c>
      <c r="CI12" s="284">
        <f t="shared" si="50"/>
        <v>308</v>
      </c>
      <c r="CJ12" s="284">
        <f t="shared" si="51"/>
        <v>0</v>
      </c>
      <c r="CK12" s="284">
        <f t="shared" si="52"/>
        <v>0</v>
      </c>
      <c r="CL12" s="284">
        <f t="shared" si="53"/>
        <v>0</v>
      </c>
      <c r="CM12" s="284">
        <f t="shared" si="54"/>
        <v>8169</v>
      </c>
      <c r="CN12" s="284">
        <f t="shared" si="55"/>
        <v>0</v>
      </c>
      <c r="CO12" s="284">
        <f t="shared" si="56"/>
        <v>8055</v>
      </c>
      <c r="CP12" s="284">
        <f t="shared" si="57"/>
        <v>114</v>
      </c>
      <c r="CQ12" s="284">
        <f t="shared" si="58"/>
        <v>0</v>
      </c>
      <c r="CR12" s="284">
        <f t="shared" si="59"/>
        <v>0</v>
      </c>
      <c r="CS12" s="284">
        <f t="shared" si="60"/>
        <v>0</v>
      </c>
      <c r="CT12" s="284">
        <f t="shared" si="31"/>
        <v>8015</v>
      </c>
      <c r="CU12" s="284">
        <f t="shared" si="32"/>
        <v>0</v>
      </c>
      <c r="CV12" s="284">
        <f t="shared" si="33"/>
        <v>7908</v>
      </c>
      <c r="CW12" s="284">
        <f t="shared" si="34"/>
        <v>107</v>
      </c>
      <c r="CX12" s="284">
        <f t="shared" si="35"/>
        <v>0</v>
      </c>
      <c r="CY12" s="284">
        <f t="shared" si="36"/>
        <v>0</v>
      </c>
      <c r="CZ12" s="284">
        <f t="shared" si="37"/>
        <v>0</v>
      </c>
      <c r="DA12" s="284">
        <f t="shared" si="38"/>
        <v>154</v>
      </c>
      <c r="DB12" s="284">
        <f t="shared" si="61"/>
        <v>0</v>
      </c>
      <c r="DC12" s="284">
        <f t="shared" si="62"/>
        <v>147</v>
      </c>
      <c r="DD12" s="284">
        <f t="shared" si="63"/>
        <v>7</v>
      </c>
      <c r="DE12" s="284">
        <f t="shared" si="64"/>
        <v>0</v>
      </c>
      <c r="DF12" s="284">
        <f t="shared" si="65"/>
        <v>0</v>
      </c>
      <c r="DG12" s="284">
        <f t="shared" si="66"/>
        <v>0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12163</v>
      </c>
      <c r="E13" s="284">
        <f t="shared" si="1"/>
        <v>6879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5606</v>
      </c>
      <c r="K13" s="284">
        <v>0</v>
      </c>
      <c r="L13" s="284">
        <v>5606</v>
      </c>
      <c r="M13" s="284">
        <v>0</v>
      </c>
      <c r="N13" s="284">
        <f t="shared" si="4"/>
        <v>194</v>
      </c>
      <c r="O13" s="284">
        <v>0</v>
      </c>
      <c r="P13" s="284">
        <v>194</v>
      </c>
      <c r="Q13" s="284">
        <v>0</v>
      </c>
      <c r="R13" s="284">
        <f t="shared" si="5"/>
        <v>1079</v>
      </c>
      <c r="S13" s="284">
        <v>0</v>
      </c>
      <c r="T13" s="284">
        <v>1079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0</v>
      </c>
      <c r="AA13" s="284">
        <v>0</v>
      </c>
      <c r="AB13" s="284">
        <v>0</v>
      </c>
      <c r="AC13" s="284">
        <v>0</v>
      </c>
      <c r="AD13" s="284">
        <f t="shared" si="8"/>
        <v>2481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2405</v>
      </c>
      <c r="AJ13" s="284">
        <v>0</v>
      </c>
      <c r="AK13" s="284">
        <v>0</v>
      </c>
      <c r="AL13" s="284">
        <v>2405</v>
      </c>
      <c r="AM13" s="284">
        <f t="shared" si="11"/>
        <v>48</v>
      </c>
      <c r="AN13" s="284">
        <v>0</v>
      </c>
      <c r="AO13" s="284">
        <v>0</v>
      </c>
      <c r="AP13" s="284">
        <v>48</v>
      </c>
      <c r="AQ13" s="284">
        <f t="shared" si="12"/>
        <v>28</v>
      </c>
      <c r="AR13" s="284">
        <v>0</v>
      </c>
      <c r="AS13" s="284">
        <v>0</v>
      </c>
      <c r="AT13" s="284">
        <v>28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2803</v>
      </c>
      <c r="BD13" s="284">
        <f t="shared" si="16"/>
        <v>1913</v>
      </c>
      <c r="BE13" s="284">
        <v>0</v>
      </c>
      <c r="BF13" s="284">
        <v>1479</v>
      </c>
      <c r="BG13" s="284">
        <v>324</v>
      </c>
      <c r="BH13" s="284">
        <v>110</v>
      </c>
      <c r="BI13" s="284">
        <v>0</v>
      </c>
      <c r="BJ13" s="284">
        <v>0</v>
      </c>
      <c r="BK13" s="284">
        <f t="shared" si="18"/>
        <v>890</v>
      </c>
      <c r="BL13" s="284">
        <v>0</v>
      </c>
      <c r="BM13" s="284">
        <v>827</v>
      </c>
      <c r="BN13" s="284">
        <v>21</v>
      </c>
      <c r="BO13" s="284">
        <v>42</v>
      </c>
      <c r="BP13" s="284">
        <v>0</v>
      </c>
      <c r="BQ13" s="284">
        <v>0</v>
      </c>
      <c r="BR13" s="284">
        <f t="shared" si="41"/>
        <v>8792</v>
      </c>
      <c r="BS13" s="284">
        <f t="shared" si="42"/>
        <v>0</v>
      </c>
      <c r="BT13" s="284">
        <f t="shared" si="43"/>
        <v>7085</v>
      </c>
      <c r="BU13" s="284">
        <f t="shared" si="44"/>
        <v>518</v>
      </c>
      <c r="BV13" s="284">
        <f t="shared" si="45"/>
        <v>1189</v>
      </c>
      <c r="BW13" s="284">
        <f t="shared" si="46"/>
        <v>0</v>
      </c>
      <c r="BX13" s="284">
        <f t="shared" si="47"/>
        <v>0</v>
      </c>
      <c r="BY13" s="284">
        <f t="shared" si="21"/>
        <v>6879</v>
      </c>
      <c r="BZ13" s="284">
        <f t="shared" si="22"/>
        <v>0</v>
      </c>
      <c r="CA13" s="284">
        <f t="shared" si="23"/>
        <v>5606</v>
      </c>
      <c r="CB13" s="284">
        <f t="shared" si="24"/>
        <v>194</v>
      </c>
      <c r="CC13" s="284">
        <f t="shared" si="25"/>
        <v>1079</v>
      </c>
      <c r="CD13" s="284">
        <f t="shared" si="26"/>
        <v>0</v>
      </c>
      <c r="CE13" s="284">
        <f t="shared" si="27"/>
        <v>0</v>
      </c>
      <c r="CF13" s="284">
        <f t="shared" si="28"/>
        <v>1913</v>
      </c>
      <c r="CG13" s="284">
        <f t="shared" si="48"/>
        <v>0</v>
      </c>
      <c r="CH13" s="284">
        <f t="shared" si="49"/>
        <v>1479</v>
      </c>
      <c r="CI13" s="284">
        <f t="shared" si="50"/>
        <v>324</v>
      </c>
      <c r="CJ13" s="284">
        <f t="shared" si="51"/>
        <v>110</v>
      </c>
      <c r="CK13" s="284">
        <f t="shared" si="52"/>
        <v>0</v>
      </c>
      <c r="CL13" s="284">
        <f t="shared" si="53"/>
        <v>0</v>
      </c>
      <c r="CM13" s="284">
        <f t="shared" si="54"/>
        <v>3371</v>
      </c>
      <c r="CN13" s="284">
        <f t="shared" si="55"/>
        <v>0</v>
      </c>
      <c r="CO13" s="284">
        <f t="shared" si="56"/>
        <v>3232</v>
      </c>
      <c r="CP13" s="284">
        <f t="shared" si="57"/>
        <v>69</v>
      </c>
      <c r="CQ13" s="284">
        <f t="shared" si="58"/>
        <v>70</v>
      </c>
      <c r="CR13" s="284">
        <f t="shared" si="59"/>
        <v>0</v>
      </c>
      <c r="CS13" s="284">
        <f t="shared" si="60"/>
        <v>0</v>
      </c>
      <c r="CT13" s="284">
        <f t="shared" si="31"/>
        <v>2481</v>
      </c>
      <c r="CU13" s="284">
        <f t="shared" si="32"/>
        <v>0</v>
      </c>
      <c r="CV13" s="284">
        <f t="shared" si="33"/>
        <v>2405</v>
      </c>
      <c r="CW13" s="284">
        <f t="shared" si="34"/>
        <v>48</v>
      </c>
      <c r="CX13" s="284">
        <f t="shared" si="35"/>
        <v>28</v>
      </c>
      <c r="CY13" s="284">
        <f t="shared" si="36"/>
        <v>0</v>
      </c>
      <c r="CZ13" s="284">
        <f t="shared" si="37"/>
        <v>0</v>
      </c>
      <c r="DA13" s="284">
        <f t="shared" si="38"/>
        <v>890</v>
      </c>
      <c r="DB13" s="284">
        <f t="shared" si="61"/>
        <v>0</v>
      </c>
      <c r="DC13" s="284">
        <f t="shared" si="62"/>
        <v>827</v>
      </c>
      <c r="DD13" s="284">
        <f t="shared" si="63"/>
        <v>21</v>
      </c>
      <c r="DE13" s="284">
        <f t="shared" si="64"/>
        <v>42</v>
      </c>
      <c r="DF13" s="284">
        <f t="shared" si="65"/>
        <v>0</v>
      </c>
      <c r="DG13" s="284">
        <f t="shared" si="66"/>
        <v>0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7996</v>
      </c>
      <c r="E14" s="284">
        <f t="shared" si="1"/>
        <v>5546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4095</v>
      </c>
      <c r="K14" s="284">
        <v>0</v>
      </c>
      <c r="L14" s="284">
        <v>4095</v>
      </c>
      <c r="M14" s="284">
        <v>0</v>
      </c>
      <c r="N14" s="284">
        <f t="shared" si="4"/>
        <v>275</v>
      </c>
      <c r="O14" s="284">
        <v>0</v>
      </c>
      <c r="P14" s="284">
        <v>275</v>
      </c>
      <c r="Q14" s="284">
        <v>0</v>
      </c>
      <c r="R14" s="284">
        <f t="shared" si="5"/>
        <v>1106</v>
      </c>
      <c r="S14" s="284">
        <v>0</v>
      </c>
      <c r="T14" s="284">
        <v>1106</v>
      </c>
      <c r="U14" s="284">
        <v>0</v>
      </c>
      <c r="V14" s="284">
        <f t="shared" si="6"/>
        <v>5</v>
      </c>
      <c r="W14" s="284">
        <v>0</v>
      </c>
      <c r="X14" s="284">
        <v>5</v>
      </c>
      <c r="Y14" s="284">
        <v>0</v>
      </c>
      <c r="Z14" s="284">
        <f t="shared" si="7"/>
        <v>65</v>
      </c>
      <c r="AA14" s="284">
        <v>0</v>
      </c>
      <c r="AB14" s="284">
        <v>65</v>
      </c>
      <c r="AC14" s="284">
        <v>0</v>
      </c>
      <c r="AD14" s="284">
        <f t="shared" si="8"/>
        <v>1772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1630</v>
      </c>
      <c r="AJ14" s="284">
        <v>0</v>
      </c>
      <c r="AK14" s="284">
        <v>0</v>
      </c>
      <c r="AL14" s="284">
        <v>1630</v>
      </c>
      <c r="AM14" s="284">
        <f t="shared" si="11"/>
        <v>44</v>
      </c>
      <c r="AN14" s="284">
        <v>0</v>
      </c>
      <c r="AO14" s="284">
        <v>0</v>
      </c>
      <c r="AP14" s="284">
        <v>44</v>
      </c>
      <c r="AQ14" s="284">
        <f t="shared" si="12"/>
        <v>55</v>
      </c>
      <c r="AR14" s="284">
        <v>0</v>
      </c>
      <c r="AS14" s="284">
        <v>0</v>
      </c>
      <c r="AT14" s="284">
        <v>55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43</v>
      </c>
      <c r="AZ14" s="284">
        <v>0</v>
      </c>
      <c r="BA14" s="284">
        <v>0</v>
      </c>
      <c r="BB14" s="284">
        <v>43</v>
      </c>
      <c r="BC14" s="284">
        <f t="shared" si="15"/>
        <v>678</v>
      </c>
      <c r="BD14" s="284">
        <f t="shared" si="16"/>
        <v>364</v>
      </c>
      <c r="BE14" s="284">
        <v>0</v>
      </c>
      <c r="BF14" s="284">
        <v>162</v>
      </c>
      <c r="BG14" s="284">
        <v>52</v>
      </c>
      <c r="BH14" s="284">
        <v>119</v>
      </c>
      <c r="BI14" s="284">
        <v>1</v>
      </c>
      <c r="BJ14" s="284">
        <v>30</v>
      </c>
      <c r="BK14" s="284">
        <f t="shared" si="18"/>
        <v>314</v>
      </c>
      <c r="BL14" s="284">
        <v>0</v>
      </c>
      <c r="BM14" s="284">
        <v>233</v>
      </c>
      <c r="BN14" s="284">
        <v>8</v>
      </c>
      <c r="BO14" s="284">
        <v>67</v>
      </c>
      <c r="BP14" s="284">
        <v>0</v>
      </c>
      <c r="BQ14" s="284">
        <v>6</v>
      </c>
      <c r="BR14" s="284">
        <f t="shared" si="41"/>
        <v>5910</v>
      </c>
      <c r="BS14" s="284">
        <f t="shared" si="42"/>
        <v>0</v>
      </c>
      <c r="BT14" s="284">
        <f t="shared" si="43"/>
        <v>4257</v>
      </c>
      <c r="BU14" s="284">
        <f t="shared" si="44"/>
        <v>327</v>
      </c>
      <c r="BV14" s="284">
        <f t="shared" si="45"/>
        <v>1225</v>
      </c>
      <c r="BW14" s="284">
        <f t="shared" si="46"/>
        <v>6</v>
      </c>
      <c r="BX14" s="284">
        <f t="shared" si="47"/>
        <v>95</v>
      </c>
      <c r="BY14" s="284">
        <f t="shared" si="21"/>
        <v>5546</v>
      </c>
      <c r="BZ14" s="284">
        <f t="shared" si="22"/>
        <v>0</v>
      </c>
      <c r="CA14" s="284">
        <f t="shared" si="23"/>
        <v>4095</v>
      </c>
      <c r="CB14" s="284">
        <f t="shared" si="24"/>
        <v>275</v>
      </c>
      <c r="CC14" s="284">
        <f t="shared" si="25"/>
        <v>1106</v>
      </c>
      <c r="CD14" s="284">
        <f t="shared" si="26"/>
        <v>5</v>
      </c>
      <c r="CE14" s="284">
        <f t="shared" si="27"/>
        <v>65</v>
      </c>
      <c r="CF14" s="284">
        <f t="shared" si="28"/>
        <v>364</v>
      </c>
      <c r="CG14" s="284">
        <f t="shared" si="48"/>
        <v>0</v>
      </c>
      <c r="CH14" s="284">
        <f t="shared" si="49"/>
        <v>162</v>
      </c>
      <c r="CI14" s="284">
        <f t="shared" si="50"/>
        <v>52</v>
      </c>
      <c r="CJ14" s="284">
        <f t="shared" si="51"/>
        <v>119</v>
      </c>
      <c r="CK14" s="284">
        <f t="shared" si="52"/>
        <v>1</v>
      </c>
      <c r="CL14" s="284">
        <f t="shared" si="53"/>
        <v>30</v>
      </c>
      <c r="CM14" s="284">
        <f t="shared" si="54"/>
        <v>2086</v>
      </c>
      <c r="CN14" s="284">
        <f t="shared" si="55"/>
        <v>0</v>
      </c>
      <c r="CO14" s="284">
        <f t="shared" si="56"/>
        <v>1863</v>
      </c>
      <c r="CP14" s="284">
        <f t="shared" si="57"/>
        <v>52</v>
      </c>
      <c r="CQ14" s="284">
        <f t="shared" si="58"/>
        <v>122</v>
      </c>
      <c r="CR14" s="284">
        <f t="shared" si="59"/>
        <v>0</v>
      </c>
      <c r="CS14" s="284">
        <f t="shared" si="60"/>
        <v>49</v>
      </c>
      <c r="CT14" s="284">
        <f t="shared" si="31"/>
        <v>1772</v>
      </c>
      <c r="CU14" s="284">
        <f t="shared" si="32"/>
        <v>0</v>
      </c>
      <c r="CV14" s="284">
        <f t="shared" si="33"/>
        <v>1630</v>
      </c>
      <c r="CW14" s="284">
        <f t="shared" si="34"/>
        <v>44</v>
      </c>
      <c r="CX14" s="284">
        <f t="shared" si="35"/>
        <v>55</v>
      </c>
      <c r="CY14" s="284">
        <f t="shared" si="36"/>
        <v>0</v>
      </c>
      <c r="CZ14" s="284">
        <f t="shared" si="37"/>
        <v>43</v>
      </c>
      <c r="DA14" s="284">
        <f t="shared" si="38"/>
        <v>314</v>
      </c>
      <c r="DB14" s="284">
        <f t="shared" si="61"/>
        <v>0</v>
      </c>
      <c r="DC14" s="284">
        <f t="shared" si="62"/>
        <v>233</v>
      </c>
      <c r="DD14" s="284">
        <f t="shared" si="63"/>
        <v>8</v>
      </c>
      <c r="DE14" s="284">
        <f t="shared" si="64"/>
        <v>67</v>
      </c>
      <c r="DF14" s="284">
        <f t="shared" si="65"/>
        <v>0</v>
      </c>
      <c r="DG14" s="284">
        <f t="shared" si="66"/>
        <v>6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32513</v>
      </c>
      <c r="E15" s="284">
        <f t="shared" si="1"/>
        <v>22242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18327</v>
      </c>
      <c r="K15" s="284">
        <v>0</v>
      </c>
      <c r="L15" s="284">
        <v>18082</v>
      </c>
      <c r="M15" s="284">
        <v>245</v>
      </c>
      <c r="N15" s="284">
        <f t="shared" si="4"/>
        <v>1214</v>
      </c>
      <c r="O15" s="284">
        <v>0</v>
      </c>
      <c r="P15" s="284">
        <v>1202</v>
      </c>
      <c r="Q15" s="284">
        <v>12</v>
      </c>
      <c r="R15" s="284">
        <f t="shared" si="5"/>
        <v>2600</v>
      </c>
      <c r="S15" s="284">
        <v>0</v>
      </c>
      <c r="T15" s="284">
        <v>2600</v>
      </c>
      <c r="U15" s="284">
        <v>0</v>
      </c>
      <c r="V15" s="284">
        <f t="shared" si="6"/>
        <v>8</v>
      </c>
      <c r="W15" s="284">
        <v>0</v>
      </c>
      <c r="X15" s="284">
        <v>0</v>
      </c>
      <c r="Y15" s="284">
        <v>8</v>
      </c>
      <c r="Z15" s="284">
        <f t="shared" si="7"/>
        <v>93</v>
      </c>
      <c r="AA15" s="284">
        <v>0</v>
      </c>
      <c r="AB15" s="284">
        <v>0</v>
      </c>
      <c r="AC15" s="284">
        <v>93</v>
      </c>
      <c r="AD15" s="284">
        <f t="shared" si="8"/>
        <v>7149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7019</v>
      </c>
      <c r="AJ15" s="284">
        <v>0</v>
      </c>
      <c r="AK15" s="284">
        <v>0</v>
      </c>
      <c r="AL15" s="284">
        <v>7019</v>
      </c>
      <c r="AM15" s="284">
        <f t="shared" si="11"/>
        <v>0</v>
      </c>
      <c r="AN15" s="284">
        <v>0</v>
      </c>
      <c r="AO15" s="284">
        <v>0</v>
      </c>
      <c r="AP15" s="284">
        <v>0</v>
      </c>
      <c r="AQ15" s="284">
        <f t="shared" si="12"/>
        <v>130</v>
      </c>
      <c r="AR15" s="284">
        <v>110</v>
      </c>
      <c r="AS15" s="284">
        <v>0</v>
      </c>
      <c r="AT15" s="284">
        <v>20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3122</v>
      </c>
      <c r="BD15" s="284">
        <f t="shared" si="16"/>
        <v>1903</v>
      </c>
      <c r="BE15" s="284">
        <v>0</v>
      </c>
      <c r="BF15" s="284">
        <v>1224</v>
      </c>
      <c r="BG15" s="284">
        <v>251</v>
      </c>
      <c r="BH15" s="284">
        <v>0</v>
      </c>
      <c r="BI15" s="284">
        <v>84</v>
      </c>
      <c r="BJ15" s="284">
        <v>344</v>
      </c>
      <c r="BK15" s="284">
        <f t="shared" si="18"/>
        <v>1219</v>
      </c>
      <c r="BL15" s="284">
        <v>0</v>
      </c>
      <c r="BM15" s="284">
        <v>1185</v>
      </c>
      <c r="BN15" s="284">
        <v>0</v>
      </c>
      <c r="BO15" s="284">
        <v>28</v>
      </c>
      <c r="BP15" s="284">
        <v>6</v>
      </c>
      <c r="BQ15" s="284">
        <v>0</v>
      </c>
      <c r="BR15" s="284">
        <f t="shared" si="41"/>
        <v>24145</v>
      </c>
      <c r="BS15" s="284">
        <f t="shared" si="42"/>
        <v>0</v>
      </c>
      <c r="BT15" s="284">
        <f t="shared" si="43"/>
        <v>19551</v>
      </c>
      <c r="BU15" s="284">
        <f t="shared" si="44"/>
        <v>1465</v>
      </c>
      <c r="BV15" s="284">
        <f t="shared" si="45"/>
        <v>2600</v>
      </c>
      <c r="BW15" s="284">
        <f t="shared" si="46"/>
        <v>92</v>
      </c>
      <c r="BX15" s="284">
        <f t="shared" si="47"/>
        <v>437</v>
      </c>
      <c r="BY15" s="284">
        <f t="shared" si="21"/>
        <v>22242</v>
      </c>
      <c r="BZ15" s="284">
        <f t="shared" si="22"/>
        <v>0</v>
      </c>
      <c r="CA15" s="284">
        <f t="shared" si="23"/>
        <v>18327</v>
      </c>
      <c r="CB15" s="284">
        <f t="shared" si="24"/>
        <v>1214</v>
      </c>
      <c r="CC15" s="284">
        <f t="shared" si="25"/>
        <v>2600</v>
      </c>
      <c r="CD15" s="284">
        <f t="shared" si="26"/>
        <v>8</v>
      </c>
      <c r="CE15" s="284">
        <f t="shared" si="27"/>
        <v>93</v>
      </c>
      <c r="CF15" s="284">
        <f t="shared" si="28"/>
        <v>1903</v>
      </c>
      <c r="CG15" s="284">
        <f t="shared" si="48"/>
        <v>0</v>
      </c>
      <c r="CH15" s="284">
        <f t="shared" si="49"/>
        <v>1224</v>
      </c>
      <c r="CI15" s="284">
        <f t="shared" si="50"/>
        <v>251</v>
      </c>
      <c r="CJ15" s="284">
        <f t="shared" si="51"/>
        <v>0</v>
      </c>
      <c r="CK15" s="284">
        <f t="shared" si="52"/>
        <v>84</v>
      </c>
      <c r="CL15" s="284">
        <f t="shared" si="53"/>
        <v>344</v>
      </c>
      <c r="CM15" s="284">
        <f t="shared" si="54"/>
        <v>8368</v>
      </c>
      <c r="CN15" s="284">
        <f t="shared" si="55"/>
        <v>0</v>
      </c>
      <c r="CO15" s="284">
        <f t="shared" si="56"/>
        <v>8204</v>
      </c>
      <c r="CP15" s="284">
        <f t="shared" si="57"/>
        <v>0</v>
      </c>
      <c r="CQ15" s="284">
        <f t="shared" si="58"/>
        <v>158</v>
      </c>
      <c r="CR15" s="284">
        <f t="shared" si="59"/>
        <v>6</v>
      </c>
      <c r="CS15" s="284">
        <f t="shared" si="60"/>
        <v>0</v>
      </c>
      <c r="CT15" s="284">
        <f t="shared" si="31"/>
        <v>7149</v>
      </c>
      <c r="CU15" s="284">
        <f t="shared" si="32"/>
        <v>0</v>
      </c>
      <c r="CV15" s="284">
        <f t="shared" si="33"/>
        <v>7019</v>
      </c>
      <c r="CW15" s="284">
        <f t="shared" si="34"/>
        <v>0</v>
      </c>
      <c r="CX15" s="284">
        <f t="shared" si="35"/>
        <v>130</v>
      </c>
      <c r="CY15" s="284">
        <f t="shared" si="36"/>
        <v>0</v>
      </c>
      <c r="CZ15" s="284">
        <f t="shared" si="37"/>
        <v>0</v>
      </c>
      <c r="DA15" s="284">
        <f t="shared" si="38"/>
        <v>1219</v>
      </c>
      <c r="DB15" s="284">
        <f t="shared" si="61"/>
        <v>0</v>
      </c>
      <c r="DC15" s="284">
        <f t="shared" si="62"/>
        <v>1185</v>
      </c>
      <c r="DD15" s="284">
        <f t="shared" si="63"/>
        <v>0</v>
      </c>
      <c r="DE15" s="284">
        <f t="shared" si="64"/>
        <v>28</v>
      </c>
      <c r="DF15" s="284">
        <f t="shared" si="65"/>
        <v>6</v>
      </c>
      <c r="DG15" s="284">
        <f t="shared" si="66"/>
        <v>0</v>
      </c>
      <c r="DH15" s="284">
        <v>0</v>
      </c>
      <c r="DI15" s="284">
        <f t="shared" si="40"/>
        <v>2</v>
      </c>
      <c r="DJ15" s="284">
        <v>2</v>
      </c>
      <c r="DK15" s="284">
        <v>0</v>
      </c>
      <c r="DL15" s="284">
        <v>0</v>
      </c>
      <c r="DM15" s="284">
        <v>0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5007</v>
      </c>
      <c r="E16" s="284">
        <f t="shared" si="1"/>
        <v>3234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2671</v>
      </c>
      <c r="K16" s="284">
        <v>0</v>
      </c>
      <c r="L16" s="284">
        <v>2671</v>
      </c>
      <c r="M16" s="284">
        <v>0</v>
      </c>
      <c r="N16" s="284">
        <f t="shared" si="4"/>
        <v>83</v>
      </c>
      <c r="O16" s="284">
        <v>0</v>
      </c>
      <c r="P16" s="284">
        <v>83</v>
      </c>
      <c r="Q16" s="284">
        <v>0</v>
      </c>
      <c r="R16" s="284">
        <f t="shared" si="5"/>
        <v>480</v>
      </c>
      <c r="S16" s="284">
        <v>0</v>
      </c>
      <c r="T16" s="284">
        <v>480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0</v>
      </c>
      <c r="AA16" s="284">
        <v>0</v>
      </c>
      <c r="AB16" s="284">
        <v>0</v>
      </c>
      <c r="AC16" s="284">
        <v>0</v>
      </c>
      <c r="AD16" s="284">
        <f t="shared" si="8"/>
        <v>455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424</v>
      </c>
      <c r="AJ16" s="284">
        <v>0</v>
      </c>
      <c r="AK16" s="284">
        <v>0</v>
      </c>
      <c r="AL16" s="284">
        <v>424</v>
      </c>
      <c r="AM16" s="284">
        <f t="shared" si="11"/>
        <v>31</v>
      </c>
      <c r="AN16" s="284">
        <v>0</v>
      </c>
      <c r="AO16" s="284">
        <v>0</v>
      </c>
      <c r="AP16" s="284">
        <v>31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1318</v>
      </c>
      <c r="BD16" s="284">
        <f t="shared" si="16"/>
        <v>909</v>
      </c>
      <c r="BE16" s="284">
        <v>0</v>
      </c>
      <c r="BF16" s="284">
        <v>721</v>
      </c>
      <c r="BG16" s="284">
        <v>83</v>
      </c>
      <c r="BH16" s="284">
        <v>105</v>
      </c>
      <c r="BI16" s="284">
        <v>0</v>
      </c>
      <c r="BJ16" s="284">
        <v>0</v>
      </c>
      <c r="BK16" s="284">
        <f t="shared" si="18"/>
        <v>409</v>
      </c>
      <c r="BL16" s="284">
        <v>0</v>
      </c>
      <c r="BM16" s="284">
        <v>385</v>
      </c>
      <c r="BN16" s="284">
        <v>13</v>
      </c>
      <c r="BO16" s="284">
        <v>11</v>
      </c>
      <c r="BP16" s="284">
        <v>0</v>
      </c>
      <c r="BQ16" s="284">
        <v>0</v>
      </c>
      <c r="BR16" s="284">
        <f t="shared" si="41"/>
        <v>4143</v>
      </c>
      <c r="BS16" s="284">
        <f t="shared" si="42"/>
        <v>0</v>
      </c>
      <c r="BT16" s="284">
        <f t="shared" si="43"/>
        <v>3392</v>
      </c>
      <c r="BU16" s="284">
        <f t="shared" si="44"/>
        <v>166</v>
      </c>
      <c r="BV16" s="284">
        <f t="shared" si="45"/>
        <v>585</v>
      </c>
      <c r="BW16" s="284">
        <f t="shared" si="46"/>
        <v>0</v>
      </c>
      <c r="BX16" s="284">
        <f t="shared" si="47"/>
        <v>0</v>
      </c>
      <c r="BY16" s="284">
        <f t="shared" si="21"/>
        <v>3234</v>
      </c>
      <c r="BZ16" s="284">
        <f t="shared" si="22"/>
        <v>0</v>
      </c>
      <c r="CA16" s="284">
        <f t="shared" si="23"/>
        <v>2671</v>
      </c>
      <c r="CB16" s="284">
        <f t="shared" si="24"/>
        <v>83</v>
      </c>
      <c r="CC16" s="284">
        <f t="shared" si="25"/>
        <v>480</v>
      </c>
      <c r="CD16" s="284">
        <f t="shared" si="26"/>
        <v>0</v>
      </c>
      <c r="CE16" s="284">
        <f t="shared" si="27"/>
        <v>0</v>
      </c>
      <c r="CF16" s="284">
        <f t="shared" si="28"/>
        <v>909</v>
      </c>
      <c r="CG16" s="284">
        <f t="shared" si="48"/>
        <v>0</v>
      </c>
      <c r="CH16" s="284">
        <f t="shared" si="49"/>
        <v>721</v>
      </c>
      <c r="CI16" s="284">
        <f t="shared" si="50"/>
        <v>83</v>
      </c>
      <c r="CJ16" s="284">
        <f t="shared" si="51"/>
        <v>105</v>
      </c>
      <c r="CK16" s="284">
        <f t="shared" si="52"/>
        <v>0</v>
      </c>
      <c r="CL16" s="284">
        <f t="shared" si="53"/>
        <v>0</v>
      </c>
      <c r="CM16" s="284">
        <f t="shared" si="54"/>
        <v>864</v>
      </c>
      <c r="CN16" s="284">
        <f t="shared" si="55"/>
        <v>0</v>
      </c>
      <c r="CO16" s="284">
        <f t="shared" si="56"/>
        <v>809</v>
      </c>
      <c r="CP16" s="284">
        <f t="shared" si="57"/>
        <v>44</v>
      </c>
      <c r="CQ16" s="284">
        <f t="shared" si="58"/>
        <v>11</v>
      </c>
      <c r="CR16" s="284">
        <f t="shared" si="59"/>
        <v>0</v>
      </c>
      <c r="CS16" s="284">
        <f t="shared" si="60"/>
        <v>0</v>
      </c>
      <c r="CT16" s="284">
        <f t="shared" si="31"/>
        <v>455</v>
      </c>
      <c r="CU16" s="284">
        <f t="shared" si="32"/>
        <v>0</v>
      </c>
      <c r="CV16" s="284">
        <f t="shared" si="33"/>
        <v>424</v>
      </c>
      <c r="CW16" s="284">
        <f t="shared" si="34"/>
        <v>31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409</v>
      </c>
      <c r="DB16" s="284">
        <f t="shared" si="61"/>
        <v>0</v>
      </c>
      <c r="DC16" s="284">
        <f t="shared" si="62"/>
        <v>385</v>
      </c>
      <c r="DD16" s="284">
        <f t="shared" si="63"/>
        <v>13</v>
      </c>
      <c r="DE16" s="284">
        <f t="shared" si="64"/>
        <v>11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12370</v>
      </c>
      <c r="E17" s="284">
        <f t="shared" si="1"/>
        <v>6880</v>
      </c>
      <c r="F17" s="284">
        <f t="shared" si="2"/>
        <v>5730</v>
      </c>
      <c r="G17" s="284">
        <v>0</v>
      </c>
      <c r="H17" s="284">
        <v>5730</v>
      </c>
      <c r="I17" s="284">
        <v>0</v>
      </c>
      <c r="J17" s="284">
        <f t="shared" si="3"/>
        <v>0</v>
      </c>
      <c r="K17" s="284">
        <v>0</v>
      </c>
      <c r="L17" s="284">
        <v>0</v>
      </c>
      <c r="M17" s="284">
        <v>0</v>
      </c>
      <c r="N17" s="284">
        <f t="shared" si="4"/>
        <v>0</v>
      </c>
      <c r="O17" s="284">
        <v>0</v>
      </c>
      <c r="P17" s="284">
        <v>0</v>
      </c>
      <c r="Q17" s="284">
        <v>0</v>
      </c>
      <c r="R17" s="284">
        <f t="shared" si="5"/>
        <v>1091</v>
      </c>
      <c r="S17" s="284">
        <v>0</v>
      </c>
      <c r="T17" s="284">
        <v>1091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59</v>
      </c>
      <c r="AA17" s="284">
        <v>0</v>
      </c>
      <c r="AB17" s="284">
        <v>59</v>
      </c>
      <c r="AC17" s="284">
        <v>0</v>
      </c>
      <c r="AD17" s="284">
        <f t="shared" si="8"/>
        <v>4012</v>
      </c>
      <c r="AE17" s="284">
        <f t="shared" si="9"/>
        <v>3948</v>
      </c>
      <c r="AF17" s="284">
        <v>81</v>
      </c>
      <c r="AG17" s="284">
        <v>0</v>
      </c>
      <c r="AH17" s="284">
        <v>3867</v>
      </c>
      <c r="AI17" s="284">
        <f t="shared" si="10"/>
        <v>0</v>
      </c>
      <c r="AJ17" s="284">
        <v>0</v>
      </c>
      <c r="AK17" s="284">
        <v>0</v>
      </c>
      <c r="AL17" s="284">
        <v>0</v>
      </c>
      <c r="AM17" s="284">
        <f t="shared" si="11"/>
        <v>0</v>
      </c>
      <c r="AN17" s="284">
        <v>0</v>
      </c>
      <c r="AO17" s="284">
        <v>0</v>
      </c>
      <c r="AP17" s="284">
        <v>0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64</v>
      </c>
      <c r="AZ17" s="284">
        <v>0</v>
      </c>
      <c r="BA17" s="284">
        <v>0</v>
      </c>
      <c r="BB17" s="284">
        <v>64</v>
      </c>
      <c r="BC17" s="284">
        <f t="shared" si="15"/>
        <v>1478</v>
      </c>
      <c r="BD17" s="284">
        <f t="shared" si="16"/>
        <v>1023</v>
      </c>
      <c r="BE17" s="284">
        <v>0</v>
      </c>
      <c r="BF17" s="284">
        <v>699</v>
      </c>
      <c r="BG17" s="284">
        <v>96</v>
      </c>
      <c r="BH17" s="284">
        <v>5</v>
      </c>
      <c r="BI17" s="284">
        <v>4</v>
      </c>
      <c r="BJ17" s="284">
        <v>219</v>
      </c>
      <c r="BK17" s="284">
        <f t="shared" si="18"/>
        <v>455</v>
      </c>
      <c r="BL17" s="284">
        <v>0</v>
      </c>
      <c r="BM17" s="284">
        <v>228</v>
      </c>
      <c r="BN17" s="284">
        <v>29</v>
      </c>
      <c r="BO17" s="284">
        <v>101</v>
      </c>
      <c r="BP17" s="284">
        <v>0</v>
      </c>
      <c r="BQ17" s="284">
        <v>97</v>
      </c>
      <c r="BR17" s="284">
        <f t="shared" si="41"/>
        <v>7903</v>
      </c>
      <c r="BS17" s="284">
        <f t="shared" si="42"/>
        <v>5730</v>
      </c>
      <c r="BT17" s="284">
        <f t="shared" si="43"/>
        <v>699</v>
      </c>
      <c r="BU17" s="284">
        <f t="shared" si="44"/>
        <v>96</v>
      </c>
      <c r="BV17" s="284">
        <f t="shared" si="45"/>
        <v>1096</v>
      </c>
      <c r="BW17" s="284">
        <f t="shared" si="46"/>
        <v>4</v>
      </c>
      <c r="BX17" s="284">
        <f t="shared" si="47"/>
        <v>278</v>
      </c>
      <c r="BY17" s="284">
        <f t="shared" si="21"/>
        <v>6880</v>
      </c>
      <c r="BZ17" s="284">
        <f t="shared" si="22"/>
        <v>5730</v>
      </c>
      <c r="CA17" s="284">
        <f t="shared" si="23"/>
        <v>0</v>
      </c>
      <c r="CB17" s="284">
        <f t="shared" si="24"/>
        <v>0</v>
      </c>
      <c r="CC17" s="284">
        <f t="shared" si="25"/>
        <v>1091</v>
      </c>
      <c r="CD17" s="284">
        <f t="shared" si="26"/>
        <v>0</v>
      </c>
      <c r="CE17" s="284">
        <f t="shared" si="27"/>
        <v>59</v>
      </c>
      <c r="CF17" s="284">
        <f t="shared" si="28"/>
        <v>1023</v>
      </c>
      <c r="CG17" s="284">
        <f t="shared" si="48"/>
        <v>0</v>
      </c>
      <c r="CH17" s="284">
        <f t="shared" si="49"/>
        <v>699</v>
      </c>
      <c r="CI17" s="284">
        <f t="shared" si="50"/>
        <v>96</v>
      </c>
      <c r="CJ17" s="284">
        <f t="shared" si="51"/>
        <v>5</v>
      </c>
      <c r="CK17" s="284">
        <f t="shared" si="52"/>
        <v>4</v>
      </c>
      <c r="CL17" s="284">
        <f t="shared" si="53"/>
        <v>219</v>
      </c>
      <c r="CM17" s="284">
        <f t="shared" si="54"/>
        <v>4467</v>
      </c>
      <c r="CN17" s="284">
        <f t="shared" si="55"/>
        <v>3948</v>
      </c>
      <c r="CO17" s="284">
        <f t="shared" si="56"/>
        <v>228</v>
      </c>
      <c r="CP17" s="284">
        <f t="shared" si="57"/>
        <v>29</v>
      </c>
      <c r="CQ17" s="284">
        <f t="shared" si="58"/>
        <v>101</v>
      </c>
      <c r="CR17" s="284">
        <f t="shared" si="59"/>
        <v>0</v>
      </c>
      <c r="CS17" s="284">
        <f t="shared" si="60"/>
        <v>161</v>
      </c>
      <c r="CT17" s="284">
        <f t="shared" si="31"/>
        <v>4012</v>
      </c>
      <c r="CU17" s="284">
        <f t="shared" si="32"/>
        <v>3948</v>
      </c>
      <c r="CV17" s="284">
        <f t="shared" si="33"/>
        <v>0</v>
      </c>
      <c r="CW17" s="284">
        <f t="shared" si="34"/>
        <v>0</v>
      </c>
      <c r="CX17" s="284">
        <f t="shared" si="35"/>
        <v>0</v>
      </c>
      <c r="CY17" s="284">
        <f t="shared" si="36"/>
        <v>0</v>
      </c>
      <c r="CZ17" s="284">
        <f t="shared" si="37"/>
        <v>64</v>
      </c>
      <c r="DA17" s="284">
        <f t="shared" si="38"/>
        <v>455</v>
      </c>
      <c r="DB17" s="284">
        <f t="shared" si="61"/>
        <v>0</v>
      </c>
      <c r="DC17" s="284">
        <f t="shared" si="62"/>
        <v>228</v>
      </c>
      <c r="DD17" s="284">
        <f t="shared" si="63"/>
        <v>29</v>
      </c>
      <c r="DE17" s="284">
        <f t="shared" si="64"/>
        <v>101</v>
      </c>
      <c r="DF17" s="284">
        <f t="shared" si="65"/>
        <v>0</v>
      </c>
      <c r="DG17" s="284">
        <f t="shared" si="66"/>
        <v>97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8135</v>
      </c>
      <c r="E18" s="284">
        <f t="shared" si="1"/>
        <v>5823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4770</v>
      </c>
      <c r="K18" s="284">
        <v>0</v>
      </c>
      <c r="L18" s="284">
        <v>4758</v>
      </c>
      <c r="M18" s="284">
        <v>12</v>
      </c>
      <c r="N18" s="284">
        <f t="shared" si="4"/>
        <v>197</v>
      </c>
      <c r="O18" s="284">
        <v>1</v>
      </c>
      <c r="P18" s="284">
        <v>173</v>
      </c>
      <c r="Q18" s="284">
        <v>23</v>
      </c>
      <c r="R18" s="284">
        <f t="shared" si="5"/>
        <v>642</v>
      </c>
      <c r="S18" s="284">
        <v>0</v>
      </c>
      <c r="T18" s="284">
        <v>625</v>
      </c>
      <c r="U18" s="284">
        <v>17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214</v>
      </c>
      <c r="AA18" s="284">
        <v>0</v>
      </c>
      <c r="AB18" s="284">
        <v>85</v>
      </c>
      <c r="AC18" s="284">
        <v>129</v>
      </c>
      <c r="AD18" s="284">
        <f t="shared" si="8"/>
        <v>1775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1762</v>
      </c>
      <c r="AJ18" s="284">
        <v>0</v>
      </c>
      <c r="AK18" s="284">
        <v>0</v>
      </c>
      <c r="AL18" s="284">
        <v>1762</v>
      </c>
      <c r="AM18" s="284">
        <f t="shared" si="11"/>
        <v>0</v>
      </c>
      <c r="AN18" s="284">
        <v>0</v>
      </c>
      <c r="AO18" s="284">
        <v>0</v>
      </c>
      <c r="AP18" s="284">
        <v>0</v>
      </c>
      <c r="AQ18" s="284">
        <f t="shared" si="12"/>
        <v>12</v>
      </c>
      <c r="AR18" s="284">
        <v>0</v>
      </c>
      <c r="AS18" s="284">
        <v>0</v>
      </c>
      <c r="AT18" s="284">
        <v>12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1</v>
      </c>
      <c r="AZ18" s="284">
        <v>0</v>
      </c>
      <c r="BA18" s="284">
        <v>0</v>
      </c>
      <c r="BB18" s="284">
        <v>1</v>
      </c>
      <c r="BC18" s="284">
        <f t="shared" si="15"/>
        <v>537</v>
      </c>
      <c r="BD18" s="284">
        <f t="shared" si="16"/>
        <v>323</v>
      </c>
      <c r="BE18" s="284">
        <v>0</v>
      </c>
      <c r="BF18" s="284">
        <v>102</v>
      </c>
      <c r="BG18" s="284">
        <v>43</v>
      </c>
      <c r="BH18" s="284">
        <v>11</v>
      </c>
      <c r="BI18" s="284">
        <v>0</v>
      </c>
      <c r="BJ18" s="284">
        <v>167</v>
      </c>
      <c r="BK18" s="284">
        <f t="shared" si="18"/>
        <v>214</v>
      </c>
      <c r="BL18" s="284">
        <v>0</v>
      </c>
      <c r="BM18" s="284">
        <v>186</v>
      </c>
      <c r="BN18" s="284">
        <v>4</v>
      </c>
      <c r="BO18" s="284">
        <v>17</v>
      </c>
      <c r="BP18" s="284">
        <v>0</v>
      </c>
      <c r="BQ18" s="284">
        <v>7</v>
      </c>
      <c r="BR18" s="284">
        <f t="shared" si="41"/>
        <v>6146</v>
      </c>
      <c r="BS18" s="284">
        <f t="shared" si="42"/>
        <v>0</v>
      </c>
      <c r="BT18" s="284">
        <f t="shared" si="43"/>
        <v>4872</v>
      </c>
      <c r="BU18" s="284">
        <f t="shared" si="44"/>
        <v>240</v>
      </c>
      <c r="BV18" s="284">
        <f t="shared" si="45"/>
        <v>653</v>
      </c>
      <c r="BW18" s="284">
        <f t="shared" si="46"/>
        <v>0</v>
      </c>
      <c r="BX18" s="284">
        <f t="shared" si="47"/>
        <v>381</v>
      </c>
      <c r="BY18" s="284">
        <f t="shared" si="21"/>
        <v>5823</v>
      </c>
      <c r="BZ18" s="284">
        <f t="shared" si="22"/>
        <v>0</v>
      </c>
      <c r="CA18" s="284">
        <f t="shared" si="23"/>
        <v>4770</v>
      </c>
      <c r="CB18" s="284">
        <f t="shared" si="24"/>
        <v>197</v>
      </c>
      <c r="CC18" s="284">
        <f t="shared" si="25"/>
        <v>642</v>
      </c>
      <c r="CD18" s="284">
        <f t="shared" si="26"/>
        <v>0</v>
      </c>
      <c r="CE18" s="284">
        <f t="shared" si="27"/>
        <v>214</v>
      </c>
      <c r="CF18" s="284">
        <f t="shared" si="28"/>
        <v>323</v>
      </c>
      <c r="CG18" s="284">
        <f t="shared" si="48"/>
        <v>0</v>
      </c>
      <c r="CH18" s="284">
        <f t="shared" si="49"/>
        <v>102</v>
      </c>
      <c r="CI18" s="284">
        <f t="shared" si="50"/>
        <v>43</v>
      </c>
      <c r="CJ18" s="284">
        <f t="shared" si="51"/>
        <v>11</v>
      </c>
      <c r="CK18" s="284">
        <f t="shared" si="52"/>
        <v>0</v>
      </c>
      <c r="CL18" s="284">
        <f t="shared" si="53"/>
        <v>167</v>
      </c>
      <c r="CM18" s="284">
        <f t="shared" si="54"/>
        <v>1989</v>
      </c>
      <c r="CN18" s="284">
        <f t="shared" si="55"/>
        <v>0</v>
      </c>
      <c r="CO18" s="284">
        <f t="shared" si="56"/>
        <v>1948</v>
      </c>
      <c r="CP18" s="284">
        <f t="shared" si="57"/>
        <v>4</v>
      </c>
      <c r="CQ18" s="284">
        <f t="shared" si="58"/>
        <v>29</v>
      </c>
      <c r="CR18" s="284">
        <f t="shared" si="59"/>
        <v>0</v>
      </c>
      <c r="CS18" s="284">
        <f t="shared" si="60"/>
        <v>8</v>
      </c>
      <c r="CT18" s="284">
        <f t="shared" si="31"/>
        <v>1775</v>
      </c>
      <c r="CU18" s="284">
        <f t="shared" si="32"/>
        <v>0</v>
      </c>
      <c r="CV18" s="284">
        <f t="shared" si="33"/>
        <v>1762</v>
      </c>
      <c r="CW18" s="284">
        <f t="shared" si="34"/>
        <v>0</v>
      </c>
      <c r="CX18" s="284">
        <f t="shared" si="35"/>
        <v>12</v>
      </c>
      <c r="CY18" s="284">
        <f t="shared" si="36"/>
        <v>0</v>
      </c>
      <c r="CZ18" s="284">
        <f t="shared" si="37"/>
        <v>1</v>
      </c>
      <c r="DA18" s="284">
        <f t="shared" si="38"/>
        <v>214</v>
      </c>
      <c r="DB18" s="284">
        <f t="shared" si="61"/>
        <v>0</v>
      </c>
      <c r="DC18" s="284">
        <f t="shared" si="62"/>
        <v>186</v>
      </c>
      <c r="DD18" s="284">
        <f t="shared" si="63"/>
        <v>4</v>
      </c>
      <c r="DE18" s="284">
        <f t="shared" si="64"/>
        <v>17</v>
      </c>
      <c r="DF18" s="284">
        <f t="shared" si="65"/>
        <v>0</v>
      </c>
      <c r="DG18" s="284">
        <f t="shared" si="66"/>
        <v>7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9847</v>
      </c>
      <c r="E19" s="284">
        <f t="shared" si="1"/>
        <v>5592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4630</v>
      </c>
      <c r="K19" s="284">
        <v>0</v>
      </c>
      <c r="L19" s="284">
        <v>4630</v>
      </c>
      <c r="M19" s="284">
        <v>0</v>
      </c>
      <c r="N19" s="284">
        <f t="shared" si="4"/>
        <v>255</v>
      </c>
      <c r="O19" s="284">
        <v>0</v>
      </c>
      <c r="P19" s="284">
        <v>255</v>
      </c>
      <c r="Q19" s="284">
        <v>0</v>
      </c>
      <c r="R19" s="284">
        <f t="shared" si="5"/>
        <v>707</v>
      </c>
      <c r="S19" s="284">
        <v>0</v>
      </c>
      <c r="T19" s="284">
        <v>707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1941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1847</v>
      </c>
      <c r="AJ19" s="284">
        <v>0</v>
      </c>
      <c r="AK19" s="284">
        <v>0</v>
      </c>
      <c r="AL19" s="284">
        <v>1847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35</v>
      </c>
      <c r="AR19" s="284">
        <v>0</v>
      </c>
      <c r="AS19" s="284">
        <v>0</v>
      </c>
      <c r="AT19" s="284">
        <v>35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59</v>
      </c>
      <c r="AZ19" s="284">
        <v>0</v>
      </c>
      <c r="BA19" s="284">
        <v>0</v>
      </c>
      <c r="BB19" s="284">
        <v>59</v>
      </c>
      <c r="BC19" s="284">
        <f t="shared" si="15"/>
        <v>2314</v>
      </c>
      <c r="BD19" s="284">
        <f t="shared" si="16"/>
        <v>1258</v>
      </c>
      <c r="BE19" s="284">
        <v>0</v>
      </c>
      <c r="BF19" s="284">
        <v>824</v>
      </c>
      <c r="BG19" s="284">
        <v>0</v>
      </c>
      <c r="BH19" s="284">
        <v>93</v>
      </c>
      <c r="BI19" s="284">
        <v>11</v>
      </c>
      <c r="BJ19" s="284">
        <v>330</v>
      </c>
      <c r="BK19" s="284">
        <f t="shared" si="18"/>
        <v>1056</v>
      </c>
      <c r="BL19" s="284">
        <v>0</v>
      </c>
      <c r="BM19" s="284">
        <v>944</v>
      </c>
      <c r="BN19" s="284">
        <v>0</v>
      </c>
      <c r="BO19" s="284">
        <v>63</v>
      </c>
      <c r="BP19" s="284">
        <v>0</v>
      </c>
      <c r="BQ19" s="284">
        <v>49</v>
      </c>
      <c r="BR19" s="284">
        <f t="shared" si="41"/>
        <v>6850</v>
      </c>
      <c r="BS19" s="284">
        <f t="shared" si="42"/>
        <v>0</v>
      </c>
      <c r="BT19" s="284">
        <f t="shared" si="43"/>
        <v>5454</v>
      </c>
      <c r="BU19" s="284">
        <f t="shared" si="44"/>
        <v>255</v>
      </c>
      <c r="BV19" s="284">
        <f t="shared" si="45"/>
        <v>800</v>
      </c>
      <c r="BW19" s="284">
        <f t="shared" si="46"/>
        <v>11</v>
      </c>
      <c r="BX19" s="284">
        <f t="shared" si="47"/>
        <v>330</v>
      </c>
      <c r="BY19" s="284">
        <f t="shared" si="21"/>
        <v>5592</v>
      </c>
      <c r="BZ19" s="284">
        <f t="shared" si="22"/>
        <v>0</v>
      </c>
      <c r="CA19" s="284">
        <f t="shared" si="23"/>
        <v>4630</v>
      </c>
      <c r="CB19" s="284">
        <f t="shared" si="24"/>
        <v>255</v>
      </c>
      <c r="CC19" s="284">
        <f t="shared" si="25"/>
        <v>707</v>
      </c>
      <c r="CD19" s="284">
        <f t="shared" si="26"/>
        <v>0</v>
      </c>
      <c r="CE19" s="284">
        <f t="shared" si="27"/>
        <v>0</v>
      </c>
      <c r="CF19" s="284">
        <f t="shared" si="28"/>
        <v>1258</v>
      </c>
      <c r="CG19" s="284">
        <f t="shared" si="48"/>
        <v>0</v>
      </c>
      <c r="CH19" s="284">
        <f t="shared" si="49"/>
        <v>824</v>
      </c>
      <c r="CI19" s="284">
        <f t="shared" si="50"/>
        <v>0</v>
      </c>
      <c r="CJ19" s="284">
        <f t="shared" si="51"/>
        <v>93</v>
      </c>
      <c r="CK19" s="284">
        <f t="shared" si="52"/>
        <v>11</v>
      </c>
      <c r="CL19" s="284">
        <f t="shared" si="53"/>
        <v>330</v>
      </c>
      <c r="CM19" s="284">
        <f t="shared" si="54"/>
        <v>2997</v>
      </c>
      <c r="CN19" s="284">
        <f t="shared" si="55"/>
        <v>0</v>
      </c>
      <c r="CO19" s="284">
        <f t="shared" si="56"/>
        <v>2791</v>
      </c>
      <c r="CP19" s="284">
        <f t="shared" si="57"/>
        <v>0</v>
      </c>
      <c r="CQ19" s="284">
        <f t="shared" si="58"/>
        <v>98</v>
      </c>
      <c r="CR19" s="284">
        <f t="shared" si="59"/>
        <v>0</v>
      </c>
      <c r="CS19" s="284">
        <f t="shared" si="60"/>
        <v>108</v>
      </c>
      <c r="CT19" s="284">
        <f t="shared" si="31"/>
        <v>1941</v>
      </c>
      <c r="CU19" s="284">
        <f t="shared" si="32"/>
        <v>0</v>
      </c>
      <c r="CV19" s="284">
        <f t="shared" si="33"/>
        <v>1847</v>
      </c>
      <c r="CW19" s="284">
        <f t="shared" si="34"/>
        <v>0</v>
      </c>
      <c r="CX19" s="284">
        <f t="shared" si="35"/>
        <v>35</v>
      </c>
      <c r="CY19" s="284">
        <f t="shared" si="36"/>
        <v>0</v>
      </c>
      <c r="CZ19" s="284">
        <f t="shared" si="37"/>
        <v>59</v>
      </c>
      <c r="DA19" s="284">
        <f t="shared" si="38"/>
        <v>1056</v>
      </c>
      <c r="DB19" s="284">
        <f t="shared" si="61"/>
        <v>0</v>
      </c>
      <c r="DC19" s="284">
        <f t="shared" si="62"/>
        <v>944</v>
      </c>
      <c r="DD19" s="284">
        <f t="shared" si="63"/>
        <v>0</v>
      </c>
      <c r="DE19" s="284">
        <f t="shared" si="64"/>
        <v>63</v>
      </c>
      <c r="DF19" s="284">
        <f t="shared" si="65"/>
        <v>0</v>
      </c>
      <c r="DG19" s="284">
        <f t="shared" si="66"/>
        <v>49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36923</v>
      </c>
      <c r="E20" s="284">
        <f t="shared" si="1"/>
        <v>22342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18747</v>
      </c>
      <c r="K20" s="284">
        <v>0</v>
      </c>
      <c r="L20" s="284">
        <v>18747</v>
      </c>
      <c r="M20" s="284">
        <v>0</v>
      </c>
      <c r="N20" s="284">
        <f t="shared" si="4"/>
        <v>850</v>
      </c>
      <c r="O20" s="284">
        <v>0</v>
      </c>
      <c r="P20" s="284">
        <v>850</v>
      </c>
      <c r="Q20" s="284">
        <v>0</v>
      </c>
      <c r="R20" s="284">
        <f t="shared" si="5"/>
        <v>2725</v>
      </c>
      <c r="S20" s="284">
        <v>13</v>
      </c>
      <c r="T20" s="284">
        <v>2712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20</v>
      </c>
      <c r="AA20" s="284">
        <v>0</v>
      </c>
      <c r="AB20" s="284">
        <v>20</v>
      </c>
      <c r="AC20" s="284">
        <v>0</v>
      </c>
      <c r="AD20" s="284">
        <f t="shared" si="8"/>
        <v>12620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12213</v>
      </c>
      <c r="AJ20" s="284">
        <v>0</v>
      </c>
      <c r="AK20" s="284">
        <v>0</v>
      </c>
      <c r="AL20" s="284">
        <v>12213</v>
      </c>
      <c r="AM20" s="284">
        <f t="shared" si="11"/>
        <v>407</v>
      </c>
      <c r="AN20" s="284">
        <v>0</v>
      </c>
      <c r="AO20" s="284">
        <v>0</v>
      </c>
      <c r="AP20" s="284">
        <v>407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1961</v>
      </c>
      <c r="BD20" s="284">
        <f t="shared" si="16"/>
        <v>1961</v>
      </c>
      <c r="BE20" s="284">
        <v>0</v>
      </c>
      <c r="BF20" s="284">
        <v>1354</v>
      </c>
      <c r="BG20" s="284">
        <v>517</v>
      </c>
      <c r="BH20" s="284">
        <v>90</v>
      </c>
      <c r="BI20" s="284">
        <v>0</v>
      </c>
      <c r="BJ20" s="284">
        <v>0</v>
      </c>
      <c r="BK20" s="284">
        <f t="shared" si="18"/>
        <v>0</v>
      </c>
      <c r="BL20" s="284">
        <v>0</v>
      </c>
      <c r="BM20" s="284">
        <v>0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24303</v>
      </c>
      <c r="BS20" s="284">
        <f t="shared" si="42"/>
        <v>0</v>
      </c>
      <c r="BT20" s="284">
        <f t="shared" si="43"/>
        <v>20101</v>
      </c>
      <c r="BU20" s="284">
        <f t="shared" si="44"/>
        <v>1367</v>
      </c>
      <c r="BV20" s="284">
        <f t="shared" si="45"/>
        <v>2815</v>
      </c>
      <c r="BW20" s="284">
        <f t="shared" si="46"/>
        <v>0</v>
      </c>
      <c r="BX20" s="284">
        <f t="shared" si="47"/>
        <v>20</v>
      </c>
      <c r="BY20" s="284">
        <f t="shared" si="21"/>
        <v>22342</v>
      </c>
      <c r="BZ20" s="284">
        <f t="shared" si="22"/>
        <v>0</v>
      </c>
      <c r="CA20" s="284">
        <f t="shared" si="23"/>
        <v>18747</v>
      </c>
      <c r="CB20" s="284">
        <f t="shared" si="24"/>
        <v>850</v>
      </c>
      <c r="CC20" s="284">
        <f t="shared" si="25"/>
        <v>2725</v>
      </c>
      <c r="CD20" s="284">
        <f t="shared" si="26"/>
        <v>0</v>
      </c>
      <c r="CE20" s="284">
        <f t="shared" si="27"/>
        <v>20</v>
      </c>
      <c r="CF20" s="284">
        <f t="shared" si="28"/>
        <v>1961</v>
      </c>
      <c r="CG20" s="284">
        <f t="shared" si="48"/>
        <v>0</v>
      </c>
      <c r="CH20" s="284">
        <f t="shared" si="49"/>
        <v>1354</v>
      </c>
      <c r="CI20" s="284">
        <f t="shared" si="50"/>
        <v>517</v>
      </c>
      <c r="CJ20" s="284">
        <f t="shared" si="51"/>
        <v>90</v>
      </c>
      <c r="CK20" s="284">
        <f t="shared" si="52"/>
        <v>0</v>
      </c>
      <c r="CL20" s="284">
        <f t="shared" si="53"/>
        <v>0</v>
      </c>
      <c r="CM20" s="284">
        <f t="shared" si="54"/>
        <v>12620</v>
      </c>
      <c r="CN20" s="284">
        <f t="shared" si="55"/>
        <v>0</v>
      </c>
      <c r="CO20" s="284">
        <f t="shared" si="56"/>
        <v>12213</v>
      </c>
      <c r="CP20" s="284">
        <f t="shared" si="57"/>
        <v>407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12620</v>
      </c>
      <c r="CU20" s="284">
        <f t="shared" si="32"/>
        <v>0</v>
      </c>
      <c r="CV20" s="284">
        <f t="shared" si="33"/>
        <v>12213</v>
      </c>
      <c r="CW20" s="284">
        <f t="shared" si="34"/>
        <v>407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0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0</v>
      </c>
      <c r="DJ20" s="284">
        <v>0</v>
      </c>
      <c r="DK20" s="284">
        <v>0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17297</v>
      </c>
      <c r="E21" s="284">
        <f t="shared" si="1"/>
        <v>12505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10151</v>
      </c>
      <c r="K21" s="284">
        <v>0</v>
      </c>
      <c r="L21" s="284">
        <v>10151</v>
      </c>
      <c r="M21" s="284">
        <v>0</v>
      </c>
      <c r="N21" s="284">
        <f t="shared" si="4"/>
        <v>0</v>
      </c>
      <c r="O21" s="284">
        <v>0</v>
      </c>
      <c r="P21" s="284">
        <v>0</v>
      </c>
      <c r="Q21" s="284">
        <v>0</v>
      </c>
      <c r="R21" s="284">
        <f t="shared" si="5"/>
        <v>1890</v>
      </c>
      <c r="S21" s="284">
        <v>0</v>
      </c>
      <c r="T21" s="284">
        <v>1890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464</v>
      </c>
      <c r="AA21" s="284">
        <v>10</v>
      </c>
      <c r="AB21" s="284">
        <v>454</v>
      </c>
      <c r="AC21" s="284">
        <v>0</v>
      </c>
      <c r="AD21" s="284">
        <f t="shared" si="8"/>
        <v>3034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2851</v>
      </c>
      <c r="AJ21" s="284">
        <v>0</v>
      </c>
      <c r="AK21" s="284">
        <v>0</v>
      </c>
      <c r="AL21" s="284">
        <v>2851</v>
      </c>
      <c r="AM21" s="284">
        <f t="shared" si="11"/>
        <v>9</v>
      </c>
      <c r="AN21" s="284">
        <v>0</v>
      </c>
      <c r="AO21" s="284">
        <v>0</v>
      </c>
      <c r="AP21" s="284">
        <v>9</v>
      </c>
      <c r="AQ21" s="284">
        <f t="shared" si="12"/>
        <v>1</v>
      </c>
      <c r="AR21" s="284">
        <v>0</v>
      </c>
      <c r="AS21" s="284">
        <v>0</v>
      </c>
      <c r="AT21" s="284">
        <v>1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173</v>
      </c>
      <c r="AZ21" s="284">
        <v>0</v>
      </c>
      <c r="BA21" s="284">
        <v>0</v>
      </c>
      <c r="BB21" s="284">
        <v>173</v>
      </c>
      <c r="BC21" s="284">
        <f t="shared" si="15"/>
        <v>1758</v>
      </c>
      <c r="BD21" s="284">
        <f t="shared" si="16"/>
        <v>1143</v>
      </c>
      <c r="BE21" s="284">
        <v>0</v>
      </c>
      <c r="BF21" s="284">
        <v>344</v>
      </c>
      <c r="BG21" s="284">
        <v>12</v>
      </c>
      <c r="BH21" s="284">
        <v>156</v>
      </c>
      <c r="BI21" s="284">
        <v>0</v>
      </c>
      <c r="BJ21" s="284">
        <v>631</v>
      </c>
      <c r="BK21" s="284">
        <f t="shared" si="18"/>
        <v>615</v>
      </c>
      <c r="BL21" s="284">
        <v>0</v>
      </c>
      <c r="BM21" s="284">
        <v>390</v>
      </c>
      <c r="BN21" s="284">
        <v>0</v>
      </c>
      <c r="BO21" s="284">
        <v>8</v>
      </c>
      <c r="BP21" s="284">
        <v>0</v>
      </c>
      <c r="BQ21" s="284">
        <v>217</v>
      </c>
      <c r="BR21" s="284">
        <f t="shared" si="41"/>
        <v>13648</v>
      </c>
      <c r="BS21" s="284">
        <f t="shared" si="42"/>
        <v>0</v>
      </c>
      <c r="BT21" s="284">
        <f t="shared" si="43"/>
        <v>10495</v>
      </c>
      <c r="BU21" s="284">
        <f t="shared" si="44"/>
        <v>12</v>
      </c>
      <c r="BV21" s="284">
        <f t="shared" si="45"/>
        <v>2046</v>
      </c>
      <c r="BW21" s="284">
        <f t="shared" si="46"/>
        <v>0</v>
      </c>
      <c r="BX21" s="284">
        <f t="shared" si="47"/>
        <v>1095</v>
      </c>
      <c r="BY21" s="284">
        <f t="shared" si="21"/>
        <v>12505</v>
      </c>
      <c r="BZ21" s="284">
        <f t="shared" si="22"/>
        <v>0</v>
      </c>
      <c r="CA21" s="284">
        <f t="shared" si="23"/>
        <v>10151</v>
      </c>
      <c r="CB21" s="284">
        <f t="shared" si="24"/>
        <v>0</v>
      </c>
      <c r="CC21" s="284">
        <f t="shared" si="25"/>
        <v>1890</v>
      </c>
      <c r="CD21" s="284">
        <f t="shared" si="26"/>
        <v>0</v>
      </c>
      <c r="CE21" s="284">
        <f t="shared" si="27"/>
        <v>464</v>
      </c>
      <c r="CF21" s="284">
        <f t="shared" si="28"/>
        <v>1143</v>
      </c>
      <c r="CG21" s="284">
        <f t="shared" si="48"/>
        <v>0</v>
      </c>
      <c r="CH21" s="284">
        <f t="shared" si="49"/>
        <v>344</v>
      </c>
      <c r="CI21" s="284">
        <f t="shared" si="50"/>
        <v>12</v>
      </c>
      <c r="CJ21" s="284">
        <f t="shared" si="51"/>
        <v>156</v>
      </c>
      <c r="CK21" s="284">
        <f t="shared" si="52"/>
        <v>0</v>
      </c>
      <c r="CL21" s="284">
        <f t="shared" si="53"/>
        <v>631</v>
      </c>
      <c r="CM21" s="284">
        <f t="shared" si="54"/>
        <v>3649</v>
      </c>
      <c r="CN21" s="284">
        <f t="shared" si="55"/>
        <v>0</v>
      </c>
      <c r="CO21" s="284">
        <f t="shared" si="56"/>
        <v>3241</v>
      </c>
      <c r="CP21" s="284">
        <f t="shared" si="57"/>
        <v>9</v>
      </c>
      <c r="CQ21" s="284">
        <f t="shared" si="58"/>
        <v>9</v>
      </c>
      <c r="CR21" s="284">
        <f t="shared" si="59"/>
        <v>0</v>
      </c>
      <c r="CS21" s="284">
        <f t="shared" si="60"/>
        <v>390</v>
      </c>
      <c r="CT21" s="284">
        <f t="shared" si="31"/>
        <v>3034</v>
      </c>
      <c r="CU21" s="284">
        <f t="shared" si="32"/>
        <v>0</v>
      </c>
      <c r="CV21" s="284">
        <f t="shared" si="33"/>
        <v>2851</v>
      </c>
      <c r="CW21" s="284">
        <f t="shared" si="34"/>
        <v>9</v>
      </c>
      <c r="CX21" s="284">
        <f t="shared" si="35"/>
        <v>1</v>
      </c>
      <c r="CY21" s="284">
        <f t="shared" si="36"/>
        <v>0</v>
      </c>
      <c r="CZ21" s="284">
        <f t="shared" si="37"/>
        <v>173</v>
      </c>
      <c r="DA21" s="284">
        <f t="shared" si="38"/>
        <v>615</v>
      </c>
      <c r="DB21" s="284">
        <f t="shared" si="61"/>
        <v>0</v>
      </c>
      <c r="DC21" s="284">
        <f t="shared" si="62"/>
        <v>390</v>
      </c>
      <c r="DD21" s="284">
        <f t="shared" si="63"/>
        <v>0</v>
      </c>
      <c r="DE21" s="284">
        <f t="shared" si="64"/>
        <v>8</v>
      </c>
      <c r="DF21" s="284">
        <f t="shared" si="65"/>
        <v>0</v>
      </c>
      <c r="DG21" s="284">
        <f t="shared" si="66"/>
        <v>217</v>
      </c>
      <c r="DH21" s="284">
        <v>0</v>
      </c>
      <c r="DI21" s="284">
        <f t="shared" si="40"/>
        <v>0</v>
      </c>
      <c r="DJ21" s="284">
        <v>0</v>
      </c>
      <c r="DK21" s="284">
        <v>0</v>
      </c>
      <c r="DL21" s="284">
        <v>0</v>
      </c>
      <c r="DM21" s="284">
        <v>0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6035</v>
      </c>
      <c r="E22" s="284">
        <f t="shared" si="1"/>
        <v>3968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3325</v>
      </c>
      <c r="K22" s="284">
        <v>0</v>
      </c>
      <c r="L22" s="284">
        <v>3325</v>
      </c>
      <c r="M22" s="284">
        <v>0</v>
      </c>
      <c r="N22" s="284">
        <f t="shared" si="4"/>
        <v>0</v>
      </c>
      <c r="O22" s="284">
        <v>0</v>
      </c>
      <c r="P22" s="284">
        <v>0</v>
      </c>
      <c r="Q22" s="284">
        <v>0</v>
      </c>
      <c r="R22" s="284">
        <f t="shared" si="5"/>
        <v>523</v>
      </c>
      <c r="S22" s="284">
        <v>2</v>
      </c>
      <c r="T22" s="284">
        <v>514</v>
      </c>
      <c r="U22" s="284">
        <v>7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120</v>
      </c>
      <c r="AA22" s="284">
        <v>0</v>
      </c>
      <c r="AB22" s="284">
        <v>120</v>
      </c>
      <c r="AC22" s="284">
        <v>0</v>
      </c>
      <c r="AD22" s="284">
        <f t="shared" si="8"/>
        <v>1525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1506</v>
      </c>
      <c r="AJ22" s="284">
        <v>0</v>
      </c>
      <c r="AK22" s="284">
        <v>0</v>
      </c>
      <c r="AL22" s="284">
        <v>1506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5</v>
      </c>
      <c r="AR22" s="284">
        <v>0</v>
      </c>
      <c r="AS22" s="284">
        <v>0</v>
      </c>
      <c r="AT22" s="284">
        <v>5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14</v>
      </c>
      <c r="AZ22" s="284">
        <v>0</v>
      </c>
      <c r="BA22" s="284">
        <v>0</v>
      </c>
      <c r="BB22" s="284">
        <v>14</v>
      </c>
      <c r="BC22" s="284">
        <f t="shared" si="15"/>
        <v>542</v>
      </c>
      <c r="BD22" s="284">
        <f t="shared" si="16"/>
        <v>425</v>
      </c>
      <c r="BE22" s="284">
        <v>0</v>
      </c>
      <c r="BF22" s="284">
        <v>113</v>
      </c>
      <c r="BG22" s="284">
        <v>0</v>
      </c>
      <c r="BH22" s="284">
        <v>0</v>
      </c>
      <c r="BI22" s="284">
        <v>0</v>
      </c>
      <c r="BJ22" s="284">
        <v>312</v>
      </c>
      <c r="BK22" s="284">
        <f t="shared" si="18"/>
        <v>117</v>
      </c>
      <c r="BL22" s="284">
        <v>0</v>
      </c>
      <c r="BM22" s="284">
        <v>91</v>
      </c>
      <c r="BN22" s="284">
        <v>0</v>
      </c>
      <c r="BO22" s="284">
        <v>7</v>
      </c>
      <c r="BP22" s="284">
        <v>0</v>
      </c>
      <c r="BQ22" s="284">
        <v>19</v>
      </c>
      <c r="BR22" s="284">
        <f t="shared" si="41"/>
        <v>4393</v>
      </c>
      <c r="BS22" s="284">
        <f t="shared" si="42"/>
        <v>0</v>
      </c>
      <c r="BT22" s="284">
        <f t="shared" si="43"/>
        <v>3438</v>
      </c>
      <c r="BU22" s="284">
        <f t="shared" si="44"/>
        <v>0</v>
      </c>
      <c r="BV22" s="284">
        <f t="shared" si="45"/>
        <v>523</v>
      </c>
      <c r="BW22" s="284">
        <f t="shared" si="46"/>
        <v>0</v>
      </c>
      <c r="BX22" s="284">
        <f t="shared" si="47"/>
        <v>432</v>
      </c>
      <c r="BY22" s="284">
        <f t="shared" si="21"/>
        <v>3968</v>
      </c>
      <c r="BZ22" s="284">
        <f t="shared" si="22"/>
        <v>0</v>
      </c>
      <c r="CA22" s="284">
        <f t="shared" si="23"/>
        <v>3325</v>
      </c>
      <c r="CB22" s="284">
        <f t="shared" si="24"/>
        <v>0</v>
      </c>
      <c r="CC22" s="284">
        <f t="shared" si="25"/>
        <v>523</v>
      </c>
      <c r="CD22" s="284">
        <f t="shared" si="26"/>
        <v>0</v>
      </c>
      <c r="CE22" s="284">
        <f t="shared" si="27"/>
        <v>120</v>
      </c>
      <c r="CF22" s="284">
        <f t="shared" si="28"/>
        <v>425</v>
      </c>
      <c r="CG22" s="284">
        <f t="shared" si="48"/>
        <v>0</v>
      </c>
      <c r="CH22" s="284">
        <f t="shared" si="49"/>
        <v>113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312</v>
      </c>
      <c r="CM22" s="284">
        <f t="shared" si="54"/>
        <v>1642</v>
      </c>
      <c r="CN22" s="284">
        <f t="shared" si="55"/>
        <v>0</v>
      </c>
      <c r="CO22" s="284">
        <f t="shared" si="56"/>
        <v>1597</v>
      </c>
      <c r="CP22" s="284">
        <f t="shared" si="57"/>
        <v>0</v>
      </c>
      <c r="CQ22" s="284">
        <f t="shared" si="58"/>
        <v>12</v>
      </c>
      <c r="CR22" s="284">
        <f t="shared" si="59"/>
        <v>0</v>
      </c>
      <c r="CS22" s="284">
        <f t="shared" si="60"/>
        <v>33</v>
      </c>
      <c r="CT22" s="284">
        <f t="shared" si="31"/>
        <v>1525</v>
      </c>
      <c r="CU22" s="284">
        <f t="shared" si="32"/>
        <v>0</v>
      </c>
      <c r="CV22" s="284">
        <f t="shared" si="33"/>
        <v>1506</v>
      </c>
      <c r="CW22" s="284">
        <f t="shared" si="34"/>
        <v>0</v>
      </c>
      <c r="CX22" s="284">
        <f t="shared" si="35"/>
        <v>5</v>
      </c>
      <c r="CY22" s="284">
        <f t="shared" si="36"/>
        <v>0</v>
      </c>
      <c r="CZ22" s="284">
        <f t="shared" si="37"/>
        <v>14</v>
      </c>
      <c r="DA22" s="284">
        <f t="shared" si="38"/>
        <v>117</v>
      </c>
      <c r="DB22" s="284">
        <f t="shared" si="61"/>
        <v>0</v>
      </c>
      <c r="DC22" s="284">
        <f t="shared" si="62"/>
        <v>91</v>
      </c>
      <c r="DD22" s="284">
        <f t="shared" si="63"/>
        <v>0</v>
      </c>
      <c r="DE22" s="284">
        <f t="shared" si="64"/>
        <v>7</v>
      </c>
      <c r="DF22" s="284">
        <f t="shared" si="65"/>
        <v>0</v>
      </c>
      <c r="DG22" s="284">
        <f t="shared" si="66"/>
        <v>19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1647</v>
      </c>
      <c r="E23" s="284">
        <f t="shared" si="1"/>
        <v>1175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702</v>
      </c>
      <c r="K23" s="284">
        <v>0</v>
      </c>
      <c r="L23" s="284">
        <v>702</v>
      </c>
      <c r="M23" s="284">
        <v>0</v>
      </c>
      <c r="N23" s="284">
        <f t="shared" si="4"/>
        <v>75</v>
      </c>
      <c r="O23" s="284">
        <v>0</v>
      </c>
      <c r="P23" s="284">
        <v>75</v>
      </c>
      <c r="Q23" s="284">
        <v>0</v>
      </c>
      <c r="R23" s="284">
        <f t="shared" si="5"/>
        <v>398</v>
      </c>
      <c r="S23" s="284">
        <v>0</v>
      </c>
      <c r="T23" s="284">
        <v>398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0</v>
      </c>
      <c r="AA23" s="284">
        <v>0</v>
      </c>
      <c r="AB23" s="284">
        <v>0</v>
      </c>
      <c r="AC23" s="284">
        <v>0</v>
      </c>
      <c r="AD23" s="284">
        <f t="shared" si="8"/>
        <v>22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22</v>
      </c>
      <c r="AJ23" s="284">
        <v>0</v>
      </c>
      <c r="AK23" s="284">
        <v>0</v>
      </c>
      <c r="AL23" s="284">
        <v>22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450</v>
      </c>
      <c r="BD23" s="284">
        <f t="shared" si="16"/>
        <v>65</v>
      </c>
      <c r="BE23" s="284">
        <v>0</v>
      </c>
      <c r="BF23" s="284">
        <v>21</v>
      </c>
      <c r="BG23" s="284">
        <v>44</v>
      </c>
      <c r="BH23" s="284">
        <v>0</v>
      </c>
      <c r="BI23" s="284">
        <v>0</v>
      </c>
      <c r="BJ23" s="284">
        <v>0</v>
      </c>
      <c r="BK23" s="284">
        <f t="shared" si="18"/>
        <v>385</v>
      </c>
      <c r="BL23" s="284">
        <v>0</v>
      </c>
      <c r="BM23" s="284">
        <v>313</v>
      </c>
      <c r="BN23" s="284">
        <v>30</v>
      </c>
      <c r="BO23" s="284">
        <v>42</v>
      </c>
      <c r="BP23" s="284">
        <v>0</v>
      </c>
      <c r="BQ23" s="284">
        <v>0</v>
      </c>
      <c r="BR23" s="284">
        <f t="shared" si="41"/>
        <v>1240</v>
      </c>
      <c r="BS23" s="284">
        <f t="shared" si="42"/>
        <v>0</v>
      </c>
      <c r="BT23" s="284">
        <f t="shared" si="43"/>
        <v>723</v>
      </c>
      <c r="BU23" s="284">
        <f t="shared" si="44"/>
        <v>119</v>
      </c>
      <c r="BV23" s="284">
        <f t="shared" si="45"/>
        <v>398</v>
      </c>
      <c r="BW23" s="284">
        <f t="shared" si="46"/>
        <v>0</v>
      </c>
      <c r="BX23" s="284">
        <f t="shared" si="47"/>
        <v>0</v>
      </c>
      <c r="BY23" s="284">
        <f t="shared" si="21"/>
        <v>1175</v>
      </c>
      <c r="BZ23" s="284">
        <f t="shared" si="22"/>
        <v>0</v>
      </c>
      <c r="CA23" s="284">
        <f t="shared" si="23"/>
        <v>702</v>
      </c>
      <c r="CB23" s="284">
        <f t="shared" si="24"/>
        <v>75</v>
      </c>
      <c r="CC23" s="284">
        <f t="shared" si="25"/>
        <v>398</v>
      </c>
      <c r="CD23" s="284">
        <f t="shared" si="26"/>
        <v>0</v>
      </c>
      <c r="CE23" s="284">
        <f t="shared" si="27"/>
        <v>0</v>
      </c>
      <c r="CF23" s="284">
        <f t="shared" si="28"/>
        <v>65</v>
      </c>
      <c r="CG23" s="284">
        <f t="shared" si="48"/>
        <v>0</v>
      </c>
      <c r="CH23" s="284">
        <f t="shared" si="49"/>
        <v>21</v>
      </c>
      <c r="CI23" s="284">
        <f t="shared" si="50"/>
        <v>44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407</v>
      </c>
      <c r="CN23" s="284">
        <f t="shared" si="55"/>
        <v>0</v>
      </c>
      <c r="CO23" s="284">
        <f t="shared" si="56"/>
        <v>335</v>
      </c>
      <c r="CP23" s="284">
        <f t="shared" si="57"/>
        <v>30</v>
      </c>
      <c r="CQ23" s="284">
        <f t="shared" si="58"/>
        <v>42</v>
      </c>
      <c r="CR23" s="284">
        <f t="shared" si="59"/>
        <v>0</v>
      </c>
      <c r="CS23" s="284">
        <f t="shared" si="60"/>
        <v>0</v>
      </c>
      <c r="CT23" s="284">
        <f t="shared" si="31"/>
        <v>22</v>
      </c>
      <c r="CU23" s="284">
        <f t="shared" si="32"/>
        <v>0</v>
      </c>
      <c r="CV23" s="284">
        <f t="shared" si="33"/>
        <v>22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385</v>
      </c>
      <c r="DB23" s="284">
        <f t="shared" si="61"/>
        <v>0</v>
      </c>
      <c r="DC23" s="284">
        <f t="shared" si="62"/>
        <v>313</v>
      </c>
      <c r="DD23" s="284">
        <f t="shared" si="63"/>
        <v>30</v>
      </c>
      <c r="DE23" s="284">
        <f t="shared" si="64"/>
        <v>42</v>
      </c>
      <c r="DF23" s="284">
        <f t="shared" si="65"/>
        <v>0</v>
      </c>
      <c r="DG23" s="284">
        <f t="shared" si="66"/>
        <v>0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3804</v>
      </c>
      <c r="E24" s="284">
        <f t="shared" si="1"/>
        <v>2741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2183</v>
      </c>
      <c r="K24" s="284">
        <v>0</v>
      </c>
      <c r="L24" s="284">
        <v>2183</v>
      </c>
      <c r="M24" s="284">
        <v>0</v>
      </c>
      <c r="N24" s="284">
        <f t="shared" si="4"/>
        <v>79</v>
      </c>
      <c r="O24" s="284">
        <v>0</v>
      </c>
      <c r="P24" s="284">
        <v>79</v>
      </c>
      <c r="Q24" s="284">
        <v>0</v>
      </c>
      <c r="R24" s="284">
        <f t="shared" si="5"/>
        <v>431</v>
      </c>
      <c r="S24" s="284">
        <v>0</v>
      </c>
      <c r="T24" s="284">
        <v>431</v>
      </c>
      <c r="U24" s="284">
        <v>0</v>
      </c>
      <c r="V24" s="284">
        <f t="shared" si="6"/>
        <v>11</v>
      </c>
      <c r="W24" s="284">
        <v>0</v>
      </c>
      <c r="X24" s="284">
        <v>11</v>
      </c>
      <c r="Y24" s="284">
        <v>0</v>
      </c>
      <c r="Z24" s="284">
        <f t="shared" si="7"/>
        <v>37</v>
      </c>
      <c r="AA24" s="284">
        <v>0</v>
      </c>
      <c r="AB24" s="284">
        <v>37</v>
      </c>
      <c r="AC24" s="284">
        <v>0</v>
      </c>
      <c r="AD24" s="284">
        <f t="shared" si="8"/>
        <v>594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563</v>
      </c>
      <c r="AJ24" s="284">
        <v>0</v>
      </c>
      <c r="AK24" s="284">
        <v>48</v>
      </c>
      <c r="AL24" s="284">
        <v>515</v>
      </c>
      <c r="AM24" s="284">
        <f t="shared" si="11"/>
        <v>5</v>
      </c>
      <c r="AN24" s="284">
        <v>0</v>
      </c>
      <c r="AO24" s="284">
        <v>1</v>
      </c>
      <c r="AP24" s="284">
        <v>4</v>
      </c>
      <c r="AQ24" s="284">
        <f t="shared" si="12"/>
        <v>19</v>
      </c>
      <c r="AR24" s="284">
        <v>0</v>
      </c>
      <c r="AS24" s="284">
        <v>11</v>
      </c>
      <c r="AT24" s="284">
        <v>8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7</v>
      </c>
      <c r="AZ24" s="284">
        <v>0</v>
      </c>
      <c r="BA24" s="284">
        <v>0</v>
      </c>
      <c r="BB24" s="284">
        <v>7</v>
      </c>
      <c r="BC24" s="284">
        <f t="shared" si="15"/>
        <v>469</v>
      </c>
      <c r="BD24" s="284">
        <f t="shared" si="16"/>
        <v>301</v>
      </c>
      <c r="BE24" s="284">
        <v>0</v>
      </c>
      <c r="BF24" s="284">
        <v>212</v>
      </c>
      <c r="BG24" s="284">
        <v>47</v>
      </c>
      <c r="BH24" s="284">
        <v>19</v>
      </c>
      <c r="BI24" s="284">
        <v>1</v>
      </c>
      <c r="BJ24" s="284">
        <v>22</v>
      </c>
      <c r="BK24" s="284">
        <f t="shared" si="18"/>
        <v>168</v>
      </c>
      <c r="BL24" s="284">
        <v>0</v>
      </c>
      <c r="BM24" s="284">
        <v>144</v>
      </c>
      <c r="BN24" s="284">
        <v>6</v>
      </c>
      <c r="BO24" s="284">
        <v>15</v>
      </c>
      <c r="BP24" s="284">
        <v>1</v>
      </c>
      <c r="BQ24" s="284">
        <v>2</v>
      </c>
      <c r="BR24" s="284">
        <f t="shared" si="41"/>
        <v>3042</v>
      </c>
      <c r="BS24" s="284">
        <f t="shared" si="42"/>
        <v>0</v>
      </c>
      <c r="BT24" s="284">
        <f t="shared" si="43"/>
        <v>2395</v>
      </c>
      <c r="BU24" s="284">
        <f t="shared" si="44"/>
        <v>126</v>
      </c>
      <c r="BV24" s="284">
        <f t="shared" si="45"/>
        <v>450</v>
      </c>
      <c r="BW24" s="284">
        <f t="shared" si="46"/>
        <v>12</v>
      </c>
      <c r="BX24" s="284">
        <f t="shared" si="47"/>
        <v>59</v>
      </c>
      <c r="BY24" s="284">
        <f t="shared" si="21"/>
        <v>2741</v>
      </c>
      <c r="BZ24" s="284">
        <f t="shared" si="22"/>
        <v>0</v>
      </c>
      <c r="CA24" s="284">
        <f t="shared" si="23"/>
        <v>2183</v>
      </c>
      <c r="CB24" s="284">
        <f t="shared" si="24"/>
        <v>79</v>
      </c>
      <c r="CC24" s="284">
        <f t="shared" si="25"/>
        <v>431</v>
      </c>
      <c r="CD24" s="284">
        <f t="shared" si="26"/>
        <v>11</v>
      </c>
      <c r="CE24" s="284">
        <f t="shared" si="27"/>
        <v>37</v>
      </c>
      <c r="CF24" s="284">
        <f t="shared" si="28"/>
        <v>301</v>
      </c>
      <c r="CG24" s="284">
        <f t="shared" si="48"/>
        <v>0</v>
      </c>
      <c r="CH24" s="284">
        <f t="shared" si="49"/>
        <v>212</v>
      </c>
      <c r="CI24" s="284">
        <f t="shared" si="50"/>
        <v>47</v>
      </c>
      <c r="CJ24" s="284">
        <f t="shared" si="51"/>
        <v>19</v>
      </c>
      <c r="CK24" s="284">
        <f t="shared" si="52"/>
        <v>1</v>
      </c>
      <c r="CL24" s="284">
        <f t="shared" si="53"/>
        <v>22</v>
      </c>
      <c r="CM24" s="284">
        <f t="shared" si="54"/>
        <v>762</v>
      </c>
      <c r="CN24" s="284">
        <f t="shared" si="55"/>
        <v>0</v>
      </c>
      <c r="CO24" s="284">
        <f t="shared" si="56"/>
        <v>707</v>
      </c>
      <c r="CP24" s="284">
        <f t="shared" si="57"/>
        <v>11</v>
      </c>
      <c r="CQ24" s="284">
        <f t="shared" si="58"/>
        <v>34</v>
      </c>
      <c r="CR24" s="284">
        <f t="shared" si="59"/>
        <v>1</v>
      </c>
      <c r="CS24" s="284">
        <f t="shared" si="60"/>
        <v>9</v>
      </c>
      <c r="CT24" s="284">
        <f t="shared" si="31"/>
        <v>594</v>
      </c>
      <c r="CU24" s="284">
        <f t="shared" si="32"/>
        <v>0</v>
      </c>
      <c r="CV24" s="284">
        <f t="shared" si="33"/>
        <v>563</v>
      </c>
      <c r="CW24" s="284">
        <f t="shared" si="34"/>
        <v>5</v>
      </c>
      <c r="CX24" s="284">
        <f t="shared" si="35"/>
        <v>19</v>
      </c>
      <c r="CY24" s="284">
        <f t="shared" si="36"/>
        <v>0</v>
      </c>
      <c r="CZ24" s="284">
        <f t="shared" si="37"/>
        <v>7</v>
      </c>
      <c r="DA24" s="284">
        <f t="shared" si="38"/>
        <v>168</v>
      </c>
      <c r="DB24" s="284">
        <f t="shared" si="61"/>
        <v>0</v>
      </c>
      <c r="DC24" s="284">
        <f t="shared" si="62"/>
        <v>144</v>
      </c>
      <c r="DD24" s="284">
        <f t="shared" si="63"/>
        <v>6</v>
      </c>
      <c r="DE24" s="284">
        <f t="shared" si="64"/>
        <v>15</v>
      </c>
      <c r="DF24" s="284">
        <f t="shared" si="65"/>
        <v>1</v>
      </c>
      <c r="DG24" s="284">
        <f t="shared" si="66"/>
        <v>2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9890</v>
      </c>
      <c r="E25" s="284">
        <f t="shared" si="1"/>
        <v>6418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4453</v>
      </c>
      <c r="K25" s="284">
        <v>0</v>
      </c>
      <c r="L25" s="284">
        <v>4377</v>
      </c>
      <c r="M25" s="284">
        <v>76</v>
      </c>
      <c r="N25" s="284">
        <f t="shared" si="4"/>
        <v>0</v>
      </c>
      <c r="O25" s="284">
        <v>0</v>
      </c>
      <c r="P25" s="284">
        <v>0</v>
      </c>
      <c r="Q25" s="284">
        <v>0</v>
      </c>
      <c r="R25" s="284">
        <f t="shared" si="5"/>
        <v>1441</v>
      </c>
      <c r="S25" s="284">
        <v>0</v>
      </c>
      <c r="T25" s="284">
        <v>1441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524</v>
      </c>
      <c r="AA25" s="284">
        <v>0</v>
      </c>
      <c r="AB25" s="284">
        <v>473</v>
      </c>
      <c r="AC25" s="284">
        <v>51</v>
      </c>
      <c r="AD25" s="284">
        <f t="shared" si="8"/>
        <v>2957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2784</v>
      </c>
      <c r="AJ25" s="284">
        <v>0</v>
      </c>
      <c r="AK25" s="284">
        <v>0</v>
      </c>
      <c r="AL25" s="284">
        <v>2784</v>
      </c>
      <c r="AM25" s="284">
        <f t="shared" si="11"/>
        <v>0</v>
      </c>
      <c r="AN25" s="284">
        <v>0</v>
      </c>
      <c r="AO25" s="284">
        <v>0</v>
      </c>
      <c r="AP25" s="284">
        <v>0</v>
      </c>
      <c r="AQ25" s="284">
        <f t="shared" si="12"/>
        <v>173</v>
      </c>
      <c r="AR25" s="284">
        <v>0</v>
      </c>
      <c r="AS25" s="284">
        <v>0</v>
      </c>
      <c r="AT25" s="284">
        <v>173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515</v>
      </c>
      <c r="BD25" s="284">
        <f t="shared" si="16"/>
        <v>302</v>
      </c>
      <c r="BE25" s="284">
        <v>0</v>
      </c>
      <c r="BF25" s="284">
        <v>187</v>
      </c>
      <c r="BG25" s="284">
        <v>0</v>
      </c>
      <c r="BH25" s="284">
        <v>5</v>
      </c>
      <c r="BI25" s="284">
        <v>0</v>
      </c>
      <c r="BJ25" s="284">
        <v>110</v>
      </c>
      <c r="BK25" s="284">
        <f t="shared" si="18"/>
        <v>213</v>
      </c>
      <c r="BL25" s="284">
        <v>0</v>
      </c>
      <c r="BM25" s="284">
        <v>209</v>
      </c>
      <c r="BN25" s="284">
        <v>0</v>
      </c>
      <c r="BO25" s="284">
        <v>4</v>
      </c>
      <c r="BP25" s="284">
        <v>0</v>
      </c>
      <c r="BQ25" s="284">
        <v>0</v>
      </c>
      <c r="BR25" s="284">
        <f t="shared" si="41"/>
        <v>6720</v>
      </c>
      <c r="BS25" s="284">
        <f t="shared" si="42"/>
        <v>0</v>
      </c>
      <c r="BT25" s="284">
        <f t="shared" si="43"/>
        <v>4640</v>
      </c>
      <c r="BU25" s="284">
        <f t="shared" si="44"/>
        <v>0</v>
      </c>
      <c r="BV25" s="284">
        <f t="shared" si="45"/>
        <v>1446</v>
      </c>
      <c r="BW25" s="284">
        <f t="shared" si="46"/>
        <v>0</v>
      </c>
      <c r="BX25" s="284">
        <f t="shared" si="47"/>
        <v>634</v>
      </c>
      <c r="BY25" s="284">
        <f t="shared" si="21"/>
        <v>6418</v>
      </c>
      <c r="BZ25" s="284">
        <f t="shared" si="22"/>
        <v>0</v>
      </c>
      <c r="CA25" s="284">
        <f t="shared" si="23"/>
        <v>4453</v>
      </c>
      <c r="CB25" s="284">
        <f t="shared" si="24"/>
        <v>0</v>
      </c>
      <c r="CC25" s="284">
        <f t="shared" si="25"/>
        <v>1441</v>
      </c>
      <c r="CD25" s="284">
        <f t="shared" si="26"/>
        <v>0</v>
      </c>
      <c r="CE25" s="284">
        <f t="shared" si="27"/>
        <v>524</v>
      </c>
      <c r="CF25" s="284">
        <f t="shared" si="28"/>
        <v>302</v>
      </c>
      <c r="CG25" s="284">
        <f t="shared" si="48"/>
        <v>0</v>
      </c>
      <c r="CH25" s="284">
        <f t="shared" si="49"/>
        <v>187</v>
      </c>
      <c r="CI25" s="284">
        <f t="shared" si="50"/>
        <v>0</v>
      </c>
      <c r="CJ25" s="284">
        <f t="shared" si="51"/>
        <v>5</v>
      </c>
      <c r="CK25" s="284">
        <f t="shared" si="52"/>
        <v>0</v>
      </c>
      <c r="CL25" s="284">
        <f t="shared" si="53"/>
        <v>110</v>
      </c>
      <c r="CM25" s="284">
        <f t="shared" si="54"/>
        <v>3170</v>
      </c>
      <c r="CN25" s="284">
        <f t="shared" si="55"/>
        <v>0</v>
      </c>
      <c r="CO25" s="284">
        <f t="shared" si="56"/>
        <v>2993</v>
      </c>
      <c r="CP25" s="284">
        <f t="shared" si="57"/>
        <v>0</v>
      </c>
      <c r="CQ25" s="284">
        <f t="shared" si="58"/>
        <v>177</v>
      </c>
      <c r="CR25" s="284">
        <f t="shared" si="59"/>
        <v>0</v>
      </c>
      <c r="CS25" s="284">
        <f t="shared" si="60"/>
        <v>0</v>
      </c>
      <c r="CT25" s="284">
        <f t="shared" si="31"/>
        <v>2957</v>
      </c>
      <c r="CU25" s="284">
        <f t="shared" si="32"/>
        <v>0</v>
      </c>
      <c r="CV25" s="284">
        <f t="shared" si="33"/>
        <v>2784</v>
      </c>
      <c r="CW25" s="284">
        <f t="shared" si="34"/>
        <v>0</v>
      </c>
      <c r="CX25" s="284">
        <f t="shared" si="35"/>
        <v>173</v>
      </c>
      <c r="CY25" s="284">
        <f t="shared" si="36"/>
        <v>0</v>
      </c>
      <c r="CZ25" s="284">
        <f t="shared" si="37"/>
        <v>0</v>
      </c>
      <c r="DA25" s="284">
        <f t="shared" si="38"/>
        <v>213</v>
      </c>
      <c r="DB25" s="284">
        <f t="shared" si="61"/>
        <v>0</v>
      </c>
      <c r="DC25" s="284">
        <f t="shared" si="62"/>
        <v>209</v>
      </c>
      <c r="DD25" s="284">
        <f t="shared" si="63"/>
        <v>0</v>
      </c>
      <c r="DE25" s="284">
        <f t="shared" si="64"/>
        <v>4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0</v>
      </c>
      <c r="DJ25" s="284">
        <v>0</v>
      </c>
      <c r="DK25" s="284">
        <v>0</v>
      </c>
      <c r="DL25" s="284">
        <v>0</v>
      </c>
      <c r="DM25" s="284">
        <v>0</v>
      </c>
    </row>
    <row r="26" spans="1:117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11054</v>
      </c>
      <c r="E26" s="284">
        <f t="shared" si="1"/>
        <v>5534</v>
      </c>
      <c r="F26" s="284">
        <f t="shared" si="2"/>
        <v>0</v>
      </c>
      <c r="G26" s="284">
        <v>0</v>
      </c>
      <c r="H26" s="284">
        <v>0</v>
      </c>
      <c r="I26" s="284">
        <v>0</v>
      </c>
      <c r="J26" s="284">
        <f t="shared" si="3"/>
        <v>3891</v>
      </c>
      <c r="K26" s="284">
        <v>0</v>
      </c>
      <c r="L26" s="284">
        <v>3869</v>
      </c>
      <c r="M26" s="284">
        <v>22</v>
      </c>
      <c r="N26" s="284">
        <f t="shared" si="4"/>
        <v>0</v>
      </c>
      <c r="O26" s="284">
        <v>0</v>
      </c>
      <c r="P26" s="284">
        <v>0</v>
      </c>
      <c r="Q26" s="284">
        <v>0</v>
      </c>
      <c r="R26" s="284">
        <f t="shared" si="5"/>
        <v>1255</v>
      </c>
      <c r="S26" s="284">
        <v>0</v>
      </c>
      <c r="T26" s="284">
        <v>1255</v>
      </c>
      <c r="U26" s="284">
        <v>0</v>
      </c>
      <c r="V26" s="284">
        <f t="shared" si="6"/>
        <v>0</v>
      </c>
      <c r="W26" s="284">
        <v>0</v>
      </c>
      <c r="X26" s="284">
        <v>0</v>
      </c>
      <c r="Y26" s="284">
        <v>0</v>
      </c>
      <c r="Z26" s="284">
        <f t="shared" si="7"/>
        <v>388</v>
      </c>
      <c r="AA26" s="284">
        <v>0</v>
      </c>
      <c r="AB26" s="284">
        <v>359</v>
      </c>
      <c r="AC26" s="284">
        <v>29</v>
      </c>
      <c r="AD26" s="284">
        <f t="shared" si="8"/>
        <v>4509</v>
      </c>
      <c r="AE26" s="284">
        <f t="shared" si="9"/>
        <v>0</v>
      </c>
      <c r="AF26" s="284">
        <v>0</v>
      </c>
      <c r="AG26" s="284">
        <v>0</v>
      </c>
      <c r="AH26" s="284">
        <v>0</v>
      </c>
      <c r="AI26" s="284">
        <f t="shared" si="10"/>
        <v>4326</v>
      </c>
      <c r="AJ26" s="284">
        <v>0</v>
      </c>
      <c r="AK26" s="284">
        <v>0</v>
      </c>
      <c r="AL26" s="284">
        <v>4326</v>
      </c>
      <c r="AM26" s="284">
        <f t="shared" si="11"/>
        <v>0</v>
      </c>
      <c r="AN26" s="284">
        <v>0</v>
      </c>
      <c r="AO26" s="284">
        <v>0</v>
      </c>
      <c r="AP26" s="284">
        <v>0</v>
      </c>
      <c r="AQ26" s="284">
        <f t="shared" si="12"/>
        <v>183</v>
      </c>
      <c r="AR26" s="284">
        <v>0</v>
      </c>
      <c r="AS26" s="284">
        <v>0</v>
      </c>
      <c r="AT26" s="284">
        <v>183</v>
      </c>
      <c r="AU26" s="284">
        <f t="shared" si="13"/>
        <v>0</v>
      </c>
      <c r="AV26" s="284">
        <v>0</v>
      </c>
      <c r="AW26" s="284">
        <v>0</v>
      </c>
      <c r="AX26" s="284">
        <v>0</v>
      </c>
      <c r="AY26" s="284">
        <f t="shared" si="14"/>
        <v>0</v>
      </c>
      <c r="AZ26" s="284">
        <v>0</v>
      </c>
      <c r="BA26" s="284">
        <v>0</v>
      </c>
      <c r="BB26" s="284">
        <v>0</v>
      </c>
      <c r="BC26" s="284">
        <f t="shared" si="15"/>
        <v>1011</v>
      </c>
      <c r="BD26" s="284">
        <f t="shared" si="16"/>
        <v>479</v>
      </c>
      <c r="BE26" s="284">
        <v>0</v>
      </c>
      <c r="BF26" s="284">
        <v>174</v>
      </c>
      <c r="BG26" s="284">
        <v>0</v>
      </c>
      <c r="BH26" s="284">
        <v>217</v>
      </c>
      <c r="BI26" s="284">
        <v>0</v>
      </c>
      <c r="BJ26" s="284">
        <v>88</v>
      </c>
      <c r="BK26" s="284">
        <f t="shared" si="18"/>
        <v>532</v>
      </c>
      <c r="BL26" s="284">
        <v>0</v>
      </c>
      <c r="BM26" s="284">
        <v>530</v>
      </c>
      <c r="BN26" s="284">
        <v>0</v>
      </c>
      <c r="BO26" s="284">
        <v>2</v>
      </c>
      <c r="BP26" s="284">
        <v>0</v>
      </c>
      <c r="BQ26" s="284">
        <v>0</v>
      </c>
      <c r="BR26" s="284">
        <f t="shared" si="41"/>
        <v>6013</v>
      </c>
      <c r="BS26" s="284">
        <f t="shared" si="42"/>
        <v>0</v>
      </c>
      <c r="BT26" s="284">
        <f t="shared" si="43"/>
        <v>4065</v>
      </c>
      <c r="BU26" s="284">
        <f t="shared" si="44"/>
        <v>0</v>
      </c>
      <c r="BV26" s="284">
        <f t="shared" si="45"/>
        <v>1472</v>
      </c>
      <c r="BW26" s="284">
        <f t="shared" si="46"/>
        <v>0</v>
      </c>
      <c r="BX26" s="284">
        <f t="shared" si="47"/>
        <v>476</v>
      </c>
      <c r="BY26" s="284">
        <f t="shared" si="21"/>
        <v>5534</v>
      </c>
      <c r="BZ26" s="284">
        <f t="shared" si="22"/>
        <v>0</v>
      </c>
      <c r="CA26" s="284">
        <f t="shared" si="23"/>
        <v>3891</v>
      </c>
      <c r="CB26" s="284">
        <f t="shared" si="24"/>
        <v>0</v>
      </c>
      <c r="CC26" s="284">
        <f t="shared" si="25"/>
        <v>1255</v>
      </c>
      <c r="CD26" s="284">
        <f t="shared" si="26"/>
        <v>0</v>
      </c>
      <c r="CE26" s="284">
        <f t="shared" si="27"/>
        <v>388</v>
      </c>
      <c r="CF26" s="284">
        <f t="shared" si="28"/>
        <v>479</v>
      </c>
      <c r="CG26" s="284">
        <f t="shared" si="48"/>
        <v>0</v>
      </c>
      <c r="CH26" s="284">
        <f t="shared" si="49"/>
        <v>174</v>
      </c>
      <c r="CI26" s="284">
        <f t="shared" si="50"/>
        <v>0</v>
      </c>
      <c r="CJ26" s="284">
        <f t="shared" si="51"/>
        <v>217</v>
      </c>
      <c r="CK26" s="284">
        <f t="shared" si="52"/>
        <v>0</v>
      </c>
      <c r="CL26" s="284">
        <f t="shared" si="53"/>
        <v>88</v>
      </c>
      <c r="CM26" s="284">
        <f t="shared" si="54"/>
        <v>5041</v>
      </c>
      <c r="CN26" s="284">
        <f t="shared" si="55"/>
        <v>0</v>
      </c>
      <c r="CO26" s="284">
        <f t="shared" si="56"/>
        <v>4856</v>
      </c>
      <c r="CP26" s="284">
        <f t="shared" si="57"/>
        <v>0</v>
      </c>
      <c r="CQ26" s="284">
        <f t="shared" si="58"/>
        <v>185</v>
      </c>
      <c r="CR26" s="284">
        <f t="shared" si="59"/>
        <v>0</v>
      </c>
      <c r="CS26" s="284">
        <f t="shared" si="60"/>
        <v>0</v>
      </c>
      <c r="CT26" s="284">
        <f t="shared" si="31"/>
        <v>4509</v>
      </c>
      <c r="CU26" s="284">
        <f t="shared" si="32"/>
        <v>0</v>
      </c>
      <c r="CV26" s="284">
        <f t="shared" si="33"/>
        <v>4326</v>
      </c>
      <c r="CW26" s="284">
        <f t="shared" si="34"/>
        <v>0</v>
      </c>
      <c r="CX26" s="284">
        <f t="shared" si="35"/>
        <v>183</v>
      </c>
      <c r="CY26" s="284">
        <f t="shared" si="36"/>
        <v>0</v>
      </c>
      <c r="CZ26" s="284">
        <f t="shared" si="37"/>
        <v>0</v>
      </c>
      <c r="DA26" s="284">
        <f t="shared" si="38"/>
        <v>532</v>
      </c>
      <c r="DB26" s="284">
        <f t="shared" si="61"/>
        <v>0</v>
      </c>
      <c r="DC26" s="284">
        <f t="shared" si="62"/>
        <v>530</v>
      </c>
      <c r="DD26" s="284">
        <f t="shared" si="63"/>
        <v>0</v>
      </c>
      <c r="DE26" s="284">
        <f t="shared" si="64"/>
        <v>2</v>
      </c>
      <c r="DF26" s="284">
        <f t="shared" si="65"/>
        <v>0</v>
      </c>
      <c r="DG26" s="284">
        <f t="shared" si="66"/>
        <v>0</v>
      </c>
      <c r="DH26" s="284">
        <v>0</v>
      </c>
      <c r="DI26" s="284">
        <f t="shared" si="40"/>
        <v>0</v>
      </c>
      <c r="DJ26" s="284">
        <v>0</v>
      </c>
      <c r="DK26" s="284">
        <v>0</v>
      </c>
      <c r="DL26" s="284">
        <v>0</v>
      </c>
      <c r="DM26" s="284">
        <v>0</v>
      </c>
    </row>
    <row r="27" spans="1:117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1554</v>
      </c>
      <c r="E27" s="284">
        <f t="shared" si="1"/>
        <v>1000</v>
      </c>
      <c r="F27" s="284">
        <f t="shared" si="2"/>
        <v>0</v>
      </c>
      <c r="G27" s="284">
        <v>0</v>
      </c>
      <c r="H27" s="284">
        <v>0</v>
      </c>
      <c r="I27" s="284">
        <v>0</v>
      </c>
      <c r="J27" s="284">
        <f t="shared" si="3"/>
        <v>765</v>
      </c>
      <c r="K27" s="284">
        <v>0</v>
      </c>
      <c r="L27" s="284">
        <v>765</v>
      </c>
      <c r="M27" s="284">
        <v>0</v>
      </c>
      <c r="N27" s="284">
        <f t="shared" si="4"/>
        <v>50</v>
      </c>
      <c r="O27" s="284">
        <v>0</v>
      </c>
      <c r="P27" s="284">
        <v>50</v>
      </c>
      <c r="Q27" s="284">
        <v>0</v>
      </c>
      <c r="R27" s="284">
        <f t="shared" si="5"/>
        <v>176</v>
      </c>
      <c r="S27" s="284">
        <v>0</v>
      </c>
      <c r="T27" s="284">
        <v>176</v>
      </c>
      <c r="U27" s="284">
        <v>0</v>
      </c>
      <c r="V27" s="284">
        <f t="shared" si="6"/>
        <v>0</v>
      </c>
      <c r="W27" s="284">
        <v>0</v>
      </c>
      <c r="X27" s="284">
        <v>0</v>
      </c>
      <c r="Y27" s="284">
        <v>0</v>
      </c>
      <c r="Z27" s="284">
        <f t="shared" si="7"/>
        <v>9</v>
      </c>
      <c r="AA27" s="284">
        <v>0</v>
      </c>
      <c r="AB27" s="284">
        <v>9</v>
      </c>
      <c r="AC27" s="284">
        <v>0</v>
      </c>
      <c r="AD27" s="284">
        <f t="shared" si="8"/>
        <v>540</v>
      </c>
      <c r="AE27" s="284">
        <f t="shared" si="9"/>
        <v>0</v>
      </c>
      <c r="AF27" s="284">
        <v>0</v>
      </c>
      <c r="AG27" s="284">
        <v>0</v>
      </c>
      <c r="AH27" s="284">
        <v>0</v>
      </c>
      <c r="AI27" s="284">
        <f t="shared" si="10"/>
        <v>540</v>
      </c>
      <c r="AJ27" s="284">
        <v>0</v>
      </c>
      <c r="AK27" s="284">
        <v>0</v>
      </c>
      <c r="AL27" s="284">
        <v>540</v>
      </c>
      <c r="AM27" s="284">
        <f t="shared" si="11"/>
        <v>0</v>
      </c>
      <c r="AN27" s="284">
        <v>0</v>
      </c>
      <c r="AO27" s="284">
        <v>0</v>
      </c>
      <c r="AP27" s="284">
        <v>0</v>
      </c>
      <c r="AQ27" s="284">
        <f t="shared" si="12"/>
        <v>0</v>
      </c>
      <c r="AR27" s="284">
        <v>0</v>
      </c>
      <c r="AS27" s="284">
        <v>0</v>
      </c>
      <c r="AT27" s="284">
        <v>0</v>
      </c>
      <c r="AU27" s="284">
        <f t="shared" si="13"/>
        <v>0</v>
      </c>
      <c r="AV27" s="284">
        <v>0</v>
      </c>
      <c r="AW27" s="284">
        <v>0</v>
      </c>
      <c r="AX27" s="284">
        <v>0</v>
      </c>
      <c r="AY27" s="284">
        <f t="shared" si="14"/>
        <v>0</v>
      </c>
      <c r="AZ27" s="284">
        <v>0</v>
      </c>
      <c r="BA27" s="284">
        <v>0</v>
      </c>
      <c r="BB27" s="284">
        <v>0</v>
      </c>
      <c r="BC27" s="284">
        <f t="shared" si="15"/>
        <v>14</v>
      </c>
      <c r="BD27" s="284">
        <f t="shared" si="16"/>
        <v>14</v>
      </c>
      <c r="BE27" s="284">
        <v>0</v>
      </c>
      <c r="BF27" s="284">
        <v>9</v>
      </c>
      <c r="BG27" s="284">
        <v>5</v>
      </c>
      <c r="BH27" s="284">
        <v>0</v>
      </c>
      <c r="BI27" s="284">
        <v>0</v>
      </c>
      <c r="BJ27" s="284">
        <v>0</v>
      </c>
      <c r="BK27" s="284">
        <f t="shared" si="18"/>
        <v>0</v>
      </c>
      <c r="BL27" s="284">
        <v>0</v>
      </c>
      <c r="BM27" s="284">
        <v>0</v>
      </c>
      <c r="BN27" s="284">
        <v>0</v>
      </c>
      <c r="BO27" s="284">
        <v>0</v>
      </c>
      <c r="BP27" s="284">
        <v>0</v>
      </c>
      <c r="BQ27" s="284">
        <v>0</v>
      </c>
      <c r="BR27" s="284">
        <f t="shared" si="41"/>
        <v>1014</v>
      </c>
      <c r="BS27" s="284">
        <f t="shared" si="42"/>
        <v>0</v>
      </c>
      <c r="BT27" s="284">
        <f t="shared" si="43"/>
        <v>774</v>
      </c>
      <c r="BU27" s="284">
        <f t="shared" si="44"/>
        <v>55</v>
      </c>
      <c r="BV27" s="284">
        <f t="shared" si="45"/>
        <v>176</v>
      </c>
      <c r="BW27" s="284">
        <f t="shared" si="46"/>
        <v>0</v>
      </c>
      <c r="BX27" s="284">
        <f t="shared" si="47"/>
        <v>9</v>
      </c>
      <c r="BY27" s="284">
        <f t="shared" si="21"/>
        <v>1000</v>
      </c>
      <c r="BZ27" s="284">
        <f t="shared" si="22"/>
        <v>0</v>
      </c>
      <c r="CA27" s="284">
        <f t="shared" si="23"/>
        <v>765</v>
      </c>
      <c r="CB27" s="284">
        <f t="shared" si="24"/>
        <v>50</v>
      </c>
      <c r="CC27" s="284">
        <f t="shared" si="25"/>
        <v>176</v>
      </c>
      <c r="CD27" s="284">
        <f t="shared" si="26"/>
        <v>0</v>
      </c>
      <c r="CE27" s="284">
        <f t="shared" si="27"/>
        <v>9</v>
      </c>
      <c r="CF27" s="284">
        <f t="shared" si="28"/>
        <v>14</v>
      </c>
      <c r="CG27" s="284">
        <f t="shared" si="48"/>
        <v>0</v>
      </c>
      <c r="CH27" s="284">
        <f t="shared" si="49"/>
        <v>9</v>
      </c>
      <c r="CI27" s="284">
        <f t="shared" si="50"/>
        <v>5</v>
      </c>
      <c r="CJ27" s="284">
        <f t="shared" si="51"/>
        <v>0</v>
      </c>
      <c r="CK27" s="284">
        <f t="shared" si="52"/>
        <v>0</v>
      </c>
      <c r="CL27" s="284">
        <f t="shared" si="53"/>
        <v>0</v>
      </c>
      <c r="CM27" s="284">
        <f t="shared" si="54"/>
        <v>540</v>
      </c>
      <c r="CN27" s="284">
        <f t="shared" si="55"/>
        <v>0</v>
      </c>
      <c r="CO27" s="284">
        <f t="shared" si="56"/>
        <v>540</v>
      </c>
      <c r="CP27" s="284">
        <f t="shared" si="57"/>
        <v>0</v>
      </c>
      <c r="CQ27" s="284">
        <f t="shared" si="58"/>
        <v>0</v>
      </c>
      <c r="CR27" s="284">
        <f t="shared" si="59"/>
        <v>0</v>
      </c>
      <c r="CS27" s="284">
        <f t="shared" si="60"/>
        <v>0</v>
      </c>
      <c r="CT27" s="284">
        <f t="shared" si="31"/>
        <v>540</v>
      </c>
      <c r="CU27" s="284">
        <f t="shared" si="32"/>
        <v>0</v>
      </c>
      <c r="CV27" s="284">
        <f t="shared" si="33"/>
        <v>540</v>
      </c>
      <c r="CW27" s="284">
        <f t="shared" si="34"/>
        <v>0</v>
      </c>
      <c r="CX27" s="284">
        <f t="shared" si="35"/>
        <v>0</v>
      </c>
      <c r="CY27" s="284">
        <f t="shared" si="36"/>
        <v>0</v>
      </c>
      <c r="CZ27" s="284">
        <f t="shared" si="37"/>
        <v>0</v>
      </c>
      <c r="DA27" s="284">
        <f t="shared" si="38"/>
        <v>0</v>
      </c>
      <c r="DB27" s="284">
        <f t="shared" si="61"/>
        <v>0</v>
      </c>
      <c r="DC27" s="284">
        <f t="shared" si="62"/>
        <v>0</v>
      </c>
      <c r="DD27" s="284">
        <f t="shared" si="63"/>
        <v>0</v>
      </c>
      <c r="DE27" s="284">
        <f t="shared" si="64"/>
        <v>0</v>
      </c>
      <c r="DF27" s="284">
        <f t="shared" si="65"/>
        <v>0</v>
      </c>
      <c r="DG27" s="284">
        <f t="shared" si="66"/>
        <v>0</v>
      </c>
      <c r="DH27" s="284">
        <v>0</v>
      </c>
      <c r="DI27" s="284">
        <f t="shared" si="40"/>
        <v>0</v>
      </c>
      <c r="DJ27" s="284">
        <v>0</v>
      </c>
      <c r="DK27" s="284">
        <v>0</v>
      </c>
      <c r="DL27" s="284">
        <v>0</v>
      </c>
      <c r="DM27" s="284">
        <v>0</v>
      </c>
    </row>
    <row r="28" spans="1:117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4223</v>
      </c>
      <c r="E28" s="284">
        <f t="shared" si="1"/>
        <v>2370</v>
      </c>
      <c r="F28" s="284">
        <f t="shared" si="2"/>
        <v>0</v>
      </c>
      <c r="G28" s="284">
        <v>0</v>
      </c>
      <c r="H28" s="284">
        <v>0</v>
      </c>
      <c r="I28" s="284">
        <v>0</v>
      </c>
      <c r="J28" s="284">
        <f t="shared" si="3"/>
        <v>1941</v>
      </c>
      <c r="K28" s="284">
        <v>0</v>
      </c>
      <c r="L28" s="284">
        <v>1941</v>
      </c>
      <c r="M28" s="284">
        <v>0</v>
      </c>
      <c r="N28" s="284">
        <f t="shared" si="4"/>
        <v>43</v>
      </c>
      <c r="O28" s="284">
        <v>0</v>
      </c>
      <c r="P28" s="284">
        <v>43</v>
      </c>
      <c r="Q28" s="284">
        <v>0</v>
      </c>
      <c r="R28" s="284">
        <f t="shared" si="5"/>
        <v>386</v>
      </c>
      <c r="S28" s="284">
        <v>0</v>
      </c>
      <c r="T28" s="284">
        <v>386</v>
      </c>
      <c r="U28" s="284">
        <v>0</v>
      </c>
      <c r="V28" s="284">
        <f t="shared" si="6"/>
        <v>0</v>
      </c>
      <c r="W28" s="284">
        <v>0</v>
      </c>
      <c r="X28" s="284">
        <v>0</v>
      </c>
      <c r="Y28" s="284">
        <v>0</v>
      </c>
      <c r="Z28" s="284">
        <f t="shared" si="7"/>
        <v>0</v>
      </c>
      <c r="AA28" s="284">
        <v>0</v>
      </c>
      <c r="AB28" s="284">
        <v>0</v>
      </c>
      <c r="AC28" s="284">
        <v>0</v>
      </c>
      <c r="AD28" s="284">
        <f t="shared" si="8"/>
        <v>1502</v>
      </c>
      <c r="AE28" s="284">
        <f t="shared" si="9"/>
        <v>0</v>
      </c>
      <c r="AF28" s="284">
        <v>0</v>
      </c>
      <c r="AG28" s="284">
        <v>0</v>
      </c>
      <c r="AH28" s="284">
        <v>0</v>
      </c>
      <c r="AI28" s="284">
        <f t="shared" si="10"/>
        <v>1451</v>
      </c>
      <c r="AJ28" s="284">
        <v>0</v>
      </c>
      <c r="AK28" s="284">
        <v>0</v>
      </c>
      <c r="AL28" s="284">
        <v>1451</v>
      </c>
      <c r="AM28" s="284">
        <f t="shared" si="11"/>
        <v>51</v>
      </c>
      <c r="AN28" s="284">
        <v>0</v>
      </c>
      <c r="AO28" s="284">
        <v>0</v>
      </c>
      <c r="AP28" s="284">
        <v>51</v>
      </c>
      <c r="AQ28" s="284">
        <f t="shared" si="12"/>
        <v>0</v>
      </c>
      <c r="AR28" s="284">
        <v>0</v>
      </c>
      <c r="AS28" s="284">
        <v>0</v>
      </c>
      <c r="AT28" s="284">
        <v>0</v>
      </c>
      <c r="AU28" s="284">
        <f t="shared" si="13"/>
        <v>0</v>
      </c>
      <c r="AV28" s="284">
        <v>0</v>
      </c>
      <c r="AW28" s="284">
        <v>0</v>
      </c>
      <c r="AX28" s="284">
        <v>0</v>
      </c>
      <c r="AY28" s="284">
        <f t="shared" si="14"/>
        <v>0</v>
      </c>
      <c r="AZ28" s="284">
        <v>0</v>
      </c>
      <c r="BA28" s="284">
        <v>0</v>
      </c>
      <c r="BB28" s="284">
        <v>0</v>
      </c>
      <c r="BC28" s="284">
        <f t="shared" si="15"/>
        <v>351</v>
      </c>
      <c r="BD28" s="284">
        <f t="shared" si="16"/>
        <v>351</v>
      </c>
      <c r="BE28" s="284">
        <v>0</v>
      </c>
      <c r="BF28" s="284">
        <v>269</v>
      </c>
      <c r="BG28" s="284">
        <v>82</v>
      </c>
      <c r="BH28" s="284">
        <v>0</v>
      </c>
      <c r="BI28" s="284">
        <v>0</v>
      </c>
      <c r="BJ28" s="284">
        <v>0</v>
      </c>
      <c r="BK28" s="284">
        <f t="shared" si="18"/>
        <v>0</v>
      </c>
      <c r="BL28" s="284">
        <v>0</v>
      </c>
      <c r="BM28" s="284">
        <v>0</v>
      </c>
      <c r="BN28" s="284">
        <v>0</v>
      </c>
      <c r="BO28" s="284">
        <v>0</v>
      </c>
      <c r="BP28" s="284">
        <v>0</v>
      </c>
      <c r="BQ28" s="284">
        <v>0</v>
      </c>
      <c r="BR28" s="284">
        <f t="shared" si="41"/>
        <v>2721</v>
      </c>
      <c r="BS28" s="284">
        <f t="shared" si="42"/>
        <v>0</v>
      </c>
      <c r="BT28" s="284">
        <f t="shared" si="43"/>
        <v>2210</v>
      </c>
      <c r="BU28" s="284">
        <f t="shared" si="44"/>
        <v>125</v>
      </c>
      <c r="BV28" s="284">
        <f t="shared" si="45"/>
        <v>386</v>
      </c>
      <c r="BW28" s="284">
        <f t="shared" si="46"/>
        <v>0</v>
      </c>
      <c r="BX28" s="284">
        <f t="shared" si="47"/>
        <v>0</v>
      </c>
      <c r="BY28" s="284">
        <f t="shared" si="21"/>
        <v>2370</v>
      </c>
      <c r="BZ28" s="284">
        <f t="shared" si="22"/>
        <v>0</v>
      </c>
      <c r="CA28" s="284">
        <f t="shared" si="23"/>
        <v>1941</v>
      </c>
      <c r="CB28" s="284">
        <f t="shared" si="24"/>
        <v>43</v>
      </c>
      <c r="CC28" s="284">
        <f t="shared" si="25"/>
        <v>386</v>
      </c>
      <c r="CD28" s="284">
        <f t="shared" si="26"/>
        <v>0</v>
      </c>
      <c r="CE28" s="284">
        <f t="shared" si="27"/>
        <v>0</v>
      </c>
      <c r="CF28" s="284">
        <f t="shared" si="28"/>
        <v>351</v>
      </c>
      <c r="CG28" s="284">
        <f t="shared" si="48"/>
        <v>0</v>
      </c>
      <c r="CH28" s="284">
        <f t="shared" si="49"/>
        <v>269</v>
      </c>
      <c r="CI28" s="284">
        <f t="shared" si="50"/>
        <v>82</v>
      </c>
      <c r="CJ28" s="284">
        <f t="shared" si="51"/>
        <v>0</v>
      </c>
      <c r="CK28" s="284">
        <f t="shared" si="52"/>
        <v>0</v>
      </c>
      <c r="CL28" s="284">
        <f t="shared" si="53"/>
        <v>0</v>
      </c>
      <c r="CM28" s="284">
        <f t="shared" si="54"/>
        <v>1502</v>
      </c>
      <c r="CN28" s="284">
        <f t="shared" si="55"/>
        <v>0</v>
      </c>
      <c r="CO28" s="284">
        <f t="shared" si="56"/>
        <v>1451</v>
      </c>
      <c r="CP28" s="284">
        <f t="shared" si="57"/>
        <v>51</v>
      </c>
      <c r="CQ28" s="284">
        <f t="shared" si="58"/>
        <v>0</v>
      </c>
      <c r="CR28" s="284">
        <f t="shared" si="59"/>
        <v>0</v>
      </c>
      <c r="CS28" s="284">
        <f t="shared" si="60"/>
        <v>0</v>
      </c>
      <c r="CT28" s="284">
        <f t="shared" si="31"/>
        <v>1502</v>
      </c>
      <c r="CU28" s="284">
        <f t="shared" si="32"/>
        <v>0</v>
      </c>
      <c r="CV28" s="284">
        <f t="shared" si="33"/>
        <v>1451</v>
      </c>
      <c r="CW28" s="284">
        <f t="shared" si="34"/>
        <v>51</v>
      </c>
      <c r="CX28" s="284">
        <f t="shared" si="35"/>
        <v>0</v>
      </c>
      <c r="CY28" s="284">
        <f t="shared" si="36"/>
        <v>0</v>
      </c>
      <c r="CZ28" s="284">
        <f t="shared" si="37"/>
        <v>0</v>
      </c>
      <c r="DA28" s="284">
        <f t="shared" si="38"/>
        <v>0</v>
      </c>
      <c r="DB28" s="284">
        <f t="shared" si="61"/>
        <v>0</v>
      </c>
      <c r="DC28" s="284">
        <f t="shared" si="62"/>
        <v>0</v>
      </c>
      <c r="DD28" s="284">
        <f t="shared" si="63"/>
        <v>0</v>
      </c>
      <c r="DE28" s="284">
        <f t="shared" si="64"/>
        <v>0</v>
      </c>
      <c r="DF28" s="284">
        <f t="shared" si="65"/>
        <v>0</v>
      </c>
      <c r="DG28" s="284">
        <f t="shared" si="66"/>
        <v>0</v>
      </c>
      <c r="DH28" s="284">
        <v>0</v>
      </c>
      <c r="DI28" s="284">
        <f t="shared" si="40"/>
        <v>4</v>
      </c>
      <c r="DJ28" s="284">
        <v>0</v>
      </c>
      <c r="DK28" s="284">
        <v>0</v>
      </c>
      <c r="DL28" s="284">
        <v>4</v>
      </c>
      <c r="DM28" s="284">
        <v>0</v>
      </c>
    </row>
    <row r="29" spans="1:117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1974</v>
      </c>
      <c r="E29" s="284">
        <f t="shared" si="1"/>
        <v>1414</v>
      </c>
      <c r="F29" s="284">
        <f t="shared" si="2"/>
        <v>0</v>
      </c>
      <c r="G29" s="284">
        <v>0</v>
      </c>
      <c r="H29" s="284">
        <v>0</v>
      </c>
      <c r="I29" s="284">
        <v>0</v>
      </c>
      <c r="J29" s="284">
        <f t="shared" si="3"/>
        <v>1152</v>
      </c>
      <c r="K29" s="284">
        <v>0</v>
      </c>
      <c r="L29" s="284">
        <v>1145</v>
      </c>
      <c r="M29" s="284">
        <v>7</v>
      </c>
      <c r="N29" s="284">
        <f t="shared" si="4"/>
        <v>80</v>
      </c>
      <c r="O29" s="284">
        <v>0</v>
      </c>
      <c r="P29" s="284">
        <v>80</v>
      </c>
      <c r="Q29" s="284">
        <v>0</v>
      </c>
      <c r="R29" s="284">
        <f t="shared" si="5"/>
        <v>179</v>
      </c>
      <c r="S29" s="284">
        <v>0</v>
      </c>
      <c r="T29" s="284">
        <v>179</v>
      </c>
      <c r="U29" s="284">
        <v>0</v>
      </c>
      <c r="V29" s="284">
        <f t="shared" si="6"/>
        <v>0</v>
      </c>
      <c r="W29" s="284">
        <v>0</v>
      </c>
      <c r="X29" s="284">
        <v>0</v>
      </c>
      <c r="Y29" s="284">
        <v>0</v>
      </c>
      <c r="Z29" s="284">
        <f t="shared" si="7"/>
        <v>3</v>
      </c>
      <c r="AA29" s="284">
        <v>0</v>
      </c>
      <c r="AB29" s="284">
        <v>0</v>
      </c>
      <c r="AC29" s="284">
        <v>3</v>
      </c>
      <c r="AD29" s="284">
        <f t="shared" si="8"/>
        <v>375</v>
      </c>
      <c r="AE29" s="284">
        <f t="shared" si="9"/>
        <v>0</v>
      </c>
      <c r="AF29" s="284">
        <v>0</v>
      </c>
      <c r="AG29" s="284">
        <v>0</v>
      </c>
      <c r="AH29" s="284">
        <v>0</v>
      </c>
      <c r="AI29" s="284">
        <f t="shared" si="10"/>
        <v>369</v>
      </c>
      <c r="AJ29" s="284">
        <v>0</v>
      </c>
      <c r="AK29" s="284">
        <v>0</v>
      </c>
      <c r="AL29" s="284">
        <v>369</v>
      </c>
      <c r="AM29" s="284">
        <f t="shared" si="11"/>
        <v>0</v>
      </c>
      <c r="AN29" s="284">
        <v>0</v>
      </c>
      <c r="AO29" s="284">
        <v>0</v>
      </c>
      <c r="AP29" s="284">
        <v>0</v>
      </c>
      <c r="AQ29" s="284">
        <f t="shared" si="12"/>
        <v>6</v>
      </c>
      <c r="AR29" s="284">
        <v>0</v>
      </c>
      <c r="AS29" s="284">
        <v>0</v>
      </c>
      <c r="AT29" s="284">
        <v>6</v>
      </c>
      <c r="AU29" s="284">
        <f t="shared" si="13"/>
        <v>0</v>
      </c>
      <c r="AV29" s="284">
        <v>0</v>
      </c>
      <c r="AW29" s="284">
        <v>0</v>
      </c>
      <c r="AX29" s="284">
        <v>0</v>
      </c>
      <c r="AY29" s="284">
        <f t="shared" si="14"/>
        <v>0</v>
      </c>
      <c r="AZ29" s="284">
        <v>0</v>
      </c>
      <c r="BA29" s="284">
        <v>0</v>
      </c>
      <c r="BB29" s="284">
        <v>0</v>
      </c>
      <c r="BC29" s="284">
        <f t="shared" si="15"/>
        <v>185</v>
      </c>
      <c r="BD29" s="284">
        <f t="shared" si="16"/>
        <v>102</v>
      </c>
      <c r="BE29" s="284">
        <v>0</v>
      </c>
      <c r="BF29" s="284">
        <v>63</v>
      </c>
      <c r="BG29" s="284">
        <v>15</v>
      </c>
      <c r="BH29" s="284">
        <v>0</v>
      </c>
      <c r="BI29" s="284">
        <v>0</v>
      </c>
      <c r="BJ29" s="284">
        <v>24</v>
      </c>
      <c r="BK29" s="284">
        <f t="shared" si="18"/>
        <v>83</v>
      </c>
      <c r="BL29" s="284">
        <v>0</v>
      </c>
      <c r="BM29" s="284">
        <v>74</v>
      </c>
      <c r="BN29" s="284">
        <v>0</v>
      </c>
      <c r="BO29" s="284">
        <v>8</v>
      </c>
      <c r="BP29" s="284">
        <v>1</v>
      </c>
      <c r="BQ29" s="284">
        <v>0</v>
      </c>
      <c r="BR29" s="284">
        <f t="shared" si="41"/>
        <v>1516</v>
      </c>
      <c r="BS29" s="284">
        <f t="shared" si="42"/>
        <v>0</v>
      </c>
      <c r="BT29" s="284">
        <f t="shared" si="43"/>
        <v>1215</v>
      </c>
      <c r="BU29" s="284">
        <f t="shared" si="44"/>
        <v>95</v>
      </c>
      <c r="BV29" s="284">
        <f t="shared" si="45"/>
        <v>179</v>
      </c>
      <c r="BW29" s="284">
        <f t="shared" si="46"/>
        <v>0</v>
      </c>
      <c r="BX29" s="284">
        <f t="shared" si="47"/>
        <v>27</v>
      </c>
      <c r="BY29" s="284">
        <f t="shared" si="21"/>
        <v>1414</v>
      </c>
      <c r="BZ29" s="284">
        <f t="shared" si="22"/>
        <v>0</v>
      </c>
      <c r="CA29" s="284">
        <f t="shared" si="23"/>
        <v>1152</v>
      </c>
      <c r="CB29" s="284">
        <f t="shared" si="24"/>
        <v>80</v>
      </c>
      <c r="CC29" s="284">
        <f t="shared" si="25"/>
        <v>179</v>
      </c>
      <c r="CD29" s="284">
        <f t="shared" si="26"/>
        <v>0</v>
      </c>
      <c r="CE29" s="284">
        <f t="shared" si="27"/>
        <v>3</v>
      </c>
      <c r="CF29" s="284">
        <f t="shared" si="28"/>
        <v>102</v>
      </c>
      <c r="CG29" s="284">
        <f t="shared" si="48"/>
        <v>0</v>
      </c>
      <c r="CH29" s="284">
        <f t="shared" si="49"/>
        <v>63</v>
      </c>
      <c r="CI29" s="284">
        <f t="shared" si="50"/>
        <v>15</v>
      </c>
      <c r="CJ29" s="284">
        <f t="shared" si="51"/>
        <v>0</v>
      </c>
      <c r="CK29" s="284">
        <f t="shared" si="52"/>
        <v>0</v>
      </c>
      <c r="CL29" s="284">
        <f t="shared" si="53"/>
        <v>24</v>
      </c>
      <c r="CM29" s="284">
        <f t="shared" si="54"/>
        <v>458</v>
      </c>
      <c r="CN29" s="284">
        <f t="shared" si="55"/>
        <v>0</v>
      </c>
      <c r="CO29" s="284">
        <f t="shared" si="56"/>
        <v>443</v>
      </c>
      <c r="CP29" s="284">
        <f t="shared" si="57"/>
        <v>0</v>
      </c>
      <c r="CQ29" s="284">
        <f t="shared" si="58"/>
        <v>14</v>
      </c>
      <c r="CR29" s="284">
        <f t="shared" si="59"/>
        <v>1</v>
      </c>
      <c r="CS29" s="284">
        <f t="shared" si="60"/>
        <v>0</v>
      </c>
      <c r="CT29" s="284">
        <f t="shared" si="31"/>
        <v>375</v>
      </c>
      <c r="CU29" s="284">
        <f t="shared" si="32"/>
        <v>0</v>
      </c>
      <c r="CV29" s="284">
        <f t="shared" si="33"/>
        <v>369</v>
      </c>
      <c r="CW29" s="284">
        <f t="shared" si="34"/>
        <v>0</v>
      </c>
      <c r="CX29" s="284">
        <f t="shared" si="35"/>
        <v>6</v>
      </c>
      <c r="CY29" s="284">
        <f t="shared" si="36"/>
        <v>0</v>
      </c>
      <c r="CZ29" s="284">
        <f t="shared" si="37"/>
        <v>0</v>
      </c>
      <c r="DA29" s="284">
        <f t="shared" si="38"/>
        <v>83</v>
      </c>
      <c r="DB29" s="284">
        <f t="shared" si="61"/>
        <v>0</v>
      </c>
      <c r="DC29" s="284">
        <f t="shared" si="62"/>
        <v>74</v>
      </c>
      <c r="DD29" s="284">
        <f t="shared" si="63"/>
        <v>0</v>
      </c>
      <c r="DE29" s="284">
        <f t="shared" si="64"/>
        <v>8</v>
      </c>
      <c r="DF29" s="284">
        <f t="shared" si="65"/>
        <v>1</v>
      </c>
      <c r="DG29" s="284">
        <f t="shared" si="66"/>
        <v>0</v>
      </c>
      <c r="DH29" s="284">
        <v>0</v>
      </c>
      <c r="DI29" s="284">
        <f t="shared" si="40"/>
        <v>0</v>
      </c>
      <c r="DJ29" s="284">
        <v>0</v>
      </c>
      <c r="DK29" s="284">
        <v>0</v>
      </c>
      <c r="DL29" s="284">
        <v>0</v>
      </c>
      <c r="DM29" s="284">
        <v>0</v>
      </c>
    </row>
    <row r="30" spans="1:117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1180</v>
      </c>
      <c r="E30" s="284">
        <f t="shared" si="1"/>
        <v>1083</v>
      </c>
      <c r="F30" s="284">
        <f t="shared" si="2"/>
        <v>0</v>
      </c>
      <c r="G30" s="284">
        <v>0</v>
      </c>
      <c r="H30" s="284">
        <v>0</v>
      </c>
      <c r="I30" s="284">
        <v>0</v>
      </c>
      <c r="J30" s="284">
        <f t="shared" si="3"/>
        <v>911</v>
      </c>
      <c r="K30" s="284">
        <v>0</v>
      </c>
      <c r="L30" s="284">
        <v>911</v>
      </c>
      <c r="M30" s="284">
        <v>0</v>
      </c>
      <c r="N30" s="284">
        <f t="shared" si="4"/>
        <v>111</v>
      </c>
      <c r="O30" s="284">
        <v>0</v>
      </c>
      <c r="P30" s="284">
        <v>111</v>
      </c>
      <c r="Q30" s="284">
        <v>0</v>
      </c>
      <c r="R30" s="284">
        <f t="shared" si="5"/>
        <v>61</v>
      </c>
      <c r="S30" s="284">
        <v>61</v>
      </c>
      <c r="T30" s="284">
        <v>0</v>
      </c>
      <c r="U30" s="284">
        <v>0</v>
      </c>
      <c r="V30" s="284">
        <f t="shared" si="6"/>
        <v>0</v>
      </c>
      <c r="W30" s="284">
        <v>0</v>
      </c>
      <c r="X30" s="284">
        <v>0</v>
      </c>
      <c r="Y30" s="284">
        <v>0</v>
      </c>
      <c r="Z30" s="284">
        <f t="shared" si="7"/>
        <v>0</v>
      </c>
      <c r="AA30" s="284">
        <v>0</v>
      </c>
      <c r="AB30" s="284">
        <v>0</v>
      </c>
      <c r="AC30" s="284">
        <v>0</v>
      </c>
      <c r="AD30" s="284">
        <f t="shared" si="8"/>
        <v>27</v>
      </c>
      <c r="AE30" s="284">
        <f t="shared" si="9"/>
        <v>0</v>
      </c>
      <c r="AF30" s="284">
        <v>0</v>
      </c>
      <c r="AG30" s="284">
        <v>0</v>
      </c>
      <c r="AH30" s="284">
        <v>0</v>
      </c>
      <c r="AI30" s="284">
        <f t="shared" si="10"/>
        <v>25</v>
      </c>
      <c r="AJ30" s="284">
        <v>0</v>
      </c>
      <c r="AK30" s="284">
        <v>0</v>
      </c>
      <c r="AL30" s="284">
        <v>25</v>
      </c>
      <c r="AM30" s="284">
        <f t="shared" si="11"/>
        <v>2</v>
      </c>
      <c r="AN30" s="284">
        <v>0</v>
      </c>
      <c r="AO30" s="284">
        <v>0</v>
      </c>
      <c r="AP30" s="284">
        <v>2</v>
      </c>
      <c r="AQ30" s="284">
        <f t="shared" si="12"/>
        <v>0</v>
      </c>
      <c r="AR30" s="284">
        <v>0</v>
      </c>
      <c r="AS30" s="284">
        <v>0</v>
      </c>
      <c r="AT30" s="284">
        <v>0</v>
      </c>
      <c r="AU30" s="284">
        <f t="shared" si="13"/>
        <v>0</v>
      </c>
      <c r="AV30" s="284">
        <v>0</v>
      </c>
      <c r="AW30" s="284">
        <v>0</v>
      </c>
      <c r="AX30" s="284">
        <v>0</v>
      </c>
      <c r="AY30" s="284">
        <f t="shared" si="14"/>
        <v>0</v>
      </c>
      <c r="AZ30" s="284">
        <v>0</v>
      </c>
      <c r="BA30" s="284">
        <v>0</v>
      </c>
      <c r="BB30" s="284">
        <v>0</v>
      </c>
      <c r="BC30" s="284">
        <f t="shared" si="15"/>
        <v>70</v>
      </c>
      <c r="BD30" s="284">
        <f t="shared" si="16"/>
        <v>70</v>
      </c>
      <c r="BE30" s="284">
        <v>0</v>
      </c>
      <c r="BF30" s="284">
        <v>39</v>
      </c>
      <c r="BG30" s="284">
        <v>17</v>
      </c>
      <c r="BH30" s="284">
        <v>3</v>
      </c>
      <c r="BI30" s="284">
        <v>0</v>
      </c>
      <c r="BJ30" s="284">
        <v>11</v>
      </c>
      <c r="BK30" s="284">
        <f t="shared" si="18"/>
        <v>0</v>
      </c>
      <c r="BL30" s="284">
        <v>0</v>
      </c>
      <c r="BM30" s="284">
        <v>0</v>
      </c>
      <c r="BN30" s="284">
        <v>0</v>
      </c>
      <c r="BO30" s="284">
        <v>0</v>
      </c>
      <c r="BP30" s="284">
        <v>0</v>
      </c>
      <c r="BQ30" s="284">
        <v>0</v>
      </c>
      <c r="BR30" s="284">
        <f t="shared" si="41"/>
        <v>1153</v>
      </c>
      <c r="BS30" s="284">
        <f t="shared" si="42"/>
        <v>0</v>
      </c>
      <c r="BT30" s="284">
        <f t="shared" si="43"/>
        <v>950</v>
      </c>
      <c r="BU30" s="284">
        <f t="shared" si="44"/>
        <v>128</v>
      </c>
      <c r="BV30" s="284">
        <f t="shared" si="45"/>
        <v>64</v>
      </c>
      <c r="BW30" s="284">
        <f t="shared" si="46"/>
        <v>0</v>
      </c>
      <c r="BX30" s="284">
        <f t="shared" si="47"/>
        <v>11</v>
      </c>
      <c r="BY30" s="284">
        <f t="shared" si="21"/>
        <v>1083</v>
      </c>
      <c r="BZ30" s="284">
        <f t="shared" si="22"/>
        <v>0</v>
      </c>
      <c r="CA30" s="284">
        <f t="shared" si="23"/>
        <v>911</v>
      </c>
      <c r="CB30" s="284">
        <f t="shared" si="24"/>
        <v>111</v>
      </c>
      <c r="CC30" s="284">
        <f t="shared" si="25"/>
        <v>61</v>
      </c>
      <c r="CD30" s="284">
        <f t="shared" si="26"/>
        <v>0</v>
      </c>
      <c r="CE30" s="284">
        <f t="shared" si="27"/>
        <v>0</v>
      </c>
      <c r="CF30" s="284">
        <f t="shared" si="28"/>
        <v>70</v>
      </c>
      <c r="CG30" s="284">
        <f t="shared" si="48"/>
        <v>0</v>
      </c>
      <c r="CH30" s="284">
        <f t="shared" si="49"/>
        <v>39</v>
      </c>
      <c r="CI30" s="284">
        <f t="shared" si="50"/>
        <v>17</v>
      </c>
      <c r="CJ30" s="284">
        <f t="shared" si="51"/>
        <v>3</v>
      </c>
      <c r="CK30" s="284">
        <f t="shared" si="52"/>
        <v>0</v>
      </c>
      <c r="CL30" s="284">
        <f t="shared" si="53"/>
        <v>11</v>
      </c>
      <c r="CM30" s="284">
        <f t="shared" si="54"/>
        <v>27</v>
      </c>
      <c r="CN30" s="284">
        <f t="shared" si="55"/>
        <v>0</v>
      </c>
      <c r="CO30" s="284">
        <f t="shared" si="56"/>
        <v>25</v>
      </c>
      <c r="CP30" s="284">
        <f t="shared" si="57"/>
        <v>2</v>
      </c>
      <c r="CQ30" s="284">
        <f t="shared" si="58"/>
        <v>0</v>
      </c>
      <c r="CR30" s="284">
        <f t="shared" si="59"/>
        <v>0</v>
      </c>
      <c r="CS30" s="284">
        <f t="shared" si="60"/>
        <v>0</v>
      </c>
      <c r="CT30" s="284">
        <f t="shared" si="31"/>
        <v>27</v>
      </c>
      <c r="CU30" s="284">
        <f t="shared" si="32"/>
        <v>0</v>
      </c>
      <c r="CV30" s="284">
        <f t="shared" si="33"/>
        <v>25</v>
      </c>
      <c r="CW30" s="284">
        <f t="shared" si="34"/>
        <v>2</v>
      </c>
      <c r="CX30" s="284">
        <f t="shared" si="35"/>
        <v>0</v>
      </c>
      <c r="CY30" s="284">
        <f t="shared" si="36"/>
        <v>0</v>
      </c>
      <c r="CZ30" s="284">
        <f t="shared" si="37"/>
        <v>0</v>
      </c>
      <c r="DA30" s="284">
        <f t="shared" si="38"/>
        <v>0</v>
      </c>
      <c r="DB30" s="284">
        <f t="shared" si="61"/>
        <v>0</v>
      </c>
      <c r="DC30" s="284">
        <f t="shared" si="62"/>
        <v>0</v>
      </c>
      <c r="DD30" s="284">
        <f t="shared" si="63"/>
        <v>0</v>
      </c>
      <c r="DE30" s="284">
        <f t="shared" si="64"/>
        <v>0</v>
      </c>
      <c r="DF30" s="284">
        <f t="shared" si="65"/>
        <v>0</v>
      </c>
      <c r="DG30" s="284">
        <f t="shared" si="66"/>
        <v>0</v>
      </c>
      <c r="DH30" s="284">
        <v>0</v>
      </c>
      <c r="DI30" s="284">
        <f t="shared" si="40"/>
        <v>0</v>
      </c>
      <c r="DJ30" s="284">
        <v>0</v>
      </c>
      <c r="DK30" s="284">
        <v>0</v>
      </c>
      <c r="DL30" s="284">
        <v>0</v>
      </c>
      <c r="DM30" s="284">
        <v>0</v>
      </c>
    </row>
    <row r="31" spans="1:117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3780</v>
      </c>
      <c r="E31" s="284">
        <f t="shared" si="1"/>
        <v>2608</v>
      </c>
      <c r="F31" s="284">
        <f t="shared" si="2"/>
        <v>0</v>
      </c>
      <c r="G31" s="284">
        <v>0</v>
      </c>
      <c r="H31" s="284">
        <v>0</v>
      </c>
      <c r="I31" s="284">
        <v>0</v>
      </c>
      <c r="J31" s="284">
        <f t="shared" si="3"/>
        <v>1871</v>
      </c>
      <c r="K31" s="284">
        <v>0</v>
      </c>
      <c r="L31" s="284">
        <v>1871</v>
      </c>
      <c r="M31" s="284">
        <v>0</v>
      </c>
      <c r="N31" s="284">
        <f t="shared" si="4"/>
        <v>74</v>
      </c>
      <c r="O31" s="284">
        <v>0</v>
      </c>
      <c r="P31" s="284">
        <v>74</v>
      </c>
      <c r="Q31" s="284">
        <v>0</v>
      </c>
      <c r="R31" s="284">
        <f t="shared" si="5"/>
        <v>610</v>
      </c>
      <c r="S31" s="284">
        <v>0</v>
      </c>
      <c r="T31" s="284">
        <v>610</v>
      </c>
      <c r="U31" s="284">
        <v>0</v>
      </c>
      <c r="V31" s="284">
        <f t="shared" si="6"/>
        <v>0</v>
      </c>
      <c r="W31" s="284">
        <v>0</v>
      </c>
      <c r="X31" s="284">
        <v>0</v>
      </c>
      <c r="Y31" s="284">
        <v>0</v>
      </c>
      <c r="Z31" s="284">
        <f t="shared" si="7"/>
        <v>53</v>
      </c>
      <c r="AA31" s="284">
        <v>0</v>
      </c>
      <c r="AB31" s="284">
        <v>53</v>
      </c>
      <c r="AC31" s="284">
        <v>0</v>
      </c>
      <c r="AD31" s="284">
        <f t="shared" si="8"/>
        <v>722</v>
      </c>
      <c r="AE31" s="284">
        <f t="shared" si="9"/>
        <v>0</v>
      </c>
      <c r="AF31" s="284">
        <v>0</v>
      </c>
      <c r="AG31" s="284">
        <v>0</v>
      </c>
      <c r="AH31" s="284">
        <v>0</v>
      </c>
      <c r="AI31" s="284">
        <f t="shared" si="10"/>
        <v>722</v>
      </c>
      <c r="AJ31" s="284">
        <v>0</v>
      </c>
      <c r="AK31" s="284">
        <v>0</v>
      </c>
      <c r="AL31" s="284">
        <v>722</v>
      </c>
      <c r="AM31" s="284">
        <f t="shared" si="11"/>
        <v>0</v>
      </c>
      <c r="AN31" s="284">
        <v>0</v>
      </c>
      <c r="AO31" s="284">
        <v>0</v>
      </c>
      <c r="AP31" s="284">
        <v>0</v>
      </c>
      <c r="AQ31" s="284">
        <f t="shared" si="12"/>
        <v>0</v>
      </c>
      <c r="AR31" s="284">
        <v>0</v>
      </c>
      <c r="AS31" s="284">
        <v>0</v>
      </c>
      <c r="AT31" s="284">
        <v>0</v>
      </c>
      <c r="AU31" s="284">
        <f t="shared" si="13"/>
        <v>0</v>
      </c>
      <c r="AV31" s="284">
        <v>0</v>
      </c>
      <c r="AW31" s="284">
        <v>0</v>
      </c>
      <c r="AX31" s="284">
        <v>0</v>
      </c>
      <c r="AY31" s="284">
        <f t="shared" si="14"/>
        <v>0</v>
      </c>
      <c r="AZ31" s="284">
        <v>0</v>
      </c>
      <c r="BA31" s="284">
        <v>0</v>
      </c>
      <c r="BB31" s="284">
        <v>0</v>
      </c>
      <c r="BC31" s="284">
        <f t="shared" si="15"/>
        <v>450</v>
      </c>
      <c r="BD31" s="284">
        <f t="shared" si="16"/>
        <v>218</v>
      </c>
      <c r="BE31" s="284">
        <v>0</v>
      </c>
      <c r="BF31" s="284">
        <v>176</v>
      </c>
      <c r="BG31" s="284">
        <v>7</v>
      </c>
      <c r="BH31" s="284">
        <v>15</v>
      </c>
      <c r="BI31" s="284">
        <v>0</v>
      </c>
      <c r="BJ31" s="284">
        <v>20</v>
      </c>
      <c r="BK31" s="284">
        <f t="shared" si="18"/>
        <v>232</v>
      </c>
      <c r="BL31" s="284">
        <v>0</v>
      </c>
      <c r="BM31" s="284">
        <v>67</v>
      </c>
      <c r="BN31" s="284">
        <v>15</v>
      </c>
      <c r="BO31" s="284">
        <v>118</v>
      </c>
      <c r="BP31" s="284">
        <v>0</v>
      </c>
      <c r="BQ31" s="284">
        <v>32</v>
      </c>
      <c r="BR31" s="284">
        <f t="shared" si="41"/>
        <v>2826</v>
      </c>
      <c r="BS31" s="284">
        <f t="shared" si="42"/>
        <v>0</v>
      </c>
      <c r="BT31" s="284">
        <f t="shared" si="43"/>
        <v>2047</v>
      </c>
      <c r="BU31" s="284">
        <f t="shared" si="44"/>
        <v>81</v>
      </c>
      <c r="BV31" s="284">
        <f t="shared" si="45"/>
        <v>625</v>
      </c>
      <c r="BW31" s="284">
        <f t="shared" si="46"/>
        <v>0</v>
      </c>
      <c r="BX31" s="284">
        <f t="shared" si="47"/>
        <v>73</v>
      </c>
      <c r="BY31" s="284">
        <f t="shared" si="21"/>
        <v>2608</v>
      </c>
      <c r="BZ31" s="284">
        <f t="shared" si="22"/>
        <v>0</v>
      </c>
      <c r="CA31" s="284">
        <f t="shared" si="23"/>
        <v>1871</v>
      </c>
      <c r="CB31" s="284">
        <f t="shared" si="24"/>
        <v>74</v>
      </c>
      <c r="CC31" s="284">
        <f t="shared" si="25"/>
        <v>610</v>
      </c>
      <c r="CD31" s="284">
        <f t="shared" si="26"/>
        <v>0</v>
      </c>
      <c r="CE31" s="284">
        <f t="shared" si="27"/>
        <v>53</v>
      </c>
      <c r="CF31" s="284">
        <f t="shared" si="28"/>
        <v>218</v>
      </c>
      <c r="CG31" s="284">
        <f t="shared" si="48"/>
        <v>0</v>
      </c>
      <c r="CH31" s="284">
        <f t="shared" si="49"/>
        <v>176</v>
      </c>
      <c r="CI31" s="284">
        <f t="shared" si="50"/>
        <v>7</v>
      </c>
      <c r="CJ31" s="284">
        <f t="shared" si="51"/>
        <v>15</v>
      </c>
      <c r="CK31" s="284">
        <f t="shared" si="52"/>
        <v>0</v>
      </c>
      <c r="CL31" s="284">
        <f t="shared" si="53"/>
        <v>20</v>
      </c>
      <c r="CM31" s="284">
        <f t="shared" si="54"/>
        <v>954</v>
      </c>
      <c r="CN31" s="284">
        <f t="shared" si="55"/>
        <v>0</v>
      </c>
      <c r="CO31" s="284">
        <f t="shared" si="56"/>
        <v>789</v>
      </c>
      <c r="CP31" s="284">
        <f t="shared" si="57"/>
        <v>15</v>
      </c>
      <c r="CQ31" s="284">
        <f t="shared" si="58"/>
        <v>118</v>
      </c>
      <c r="CR31" s="284">
        <f t="shared" si="59"/>
        <v>0</v>
      </c>
      <c r="CS31" s="284">
        <f t="shared" si="60"/>
        <v>32</v>
      </c>
      <c r="CT31" s="284">
        <f t="shared" si="31"/>
        <v>722</v>
      </c>
      <c r="CU31" s="284">
        <f t="shared" si="32"/>
        <v>0</v>
      </c>
      <c r="CV31" s="284">
        <f t="shared" si="33"/>
        <v>722</v>
      </c>
      <c r="CW31" s="284">
        <f t="shared" si="34"/>
        <v>0</v>
      </c>
      <c r="CX31" s="284">
        <f t="shared" si="35"/>
        <v>0</v>
      </c>
      <c r="CY31" s="284">
        <f t="shared" si="36"/>
        <v>0</v>
      </c>
      <c r="CZ31" s="284">
        <f t="shared" si="37"/>
        <v>0</v>
      </c>
      <c r="DA31" s="284">
        <f t="shared" si="38"/>
        <v>232</v>
      </c>
      <c r="DB31" s="284">
        <f t="shared" si="61"/>
        <v>0</v>
      </c>
      <c r="DC31" s="284">
        <f t="shared" si="62"/>
        <v>67</v>
      </c>
      <c r="DD31" s="284">
        <f t="shared" si="63"/>
        <v>15</v>
      </c>
      <c r="DE31" s="284">
        <f t="shared" si="64"/>
        <v>118</v>
      </c>
      <c r="DF31" s="284">
        <f t="shared" si="65"/>
        <v>0</v>
      </c>
      <c r="DG31" s="284">
        <f t="shared" si="66"/>
        <v>32</v>
      </c>
      <c r="DH31" s="284">
        <v>0</v>
      </c>
      <c r="DI31" s="284">
        <f t="shared" si="40"/>
        <v>0</v>
      </c>
      <c r="DJ31" s="284">
        <v>0</v>
      </c>
      <c r="DK31" s="284">
        <v>0</v>
      </c>
      <c r="DL31" s="284">
        <v>0</v>
      </c>
      <c r="DM31" s="284">
        <v>0</v>
      </c>
    </row>
    <row r="32" spans="1:117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4521</v>
      </c>
      <c r="E32" s="284">
        <f t="shared" si="1"/>
        <v>3220</v>
      </c>
      <c r="F32" s="284">
        <f t="shared" si="2"/>
        <v>0</v>
      </c>
      <c r="G32" s="284">
        <v>0</v>
      </c>
      <c r="H32" s="284">
        <v>0</v>
      </c>
      <c r="I32" s="284">
        <v>0</v>
      </c>
      <c r="J32" s="284">
        <f t="shared" si="3"/>
        <v>2858</v>
      </c>
      <c r="K32" s="284">
        <v>0</v>
      </c>
      <c r="L32" s="284">
        <v>2858</v>
      </c>
      <c r="M32" s="284">
        <v>0</v>
      </c>
      <c r="N32" s="284">
        <f t="shared" si="4"/>
        <v>96</v>
      </c>
      <c r="O32" s="284">
        <v>0</v>
      </c>
      <c r="P32" s="284">
        <v>96</v>
      </c>
      <c r="Q32" s="284">
        <v>0</v>
      </c>
      <c r="R32" s="284">
        <f t="shared" si="5"/>
        <v>261</v>
      </c>
      <c r="S32" s="284">
        <v>0</v>
      </c>
      <c r="T32" s="284">
        <v>261</v>
      </c>
      <c r="U32" s="284">
        <v>0</v>
      </c>
      <c r="V32" s="284">
        <f t="shared" si="6"/>
        <v>0</v>
      </c>
      <c r="W32" s="284">
        <v>0</v>
      </c>
      <c r="X32" s="284">
        <v>0</v>
      </c>
      <c r="Y32" s="284">
        <v>0</v>
      </c>
      <c r="Z32" s="284">
        <f t="shared" si="7"/>
        <v>5</v>
      </c>
      <c r="AA32" s="284">
        <v>0</v>
      </c>
      <c r="AB32" s="284">
        <v>5</v>
      </c>
      <c r="AC32" s="284">
        <v>0</v>
      </c>
      <c r="AD32" s="284">
        <f t="shared" si="8"/>
        <v>791</v>
      </c>
      <c r="AE32" s="284">
        <f t="shared" si="9"/>
        <v>0</v>
      </c>
      <c r="AF32" s="284">
        <v>0</v>
      </c>
      <c r="AG32" s="284">
        <v>0</v>
      </c>
      <c r="AH32" s="284">
        <v>0</v>
      </c>
      <c r="AI32" s="284">
        <f t="shared" si="10"/>
        <v>700</v>
      </c>
      <c r="AJ32" s="284">
        <v>0</v>
      </c>
      <c r="AK32" s="284">
        <v>0</v>
      </c>
      <c r="AL32" s="284">
        <v>700</v>
      </c>
      <c r="AM32" s="284">
        <f t="shared" si="11"/>
        <v>11</v>
      </c>
      <c r="AN32" s="284">
        <v>0</v>
      </c>
      <c r="AO32" s="284">
        <v>0</v>
      </c>
      <c r="AP32" s="284">
        <v>11</v>
      </c>
      <c r="AQ32" s="284">
        <f t="shared" si="12"/>
        <v>25</v>
      </c>
      <c r="AR32" s="284">
        <v>0</v>
      </c>
      <c r="AS32" s="284">
        <v>0</v>
      </c>
      <c r="AT32" s="284">
        <v>25</v>
      </c>
      <c r="AU32" s="284">
        <f t="shared" si="13"/>
        <v>0</v>
      </c>
      <c r="AV32" s="284">
        <v>0</v>
      </c>
      <c r="AW32" s="284">
        <v>0</v>
      </c>
      <c r="AX32" s="284">
        <v>0</v>
      </c>
      <c r="AY32" s="284">
        <f t="shared" si="14"/>
        <v>55</v>
      </c>
      <c r="AZ32" s="284">
        <v>0</v>
      </c>
      <c r="BA32" s="284">
        <v>0</v>
      </c>
      <c r="BB32" s="284">
        <v>55</v>
      </c>
      <c r="BC32" s="284">
        <f t="shared" si="15"/>
        <v>510</v>
      </c>
      <c r="BD32" s="284">
        <f t="shared" si="16"/>
        <v>366</v>
      </c>
      <c r="BE32" s="284">
        <v>0</v>
      </c>
      <c r="BF32" s="284">
        <v>123</v>
      </c>
      <c r="BG32" s="284">
        <v>38</v>
      </c>
      <c r="BH32" s="284">
        <v>37</v>
      </c>
      <c r="BI32" s="284">
        <v>0</v>
      </c>
      <c r="BJ32" s="284">
        <v>168</v>
      </c>
      <c r="BK32" s="284">
        <f t="shared" si="18"/>
        <v>144</v>
      </c>
      <c r="BL32" s="284">
        <v>0</v>
      </c>
      <c r="BM32" s="284">
        <v>68</v>
      </c>
      <c r="BN32" s="284">
        <v>7</v>
      </c>
      <c r="BO32" s="284">
        <v>1</v>
      </c>
      <c r="BP32" s="284">
        <v>0</v>
      </c>
      <c r="BQ32" s="284">
        <v>68</v>
      </c>
      <c r="BR32" s="284">
        <f t="shared" si="41"/>
        <v>3586</v>
      </c>
      <c r="BS32" s="284">
        <f t="shared" si="42"/>
        <v>0</v>
      </c>
      <c r="BT32" s="284">
        <f t="shared" si="43"/>
        <v>2981</v>
      </c>
      <c r="BU32" s="284">
        <f t="shared" si="44"/>
        <v>134</v>
      </c>
      <c r="BV32" s="284">
        <f t="shared" si="45"/>
        <v>298</v>
      </c>
      <c r="BW32" s="284">
        <f t="shared" si="46"/>
        <v>0</v>
      </c>
      <c r="BX32" s="284">
        <f t="shared" si="47"/>
        <v>173</v>
      </c>
      <c r="BY32" s="284">
        <f t="shared" si="21"/>
        <v>3220</v>
      </c>
      <c r="BZ32" s="284">
        <f t="shared" si="22"/>
        <v>0</v>
      </c>
      <c r="CA32" s="284">
        <f t="shared" si="23"/>
        <v>2858</v>
      </c>
      <c r="CB32" s="284">
        <f t="shared" si="24"/>
        <v>96</v>
      </c>
      <c r="CC32" s="284">
        <f t="shared" si="25"/>
        <v>261</v>
      </c>
      <c r="CD32" s="284">
        <f t="shared" si="26"/>
        <v>0</v>
      </c>
      <c r="CE32" s="284">
        <f t="shared" si="27"/>
        <v>5</v>
      </c>
      <c r="CF32" s="284">
        <f t="shared" si="28"/>
        <v>366</v>
      </c>
      <c r="CG32" s="284">
        <f t="shared" si="48"/>
        <v>0</v>
      </c>
      <c r="CH32" s="284">
        <f t="shared" si="49"/>
        <v>123</v>
      </c>
      <c r="CI32" s="284">
        <f t="shared" si="50"/>
        <v>38</v>
      </c>
      <c r="CJ32" s="284">
        <f t="shared" si="51"/>
        <v>37</v>
      </c>
      <c r="CK32" s="284">
        <f t="shared" si="52"/>
        <v>0</v>
      </c>
      <c r="CL32" s="284">
        <f t="shared" si="53"/>
        <v>168</v>
      </c>
      <c r="CM32" s="284">
        <f t="shared" si="54"/>
        <v>935</v>
      </c>
      <c r="CN32" s="284">
        <f t="shared" si="55"/>
        <v>0</v>
      </c>
      <c r="CO32" s="284">
        <f t="shared" si="56"/>
        <v>768</v>
      </c>
      <c r="CP32" s="284">
        <f t="shared" si="57"/>
        <v>18</v>
      </c>
      <c r="CQ32" s="284">
        <f t="shared" si="58"/>
        <v>26</v>
      </c>
      <c r="CR32" s="284">
        <f t="shared" si="59"/>
        <v>0</v>
      </c>
      <c r="CS32" s="284">
        <f t="shared" si="60"/>
        <v>123</v>
      </c>
      <c r="CT32" s="284">
        <f t="shared" si="31"/>
        <v>791</v>
      </c>
      <c r="CU32" s="284">
        <f t="shared" si="32"/>
        <v>0</v>
      </c>
      <c r="CV32" s="284">
        <f t="shared" si="33"/>
        <v>700</v>
      </c>
      <c r="CW32" s="284">
        <f t="shared" si="34"/>
        <v>11</v>
      </c>
      <c r="CX32" s="284">
        <f t="shared" si="35"/>
        <v>25</v>
      </c>
      <c r="CY32" s="284">
        <f t="shared" si="36"/>
        <v>0</v>
      </c>
      <c r="CZ32" s="284">
        <f t="shared" si="37"/>
        <v>55</v>
      </c>
      <c r="DA32" s="284">
        <f t="shared" si="38"/>
        <v>144</v>
      </c>
      <c r="DB32" s="284">
        <f t="shared" si="61"/>
        <v>0</v>
      </c>
      <c r="DC32" s="284">
        <f t="shared" si="62"/>
        <v>68</v>
      </c>
      <c r="DD32" s="284">
        <f t="shared" si="63"/>
        <v>7</v>
      </c>
      <c r="DE32" s="284">
        <f t="shared" si="64"/>
        <v>1</v>
      </c>
      <c r="DF32" s="284">
        <f t="shared" si="65"/>
        <v>0</v>
      </c>
      <c r="DG32" s="284">
        <f t="shared" si="66"/>
        <v>68</v>
      </c>
      <c r="DH32" s="284">
        <v>0</v>
      </c>
      <c r="DI32" s="284">
        <f t="shared" si="40"/>
        <v>0</v>
      </c>
      <c r="DJ32" s="284">
        <v>0</v>
      </c>
      <c r="DK32" s="284">
        <v>0</v>
      </c>
      <c r="DL32" s="284">
        <v>0</v>
      </c>
      <c r="DM32" s="284">
        <v>0</v>
      </c>
    </row>
    <row r="33" spans="1:117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2582</v>
      </c>
      <c r="E33" s="284">
        <f t="shared" si="1"/>
        <v>1855</v>
      </c>
      <c r="F33" s="284">
        <f t="shared" si="2"/>
        <v>0</v>
      </c>
      <c r="G33" s="284">
        <v>0</v>
      </c>
      <c r="H33" s="284">
        <v>0</v>
      </c>
      <c r="I33" s="284">
        <v>0</v>
      </c>
      <c r="J33" s="284">
        <f t="shared" si="3"/>
        <v>1474</v>
      </c>
      <c r="K33" s="284">
        <v>0</v>
      </c>
      <c r="L33" s="284">
        <v>1474</v>
      </c>
      <c r="M33" s="284">
        <v>0</v>
      </c>
      <c r="N33" s="284">
        <f t="shared" si="4"/>
        <v>80</v>
      </c>
      <c r="O33" s="284">
        <v>0</v>
      </c>
      <c r="P33" s="284">
        <v>80</v>
      </c>
      <c r="Q33" s="284">
        <v>0</v>
      </c>
      <c r="R33" s="284">
        <f t="shared" si="5"/>
        <v>285</v>
      </c>
      <c r="S33" s="284">
        <v>0</v>
      </c>
      <c r="T33" s="284">
        <v>285</v>
      </c>
      <c r="U33" s="284">
        <v>0</v>
      </c>
      <c r="V33" s="284">
        <f t="shared" si="6"/>
        <v>0</v>
      </c>
      <c r="W33" s="284">
        <v>0</v>
      </c>
      <c r="X33" s="284">
        <v>0</v>
      </c>
      <c r="Y33" s="284">
        <v>0</v>
      </c>
      <c r="Z33" s="284">
        <f t="shared" si="7"/>
        <v>16</v>
      </c>
      <c r="AA33" s="284">
        <v>0</v>
      </c>
      <c r="AB33" s="284">
        <v>16</v>
      </c>
      <c r="AC33" s="284">
        <v>0</v>
      </c>
      <c r="AD33" s="284">
        <f t="shared" si="8"/>
        <v>588</v>
      </c>
      <c r="AE33" s="284">
        <f t="shared" si="9"/>
        <v>0</v>
      </c>
      <c r="AF33" s="284">
        <v>0</v>
      </c>
      <c r="AG33" s="284">
        <v>0</v>
      </c>
      <c r="AH33" s="284">
        <v>0</v>
      </c>
      <c r="AI33" s="284">
        <f t="shared" si="10"/>
        <v>567</v>
      </c>
      <c r="AJ33" s="284">
        <v>0</v>
      </c>
      <c r="AK33" s="284">
        <v>0</v>
      </c>
      <c r="AL33" s="284">
        <v>567</v>
      </c>
      <c r="AM33" s="284">
        <f t="shared" si="11"/>
        <v>4</v>
      </c>
      <c r="AN33" s="284">
        <v>0</v>
      </c>
      <c r="AO33" s="284">
        <v>0</v>
      </c>
      <c r="AP33" s="284">
        <v>4</v>
      </c>
      <c r="AQ33" s="284">
        <f t="shared" si="12"/>
        <v>10</v>
      </c>
      <c r="AR33" s="284">
        <v>0</v>
      </c>
      <c r="AS33" s="284">
        <v>0</v>
      </c>
      <c r="AT33" s="284">
        <v>10</v>
      </c>
      <c r="AU33" s="284">
        <f t="shared" si="13"/>
        <v>0</v>
      </c>
      <c r="AV33" s="284">
        <v>0</v>
      </c>
      <c r="AW33" s="284">
        <v>0</v>
      </c>
      <c r="AX33" s="284">
        <v>0</v>
      </c>
      <c r="AY33" s="284">
        <f t="shared" si="14"/>
        <v>7</v>
      </c>
      <c r="AZ33" s="284">
        <v>0</v>
      </c>
      <c r="BA33" s="284">
        <v>0</v>
      </c>
      <c r="BB33" s="284">
        <v>7</v>
      </c>
      <c r="BC33" s="284">
        <f t="shared" si="15"/>
        <v>139</v>
      </c>
      <c r="BD33" s="284">
        <f t="shared" si="16"/>
        <v>96</v>
      </c>
      <c r="BE33" s="284">
        <v>0</v>
      </c>
      <c r="BF33" s="284">
        <v>19</v>
      </c>
      <c r="BG33" s="284">
        <v>13</v>
      </c>
      <c r="BH33" s="284">
        <v>11</v>
      </c>
      <c r="BI33" s="284">
        <v>0</v>
      </c>
      <c r="BJ33" s="284">
        <v>53</v>
      </c>
      <c r="BK33" s="284">
        <f t="shared" si="18"/>
        <v>43</v>
      </c>
      <c r="BL33" s="284">
        <v>0</v>
      </c>
      <c r="BM33" s="284">
        <v>29</v>
      </c>
      <c r="BN33" s="284">
        <v>0</v>
      </c>
      <c r="BO33" s="284">
        <v>2</v>
      </c>
      <c r="BP33" s="284">
        <v>0</v>
      </c>
      <c r="BQ33" s="284">
        <v>12</v>
      </c>
      <c r="BR33" s="284">
        <f t="shared" si="41"/>
        <v>1951</v>
      </c>
      <c r="BS33" s="284">
        <f t="shared" si="42"/>
        <v>0</v>
      </c>
      <c r="BT33" s="284">
        <f t="shared" si="43"/>
        <v>1493</v>
      </c>
      <c r="BU33" s="284">
        <f t="shared" si="44"/>
        <v>93</v>
      </c>
      <c r="BV33" s="284">
        <f t="shared" si="45"/>
        <v>296</v>
      </c>
      <c r="BW33" s="284">
        <f t="shared" si="46"/>
        <v>0</v>
      </c>
      <c r="BX33" s="284">
        <f t="shared" si="47"/>
        <v>69</v>
      </c>
      <c r="BY33" s="284">
        <f t="shared" si="21"/>
        <v>1855</v>
      </c>
      <c r="BZ33" s="284">
        <f t="shared" si="22"/>
        <v>0</v>
      </c>
      <c r="CA33" s="284">
        <f t="shared" si="23"/>
        <v>1474</v>
      </c>
      <c r="CB33" s="284">
        <f t="shared" si="24"/>
        <v>80</v>
      </c>
      <c r="CC33" s="284">
        <f t="shared" si="25"/>
        <v>285</v>
      </c>
      <c r="CD33" s="284">
        <f t="shared" si="26"/>
        <v>0</v>
      </c>
      <c r="CE33" s="284">
        <f t="shared" si="27"/>
        <v>16</v>
      </c>
      <c r="CF33" s="284">
        <f t="shared" si="28"/>
        <v>96</v>
      </c>
      <c r="CG33" s="284">
        <f t="shared" si="48"/>
        <v>0</v>
      </c>
      <c r="CH33" s="284">
        <f t="shared" si="49"/>
        <v>19</v>
      </c>
      <c r="CI33" s="284">
        <f t="shared" si="50"/>
        <v>13</v>
      </c>
      <c r="CJ33" s="284">
        <f t="shared" si="51"/>
        <v>11</v>
      </c>
      <c r="CK33" s="284">
        <f t="shared" si="52"/>
        <v>0</v>
      </c>
      <c r="CL33" s="284">
        <f t="shared" si="53"/>
        <v>53</v>
      </c>
      <c r="CM33" s="284">
        <f t="shared" si="54"/>
        <v>631</v>
      </c>
      <c r="CN33" s="284">
        <f t="shared" si="55"/>
        <v>0</v>
      </c>
      <c r="CO33" s="284">
        <f t="shared" si="56"/>
        <v>596</v>
      </c>
      <c r="CP33" s="284">
        <f t="shared" si="57"/>
        <v>4</v>
      </c>
      <c r="CQ33" s="284">
        <f t="shared" si="58"/>
        <v>12</v>
      </c>
      <c r="CR33" s="284">
        <f t="shared" si="59"/>
        <v>0</v>
      </c>
      <c r="CS33" s="284">
        <f t="shared" si="60"/>
        <v>19</v>
      </c>
      <c r="CT33" s="284">
        <f t="shared" si="31"/>
        <v>588</v>
      </c>
      <c r="CU33" s="284">
        <f t="shared" si="32"/>
        <v>0</v>
      </c>
      <c r="CV33" s="284">
        <f t="shared" si="33"/>
        <v>567</v>
      </c>
      <c r="CW33" s="284">
        <f t="shared" si="34"/>
        <v>4</v>
      </c>
      <c r="CX33" s="284">
        <f t="shared" si="35"/>
        <v>10</v>
      </c>
      <c r="CY33" s="284">
        <f t="shared" si="36"/>
        <v>0</v>
      </c>
      <c r="CZ33" s="284">
        <f t="shared" si="37"/>
        <v>7</v>
      </c>
      <c r="DA33" s="284">
        <f t="shared" si="38"/>
        <v>43</v>
      </c>
      <c r="DB33" s="284">
        <f t="shared" si="61"/>
        <v>0</v>
      </c>
      <c r="DC33" s="284">
        <f t="shared" si="62"/>
        <v>29</v>
      </c>
      <c r="DD33" s="284">
        <f t="shared" si="63"/>
        <v>0</v>
      </c>
      <c r="DE33" s="284">
        <f t="shared" si="64"/>
        <v>2</v>
      </c>
      <c r="DF33" s="284">
        <f t="shared" si="65"/>
        <v>0</v>
      </c>
      <c r="DG33" s="284">
        <f t="shared" si="66"/>
        <v>12</v>
      </c>
      <c r="DH33" s="284">
        <v>0</v>
      </c>
      <c r="DI33" s="284">
        <f t="shared" si="40"/>
        <v>0</v>
      </c>
      <c r="DJ33" s="284">
        <v>0</v>
      </c>
      <c r="DK33" s="284">
        <v>0</v>
      </c>
      <c r="DL33" s="284">
        <v>0</v>
      </c>
      <c r="DM33" s="284">
        <v>0</v>
      </c>
    </row>
    <row r="34" spans="1:117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913</v>
      </c>
      <c r="E34" s="284">
        <f t="shared" si="1"/>
        <v>644</v>
      </c>
      <c r="F34" s="284">
        <f t="shared" si="2"/>
        <v>0</v>
      </c>
      <c r="G34" s="284">
        <v>0</v>
      </c>
      <c r="H34" s="284">
        <v>0</v>
      </c>
      <c r="I34" s="284">
        <v>0</v>
      </c>
      <c r="J34" s="284">
        <f t="shared" si="3"/>
        <v>527</v>
      </c>
      <c r="K34" s="284">
        <v>0</v>
      </c>
      <c r="L34" s="284">
        <v>527</v>
      </c>
      <c r="M34" s="284">
        <v>0</v>
      </c>
      <c r="N34" s="284">
        <f t="shared" si="4"/>
        <v>27</v>
      </c>
      <c r="O34" s="284">
        <v>0</v>
      </c>
      <c r="P34" s="284">
        <v>27</v>
      </c>
      <c r="Q34" s="284">
        <v>0</v>
      </c>
      <c r="R34" s="284">
        <f t="shared" si="5"/>
        <v>84</v>
      </c>
      <c r="S34" s="284">
        <v>0</v>
      </c>
      <c r="T34" s="284">
        <v>84</v>
      </c>
      <c r="U34" s="284">
        <v>0</v>
      </c>
      <c r="V34" s="284">
        <f t="shared" si="6"/>
        <v>0</v>
      </c>
      <c r="W34" s="284">
        <v>0</v>
      </c>
      <c r="X34" s="284">
        <v>0</v>
      </c>
      <c r="Y34" s="284">
        <v>0</v>
      </c>
      <c r="Z34" s="284">
        <f t="shared" si="7"/>
        <v>6</v>
      </c>
      <c r="AA34" s="284">
        <v>0</v>
      </c>
      <c r="AB34" s="284">
        <v>6</v>
      </c>
      <c r="AC34" s="284">
        <v>0</v>
      </c>
      <c r="AD34" s="284">
        <f t="shared" si="8"/>
        <v>208</v>
      </c>
      <c r="AE34" s="284">
        <f t="shared" si="9"/>
        <v>0</v>
      </c>
      <c r="AF34" s="284">
        <v>0</v>
      </c>
      <c r="AG34" s="284">
        <v>0</v>
      </c>
      <c r="AH34" s="284">
        <v>0</v>
      </c>
      <c r="AI34" s="284">
        <f t="shared" si="10"/>
        <v>200</v>
      </c>
      <c r="AJ34" s="284">
        <v>0</v>
      </c>
      <c r="AK34" s="284">
        <v>0</v>
      </c>
      <c r="AL34" s="284">
        <v>200</v>
      </c>
      <c r="AM34" s="284">
        <f t="shared" si="11"/>
        <v>3</v>
      </c>
      <c r="AN34" s="284">
        <v>0</v>
      </c>
      <c r="AO34" s="284">
        <v>0</v>
      </c>
      <c r="AP34" s="284">
        <v>3</v>
      </c>
      <c r="AQ34" s="284">
        <f t="shared" si="12"/>
        <v>5</v>
      </c>
      <c r="AR34" s="284">
        <v>0</v>
      </c>
      <c r="AS34" s="284">
        <v>0</v>
      </c>
      <c r="AT34" s="284">
        <v>5</v>
      </c>
      <c r="AU34" s="284">
        <f t="shared" si="13"/>
        <v>0</v>
      </c>
      <c r="AV34" s="284">
        <v>0</v>
      </c>
      <c r="AW34" s="284">
        <v>0</v>
      </c>
      <c r="AX34" s="284">
        <v>0</v>
      </c>
      <c r="AY34" s="284">
        <f t="shared" si="14"/>
        <v>0</v>
      </c>
      <c r="AZ34" s="284">
        <v>0</v>
      </c>
      <c r="BA34" s="284">
        <v>0</v>
      </c>
      <c r="BB34" s="284">
        <v>0</v>
      </c>
      <c r="BC34" s="284">
        <f t="shared" si="15"/>
        <v>61</v>
      </c>
      <c r="BD34" s="284">
        <f t="shared" si="16"/>
        <v>45</v>
      </c>
      <c r="BE34" s="284">
        <v>0</v>
      </c>
      <c r="BF34" s="284">
        <v>6</v>
      </c>
      <c r="BG34" s="284">
        <v>3</v>
      </c>
      <c r="BH34" s="284">
        <v>11</v>
      </c>
      <c r="BI34" s="284">
        <v>0</v>
      </c>
      <c r="BJ34" s="284">
        <v>25</v>
      </c>
      <c r="BK34" s="284">
        <f t="shared" si="18"/>
        <v>16</v>
      </c>
      <c r="BL34" s="284">
        <v>0</v>
      </c>
      <c r="BM34" s="284">
        <v>13</v>
      </c>
      <c r="BN34" s="284">
        <v>0</v>
      </c>
      <c r="BO34" s="284">
        <v>0</v>
      </c>
      <c r="BP34" s="284">
        <v>0</v>
      </c>
      <c r="BQ34" s="284">
        <v>3</v>
      </c>
      <c r="BR34" s="284">
        <f t="shared" si="41"/>
        <v>689</v>
      </c>
      <c r="BS34" s="284">
        <f t="shared" si="42"/>
        <v>0</v>
      </c>
      <c r="BT34" s="284">
        <f t="shared" si="43"/>
        <v>533</v>
      </c>
      <c r="BU34" s="284">
        <f t="shared" si="44"/>
        <v>30</v>
      </c>
      <c r="BV34" s="284">
        <f t="shared" si="45"/>
        <v>95</v>
      </c>
      <c r="BW34" s="284">
        <f t="shared" si="46"/>
        <v>0</v>
      </c>
      <c r="BX34" s="284">
        <f t="shared" si="47"/>
        <v>31</v>
      </c>
      <c r="BY34" s="284">
        <f t="shared" si="21"/>
        <v>644</v>
      </c>
      <c r="BZ34" s="284">
        <f t="shared" si="22"/>
        <v>0</v>
      </c>
      <c r="CA34" s="284">
        <f t="shared" si="23"/>
        <v>527</v>
      </c>
      <c r="CB34" s="284">
        <f t="shared" si="24"/>
        <v>27</v>
      </c>
      <c r="CC34" s="284">
        <f t="shared" si="25"/>
        <v>84</v>
      </c>
      <c r="CD34" s="284">
        <f t="shared" si="26"/>
        <v>0</v>
      </c>
      <c r="CE34" s="284">
        <f t="shared" si="27"/>
        <v>6</v>
      </c>
      <c r="CF34" s="284">
        <f t="shared" si="28"/>
        <v>45</v>
      </c>
      <c r="CG34" s="284">
        <f t="shared" si="48"/>
        <v>0</v>
      </c>
      <c r="CH34" s="284">
        <f t="shared" si="49"/>
        <v>6</v>
      </c>
      <c r="CI34" s="284">
        <f t="shared" si="50"/>
        <v>3</v>
      </c>
      <c r="CJ34" s="284">
        <f t="shared" si="51"/>
        <v>11</v>
      </c>
      <c r="CK34" s="284">
        <f t="shared" si="52"/>
        <v>0</v>
      </c>
      <c r="CL34" s="284">
        <f t="shared" si="53"/>
        <v>25</v>
      </c>
      <c r="CM34" s="284">
        <f t="shared" si="54"/>
        <v>224</v>
      </c>
      <c r="CN34" s="284">
        <f t="shared" si="55"/>
        <v>0</v>
      </c>
      <c r="CO34" s="284">
        <f t="shared" si="56"/>
        <v>213</v>
      </c>
      <c r="CP34" s="284">
        <f t="shared" si="57"/>
        <v>3</v>
      </c>
      <c r="CQ34" s="284">
        <f t="shared" si="58"/>
        <v>5</v>
      </c>
      <c r="CR34" s="284">
        <f t="shared" si="59"/>
        <v>0</v>
      </c>
      <c r="CS34" s="284">
        <f t="shared" si="60"/>
        <v>3</v>
      </c>
      <c r="CT34" s="284">
        <f t="shared" si="31"/>
        <v>208</v>
      </c>
      <c r="CU34" s="284">
        <f t="shared" si="32"/>
        <v>0</v>
      </c>
      <c r="CV34" s="284">
        <f t="shared" si="33"/>
        <v>200</v>
      </c>
      <c r="CW34" s="284">
        <f t="shared" si="34"/>
        <v>3</v>
      </c>
      <c r="CX34" s="284">
        <f t="shared" si="35"/>
        <v>5</v>
      </c>
      <c r="CY34" s="284">
        <f t="shared" si="36"/>
        <v>0</v>
      </c>
      <c r="CZ34" s="284">
        <f t="shared" si="37"/>
        <v>0</v>
      </c>
      <c r="DA34" s="284">
        <f t="shared" si="38"/>
        <v>16</v>
      </c>
      <c r="DB34" s="284">
        <f t="shared" si="61"/>
        <v>0</v>
      </c>
      <c r="DC34" s="284">
        <f t="shared" si="62"/>
        <v>13</v>
      </c>
      <c r="DD34" s="284">
        <f t="shared" si="63"/>
        <v>0</v>
      </c>
      <c r="DE34" s="284">
        <f t="shared" si="64"/>
        <v>0</v>
      </c>
      <c r="DF34" s="284">
        <f t="shared" si="65"/>
        <v>0</v>
      </c>
      <c r="DG34" s="284">
        <f t="shared" si="66"/>
        <v>3</v>
      </c>
      <c r="DH34" s="284">
        <v>0</v>
      </c>
      <c r="DI34" s="284">
        <f t="shared" si="40"/>
        <v>0</v>
      </c>
      <c r="DJ34" s="284">
        <v>0</v>
      </c>
      <c r="DK34" s="284">
        <v>0</v>
      </c>
      <c r="DL34" s="284">
        <v>0</v>
      </c>
      <c r="DM34" s="284">
        <v>0</v>
      </c>
    </row>
    <row r="35" spans="1:117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834</v>
      </c>
      <c r="E35" s="284">
        <f t="shared" si="1"/>
        <v>621</v>
      </c>
      <c r="F35" s="284">
        <f t="shared" si="2"/>
        <v>0</v>
      </c>
      <c r="G35" s="284">
        <v>0</v>
      </c>
      <c r="H35" s="284">
        <v>0</v>
      </c>
      <c r="I35" s="284">
        <v>0</v>
      </c>
      <c r="J35" s="284">
        <f t="shared" si="3"/>
        <v>513</v>
      </c>
      <c r="K35" s="284">
        <v>0</v>
      </c>
      <c r="L35" s="284">
        <v>513</v>
      </c>
      <c r="M35" s="284">
        <v>0</v>
      </c>
      <c r="N35" s="284">
        <f t="shared" si="4"/>
        <v>25</v>
      </c>
      <c r="O35" s="284">
        <v>0</v>
      </c>
      <c r="P35" s="284">
        <v>25</v>
      </c>
      <c r="Q35" s="284">
        <v>0</v>
      </c>
      <c r="R35" s="284">
        <f t="shared" si="5"/>
        <v>83</v>
      </c>
      <c r="S35" s="284">
        <v>0</v>
      </c>
      <c r="T35" s="284">
        <v>83</v>
      </c>
      <c r="U35" s="284">
        <v>0</v>
      </c>
      <c r="V35" s="284">
        <f t="shared" si="6"/>
        <v>0</v>
      </c>
      <c r="W35" s="284">
        <v>0</v>
      </c>
      <c r="X35" s="284">
        <v>0</v>
      </c>
      <c r="Y35" s="284">
        <v>0</v>
      </c>
      <c r="Z35" s="284">
        <f t="shared" si="7"/>
        <v>0</v>
      </c>
      <c r="AA35" s="284">
        <v>0</v>
      </c>
      <c r="AB35" s="284">
        <v>0</v>
      </c>
      <c r="AC35" s="284">
        <v>0</v>
      </c>
      <c r="AD35" s="284">
        <f t="shared" si="8"/>
        <v>149</v>
      </c>
      <c r="AE35" s="284">
        <f t="shared" si="9"/>
        <v>0</v>
      </c>
      <c r="AF35" s="284">
        <v>0</v>
      </c>
      <c r="AG35" s="284">
        <v>0</v>
      </c>
      <c r="AH35" s="284">
        <v>0</v>
      </c>
      <c r="AI35" s="284">
        <f t="shared" si="10"/>
        <v>141</v>
      </c>
      <c r="AJ35" s="284">
        <v>0</v>
      </c>
      <c r="AK35" s="284">
        <v>0</v>
      </c>
      <c r="AL35" s="284">
        <v>141</v>
      </c>
      <c r="AM35" s="284">
        <f t="shared" si="11"/>
        <v>3</v>
      </c>
      <c r="AN35" s="284">
        <v>0</v>
      </c>
      <c r="AO35" s="284">
        <v>0</v>
      </c>
      <c r="AP35" s="284">
        <v>3</v>
      </c>
      <c r="AQ35" s="284">
        <f t="shared" si="12"/>
        <v>5</v>
      </c>
      <c r="AR35" s="284">
        <v>0</v>
      </c>
      <c r="AS35" s="284">
        <v>0</v>
      </c>
      <c r="AT35" s="284">
        <v>5</v>
      </c>
      <c r="AU35" s="284">
        <f t="shared" si="13"/>
        <v>0</v>
      </c>
      <c r="AV35" s="284">
        <v>0</v>
      </c>
      <c r="AW35" s="284">
        <v>0</v>
      </c>
      <c r="AX35" s="284">
        <v>0</v>
      </c>
      <c r="AY35" s="284">
        <f t="shared" si="14"/>
        <v>0</v>
      </c>
      <c r="AZ35" s="284">
        <v>0</v>
      </c>
      <c r="BA35" s="284">
        <v>0</v>
      </c>
      <c r="BB35" s="284">
        <v>0</v>
      </c>
      <c r="BC35" s="284">
        <f t="shared" si="15"/>
        <v>64</v>
      </c>
      <c r="BD35" s="284">
        <f t="shared" si="16"/>
        <v>54</v>
      </c>
      <c r="BE35" s="284">
        <v>0</v>
      </c>
      <c r="BF35" s="284">
        <v>40</v>
      </c>
      <c r="BG35" s="284">
        <v>11</v>
      </c>
      <c r="BH35" s="284">
        <v>3</v>
      </c>
      <c r="BI35" s="284">
        <v>0</v>
      </c>
      <c r="BJ35" s="284">
        <v>0</v>
      </c>
      <c r="BK35" s="284">
        <f t="shared" si="18"/>
        <v>10</v>
      </c>
      <c r="BL35" s="284">
        <v>0</v>
      </c>
      <c r="BM35" s="284">
        <v>9</v>
      </c>
      <c r="BN35" s="284">
        <v>1</v>
      </c>
      <c r="BO35" s="284">
        <v>0</v>
      </c>
      <c r="BP35" s="284">
        <v>0</v>
      </c>
      <c r="BQ35" s="284">
        <v>0</v>
      </c>
      <c r="BR35" s="284">
        <f t="shared" si="41"/>
        <v>675</v>
      </c>
      <c r="BS35" s="284">
        <f t="shared" si="42"/>
        <v>0</v>
      </c>
      <c r="BT35" s="284">
        <f t="shared" si="43"/>
        <v>553</v>
      </c>
      <c r="BU35" s="284">
        <f t="shared" si="44"/>
        <v>36</v>
      </c>
      <c r="BV35" s="284">
        <f t="shared" si="45"/>
        <v>86</v>
      </c>
      <c r="BW35" s="284">
        <f t="shared" si="46"/>
        <v>0</v>
      </c>
      <c r="BX35" s="284">
        <f t="shared" si="47"/>
        <v>0</v>
      </c>
      <c r="BY35" s="284">
        <f t="shared" si="21"/>
        <v>621</v>
      </c>
      <c r="BZ35" s="284">
        <f t="shared" si="22"/>
        <v>0</v>
      </c>
      <c r="CA35" s="284">
        <f t="shared" si="23"/>
        <v>513</v>
      </c>
      <c r="CB35" s="284">
        <f t="shared" si="24"/>
        <v>25</v>
      </c>
      <c r="CC35" s="284">
        <f t="shared" si="25"/>
        <v>83</v>
      </c>
      <c r="CD35" s="284">
        <f t="shared" si="26"/>
        <v>0</v>
      </c>
      <c r="CE35" s="284">
        <f t="shared" si="27"/>
        <v>0</v>
      </c>
      <c r="CF35" s="284">
        <f t="shared" si="28"/>
        <v>54</v>
      </c>
      <c r="CG35" s="284">
        <f t="shared" si="48"/>
        <v>0</v>
      </c>
      <c r="CH35" s="284">
        <f t="shared" si="49"/>
        <v>40</v>
      </c>
      <c r="CI35" s="284">
        <f t="shared" si="50"/>
        <v>11</v>
      </c>
      <c r="CJ35" s="284">
        <f t="shared" si="51"/>
        <v>3</v>
      </c>
      <c r="CK35" s="284">
        <f t="shared" si="52"/>
        <v>0</v>
      </c>
      <c r="CL35" s="284">
        <f t="shared" si="53"/>
        <v>0</v>
      </c>
      <c r="CM35" s="284">
        <f t="shared" si="54"/>
        <v>159</v>
      </c>
      <c r="CN35" s="284">
        <f t="shared" si="55"/>
        <v>0</v>
      </c>
      <c r="CO35" s="284">
        <f t="shared" si="56"/>
        <v>150</v>
      </c>
      <c r="CP35" s="284">
        <f t="shared" si="57"/>
        <v>4</v>
      </c>
      <c r="CQ35" s="284">
        <f t="shared" si="58"/>
        <v>5</v>
      </c>
      <c r="CR35" s="284">
        <f t="shared" si="59"/>
        <v>0</v>
      </c>
      <c r="CS35" s="284">
        <f t="shared" si="60"/>
        <v>0</v>
      </c>
      <c r="CT35" s="284">
        <f t="shared" si="31"/>
        <v>149</v>
      </c>
      <c r="CU35" s="284">
        <f t="shared" si="32"/>
        <v>0</v>
      </c>
      <c r="CV35" s="284">
        <f t="shared" si="33"/>
        <v>141</v>
      </c>
      <c r="CW35" s="284">
        <f t="shared" si="34"/>
        <v>3</v>
      </c>
      <c r="CX35" s="284">
        <f t="shared" si="35"/>
        <v>5</v>
      </c>
      <c r="CY35" s="284">
        <f t="shared" si="36"/>
        <v>0</v>
      </c>
      <c r="CZ35" s="284">
        <f t="shared" si="37"/>
        <v>0</v>
      </c>
      <c r="DA35" s="284">
        <f t="shared" si="38"/>
        <v>10</v>
      </c>
      <c r="DB35" s="284">
        <f t="shared" si="61"/>
        <v>0</v>
      </c>
      <c r="DC35" s="284">
        <f t="shared" si="62"/>
        <v>9</v>
      </c>
      <c r="DD35" s="284">
        <f t="shared" si="63"/>
        <v>1</v>
      </c>
      <c r="DE35" s="284">
        <f t="shared" si="64"/>
        <v>0</v>
      </c>
      <c r="DF35" s="284">
        <f t="shared" si="65"/>
        <v>0</v>
      </c>
      <c r="DG35" s="284">
        <f t="shared" si="66"/>
        <v>0</v>
      </c>
      <c r="DH35" s="284">
        <v>0</v>
      </c>
      <c r="DI35" s="284">
        <f t="shared" si="40"/>
        <v>0</v>
      </c>
      <c r="DJ35" s="284">
        <v>0</v>
      </c>
      <c r="DK35" s="284">
        <v>0</v>
      </c>
      <c r="DL35" s="284">
        <v>0</v>
      </c>
      <c r="DM35" s="284">
        <v>0</v>
      </c>
    </row>
    <row r="36" spans="1:117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1998</v>
      </c>
      <c r="E36" s="284">
        <f t="shared" si="1"/>
        <v>1581</v>
      </c>
      <c r="F36" s="284">
        <f t="shared" si="2"/>
        <v>0</v>
      </c>
      <c r="G36" s="284">
        <v>0</v>
      </c>
      <c r="H36" s="284">
        <v>0</v>
      </c>
      <c r="I36" s="284">
        <v>0</v>
      </c>
      <c r="J36" s="284">
        <f t="shared" si="3"/>
        <v>1202</v>
      </c>
      <c r="K36" s="284">
        <v>1200</v>
      </c>
      <c r="L36" s="284">
        <v>0</v>
      </c>
      <c r="M36" s="284">
        <v>2</v>
      </c>
      <c r="N36" s="284">
        <f t="shared" si="4"/>
        <v>71</v>
      </c>
      <c r="O36" s="284">
        <v>71</v>
      </c>
      <c r="P36" s="284">
        <v>0</v>
      </c>
      <c r="Q36" s="284">
        <v>0</v>
      </c>
      <c r="R36" s="284">
        <f t="shared" si="5"/>
        <v>224</v>
      </c>
      <c r="S36" s="284">
        <v>224</v>
      </c>
      <c r="T36" s="284">
        <v>0</v>
      </c>
      <c r="U36" s="284">
        <v>0</v>
      </c>
      <c r="V36" s="284">
        <f t="shared" si="6"/>
        <v>0</v>
      </c>
      <c r="W36" s="284">
        <v>0</v>
      </c>
      <c r="X36" s="284">
        <v>0</v>
      </c>
      <c r="Y36" s="284">
        <v>0</v>
      </c>
      <c r="Z36" s="284">
        <f t="shared" si="7"/>
        <v>84</v>
      </c>
      <c r="AA36" s="284">
        <v>69</v>
      </c>
      <c r="AB36" s="284">
        <v>0</v>
      </c>
      <c r="AC36" s="284">
        <v>15</v>
      </c>
      <c r="AD36" s="284">
        <f t="shared" si="8"/>
        <v>366</v>
      </c>
      <c r="AE36" s="284">
        <f t="shared" si="9"/>
        <v>0</v>
      </c>
      <c r="AF36" s="284">
        <v>0</v>
      </c>
      <c r="AG36" s="284">
        <v>0</v>
      </c>
      <c r="AH36" s="284">
        <v>0</v>
      </c>
      <c r="AI36" s="284">
        <f t="shared" si="10"/>
        <v>366</v>
      </c>
      <c r="AJ36" s="284">
        <v>0</v>
      </c>
      <c r="AK36" s="284">
        <v>0</v>
      </c>
      <c r="AL36" s="284">
        <v>366</v>
      </c>
      <c r="AM36" s="284">
        <f t="shared" si="11"/>
        <v>0</v>
      </c>
      <c r="AN36" s="284">
        <v>0</v>
      </c>
      <c r="AO36" s="284">
        <v>0</v>
      </c>
      <c r="AP36" s="284">
        <v>0</v>
      </c>
      <c r="AQ36" s="284">
        <f t="shared" si="12"/>
        <v>0</v>
      </c>
      <c r="AR36" s="284">
        <v>0</v>
      </c>
      <c r="AS36" s="284">
        <v>0</v>
      </c>
      <c r="AT36" s="284">
        <v>0</v>
      </c>
      <c r="AU36" s="284">
        <f t="shared" si="13"/>
        <v>0</v>
      </c>
      <c r="AV36" s="284">
        <v>0</v>
      </c>
      <c r="AW36" s="284">
        <v>0</v>
      </c>
      <c r="AX36" s="284">
        <v>0</v>
      </c>
      <c r="AY36" s="284">
        <f t="shared" si="14"/>
        <v>0</v>
      </c>
      <c r="AZ36" s="284">
        <v>0</v>
      </c>
      <c r="BA36" s="284">
        <v>0</v>
      </c>
      <c r="BB36" s="284">
        <v>0</v>
      </c>
      <c r="BC36" s="284">
        <f t="shared" si="15"/>
        <v>51</v>
      </c>
      <c r="BD36" s="284">
        <f t="shared" si="16"/>
        <v>28</v>
      </c>
      <c r="BE36" s="284">
        <v>0</v>
      </c>
      <c r="BF36" s="284">
        <v>12</v>
      </c>
      <c r="BG36" s="284">
        <v>5</v>
      </c>
      <c r="BH36" s="284">
        <v>1</v>
      </c>
      <c r="BI36" s="284">
        <v>0</v>
      </c>
      <c r="BJ36" s="284">
        <v>10</v>
      </c>
      <c r="BK36" s="284">
        <f t="shared" si="18"/>
        <v>23</v>
      </c>
      <c r="BL36" s="284">
        <v>0</v>
      </c>
      <c r="BM36" s="284">
        <v>20</v>
      </c>
      <c r="BN36" s="284">
        <v>0</v>
      </c>
      <c r="BO36" s="284">
        <v>1</v>
      </c>
      <c r="BP36" s="284">
        <v>0</v>
      </c>
      <c r="BQ36" s="284">
        <v>2</v>
      </c>
      <c r="BR36" s="284">
        <f t="shared" si="41"/>
        <v>1609</v>
      </c>
      <c r="BS36" s="284">
        <f t="shared" si="42"/>
        <v>0</v>
      </c>
      <c r="BT36" s="284">
        <f t="shared" si="43"/>
        <v>1214</v>
      </c>
      <c r="BU36" s="284">
        <f t="shared" si="44"/>
        <v>76</v>
      </c>
      <c r="BV36" s="284">
        <f t="shared" si="45"/>
        <v>225</v>
      </c>
      <c r="BW36" s="284">
        <f t="shared" si="46"/>
        <v>0</v>
      </c>
      <c r="BX36" s="284">
        <f t="shared" si="47"/>
        <v>94</v>
      </c>
      <c r="BY36" s="284">
        <f t="shared" si="21"/>
        <v>1581</v>
      </c>
      <c r="BZ36" s="284">
        <f t="shared" si="22"/>
        <v>0</v>
      </c>
      <c r="CA36" s="284">
        <f t="shared" si="23"/>
        <v>1202</v>
      </c>
      <c r="CB36" s="284">
        <f t="shared" si="24"/>
        <v>71</v>
      </c>
      <c r="CC36" s="284">
        <f t="shared" si="25"/>
        <v>224</v>
      </c>
      <c r="CD36" s="284">
        <f t="shared" si="26"/>
        <v>0</v>
      </c>
      <c r="CE36" s="284">
        <f t="shared" si="27"/>
        <v>84</v>
      </c>
      <c r="CF36" s="284">
        <f t="shared" si="28"/>
        <v>28</v>
      </c>
      <c r="CG36" s="284">
        <f t="shared" si="48"/>
        <v>0</v>
      </c>
      <c r="CH36" s="284">
        <f t="shared" si="49"/>
        <v>12</v>
      </c>
      <c r="CI36" s="284">
        <f t="shared" si="50"/>
        <v>5</v>
      </c>
      <c r="CJ36" s="284">
        <f t="shared" si="51"/>
        <v>1</v>
      </c>
      <c r="CK36" s="284">
        <f t="shared" si="52"/>
        <v>0</v>
      </c>
      <c r="CL36" s="284">
        <f t="shared" si="53"/>
        <v>10</v>
      </c>
      <c r="CM36" s="284">
        <f t="shared" si="54"/>
        <v>389</v>
      </c>
      <c r="CN36" s="284">
        <f t="shared" si="55"/>
        <v>0</v>
      </c>
      <c r="CO36" s="284">
        <f t="shared" si="56"/>
        <v>386</v>
      </c>
      <c r="CP36" s="284">
        <f t="shared" si="57"/>
        <v>0</v>
      </c>
      <c r="CQ36" s="284">
        <f t="shared" si="58"/>
        <v>1</v>
      </c>
      <c r="CR36" s="284">
        <f t="shared" si="59"/>
        <v>0</v>
      </c>
      <c r="CS36" s="284">
        <f t="shared" si="60"/>
        <v>2</v>
      </c>
      <c r="CT36" s="284">
        <f t="shared" si="31"/>
        <v>366</v>
      </c>
      <c r="CU36" s="284">
        <f t="shared" si="32"/>
        <v>0</v>
      </c>
      <c r="CV36" s="284">
        <f t="shared" si="33"/>
        <v>366</v>
      </c>
      <c r="CW36" s="284">
        <f t="shared" si="34"/>
        <v>0</v>
      </c>
      <c r="CX36" s="284">
        <f t="shared" si="35"/>
        <v>0</v>
      </c>
      <c r="CY36" s="284">
        <f t="shared" si="36"/>
        <v>0</v>
      </c>
      <c r="CZ36" s="284">
        <f t="shared" si="37"/>
        <v>0</v>
      </c>
      <c r="DA36" s="284">
        <f t="shared" si="38"/>
        <v>23</v>
      </c>
      <c r="DB36" s="284">
        <f t="shared" si="61"/>
        <v>0</v>
      </c>
      <c r="DC36" s="284">
        <f t="shared" si="62"/>
        <v>20</v>
      </c>
      <c r="DD36" s="284">
        <f t="shared" si="63"/>
        <v>0</v>
      </c>
      <c r="DE36" s="284">
        <f t="shared" si="64"/>
        <v>1</v>
      </c>
      <c r="DF36" s="284">
        <f t="shared" si="65"/>
        <v>0</v>
      </c>
      <c r="DG36" s="284">
        <f t="shared" si="66"/>
        <v>2</v>
      </c>
      <c r="DH36" s="284">
        <v>0</v>
      </c>
      <c r="DI36" s="284">
        <f t="shared" si="40"/>
        <v>0</v>
      </c>
      <c r="DJ36" s="284">
        <v>0</v>
      </c>
      <c r="DK36" s="284">
        <v>0</v>
      </c>
      <c r="DL36" s="284">
        <v>0</v>
      </c>
      <c r="DM36" s="284">
        <v>0</v>
      </c>
    </row>
    <row r="37" spans="1:117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1209</v>
      </c>
      <c r="E37" s="284">
        <f t="shared" si="1"/>
        <v>841</v>
      </c>
      <c r="F37" s="284">
        <f t="shared" si="2"/>
        <v>0</v>
      </c>
      <c r="G37" s="284">
        <v>0</v>
      </c>
      <c r="H37" s="284">
        <v>0</v>
      </c>
      <c r="I37" s="284">
        <v>0</v>
      </c>
      <c r="J37" s="284">
        <f t="shared" si="3"/>
        <v>696</v>
      </c>
      <c r="K37" s="284">
        <v>0</v>
      </c>
      <c r="L37" s="284">
        <v>696</v>
      </c>
      <c r="M37" s="284">
        <v>0</v>
      </c>
      <c r="N37" s="284">
        <f t="shared" si="4"/>
        <v>29</v>
      </c>
      <c r="O37" s="284">
        <v>0</v>
      </c>
      <c r="P37" s="284">
        <v>29</v>
      </c>
      <c r="Q37" s="284">
        <v>0</v>
      </c>
      <c r="R37" s="284">
        <f t="shared" si="5"/>
        <v>116</v>
      </c>
      <c r="S37" s="284">
        <v>0</v>
      </c>
      <c r="T37" s="284">
        <v>116</v>
      </c>
      <c r="U37" s="284">
        <v>0</v>
      </c>
      <c r="V37" s="284">
        <f t="shared" si="6"/>
        <v>0</v>
      </c>
      <c r="W37" s="284">
        <v>0</v>
      </c>
      <c r="X37" s="284">
        <v>0</v>
      </c>
      <c r="Y37" s="284">
        <v>0</v>
      </c>
      <c r="Z37" s="284">
        <f t="shared" si="7"/>
        <v>0</v>
      </c>
      <c r="AA37" s="284">
        <v>0</v>
      </c>
      <c r="AB37" s="284">
        <v>0</v>
      </c>
      <c r="AC37" s="284">
        <v>0</v>
      </c>
      <c r="AD37" s="284">
        <f t="shared" si="8"/>
        <v>181</v>
      </c>
      <c r="AE37" s="284">
        <f t="shared" si="9"/>
        <v>0</v>
      </c>
      <c r="AF37" s="284">
        <v>0</v>
      </c>
      <c r="AG37" s="284">
        <v>0</v>
      </c>
      <c r="AH37" s="284">
        <v>0</v>
      </c>
      <c r="AI37" s="284">
        <f t="shared" si="10"/>
        <v>175</v>
      </c>
      <c r="AJ37" s="284">
        <v>0</v>
      </c>
      <c r="AK37" s="284">
        <v>0</v>
      </c>
      <c r="AL37" s="284">
        <v>175</v>
      </c>
      <c r="AM37" s="284">
        <f t="shared" si="11"/>
        <v>4</v>
      </c>
      <c r="AN37" s="284">
        <v>0</v>
      </c>
      <c r="AO37" s="284">
        <v>0</v>
      </c>
      <c r="AP37" s="284">
        <v>4</v>
      </c>
      <c r="AQ37" s="284">
        <f t="shared" si="12"/>
        <v>2</v>
      </c>
      <c r="AR37" s="284">
        <v>0</v>
      </c>
      <c r="AS37" s="284">
        <v>0</v>
      </c>
      <c r="AT37" s="284">
        <v>2</v>
      </c>
      <c r="AU37" s="284">
        <f t="shared" si="13"/>
        <v>0</v>
      </c>
      <c r="AV37" s="284">
        <v>0</v>
      </c>
      <c r="AW37" s="284">
        <v>0</v>
      </c>
      <c r="AX37" s="284">
        <v>0</v>
      </c>
      <c r="AY37" s="284">
        <f t="shared" si="14"/>
        <v>0</v>
      </c>
      <c r="AZ37" s="284">
        <v>0</v>
      </c>
      <c r="BA37" s="284">
        <v>0</v>
      </c>
      <c r="BB37" s="284">
        <v>0</v>
      </c>
      <c r="BC37" s="284">
        <f t="shared" si="15"/>
        <v>187</v>
      </c>
      <c r="BD37" s="284">
        <f t="shared" si="16"/>
        <v>98</v>
      </c>
      <c r="BE37" s="284">
        <v>0</v>
      </c>
      <c r="BF37" s="284">
        <v>69</v>
      </c>
      <c r="BG37" s="284">
        <v>19</v>
      </c>
      <c r="BH37" s="284">
        <v>10</v>
      </c>
      <c r="BI37" s="284">
        <v>0</v>
      </c>
      <c r="BJ37" s="284">
        <v>0</v>
      </c>
      <c r="BK37" s="284">
        <f t="shared" si="18"/>
        <v>89</v>
      </c>
      <c r="BL37" s="284">
        <v>0</v>
      </c>
      <c r="BM37" s="284">
        <v>86</v>
      </c>
      <c r="BN37" s="284">
        <v>0</v>
      </c>
      <c r="BO37" s="284">
        <v>3</v>
      </c>
      <c r="BP37" s="284">
        <v>0</v>
      </c>
      <c r="BQ37" s="284">
        <v>0</v>
      </c>
      <c r="BR37" s="284">
        <f t="shared" si="41"/>
        <v>939</v>
      </c>
      <c r="BS37" s="284">
        <f t="shared" si="42"/>
        <v>0</v>
      </c>
      <c r="BT37" s="284">
        <f t="shared" si="43"/>
        <v>765</v>
      </c>
      <c r="BU37" s="284">
        <f t="shared" si="44"/>
        <v>48</v>
      </c>
      <c r="BV37" s="284">
        <f t="shared" si="45"/>
        <v>126</v>
      </c>
      <c r="BW37" s="284">
        <f t="shared" si="46"/>
        <v>0</v>
      </c>
      <c r="BX37" s="284">
        <f t="shared" si="47"/>
        <v>0</v>
      </c>
      <c r="BY37" s="284">
        <f t="shared" si="21"/>
        <v>841</v>
      </c>
      <c r="BZ37" s="284">
        <f t="shared" si="22"/>
        <v>0</v>
      </c>
      <c r="CA37" s="284">
        <f t="shared" si="23"/>
        <v>696</v>
      </c>
      <c r="CB37" s="284">
        <f t="shared" si="24"/>
        <v>29</v>
      </c>
      <c r="CC37" s="284">
        <f t="shared" si="25"/>
        <v>116</v>
      </c>
      <c r="CD37" s="284">
        <f t="shared" si="26"/>
        <v>0</v>
      </c>
      <c r="CE37" s="284">
        <f t="shared" si="27"/>
        <v>0</v>
      </c>
      <c r="CF37" s="284">
        <f t="shared" si="28"/>
        <v>98</v>
      </c>
      <c r="CG37" s="284">
        <f t="shared" si="48"/>
        <v>0</v>
      </c>
      <c r="CH37" s="284">
        <f t="shared" si="49"/>
        <v>69</v>
      </c>
      <c r="CI37" s="284">
        <f t="shared" si="50"/>
        <v>19</v>
      </c>
      <c r="CJ37" s="284">
        <f t="shared" si="51"/>
        <v>10</v>
      </c>
      <c r="CK37" s="284">
        <f t="shared" si="52"/>
        <v>0</v>
      </c>
      <c r="CL37" s="284">
        <f t="shared" si="53"/>
        <v>0</v>
      </c>
      <c r="CM37" s="284">
        <f t="shared" si="54"/>
        <v>270</v>
      </c>
      <c r="CN37" s="284">
        <f t="shared" si="55"/>
        <v>0</v>
      </c>
      <c r="CO37" s="284">
        <f t="shared" si="56"/>
        <v>261</v>
      </c>
      <c r="CP37" s="284">
        <f t="shared" si="57"/>
        <v>4</v>
      </c>
      <c r="CQ37" s="284">
        <f t="shared" si="58"/>
        <v>5</v>
      </c>
      <c r="CR37" s="284">
        <f t="shared" si="59"/>
        <v>0</v>
      </c>
      <c r="CS37" s="284">
        <f t="shared" si="60"/>
        <v>0</v>
      </c>
      <c r="CT37" s="284">
        <f t="shared" si="31"/>
        <v>181</v>
      </c>
      <c r="CU37" s="284">
        <f t="shared" si="32"/>
        <v>0</v>
      </c>
      <c r="CV37" s="284">
        <f t="shared" si="33"/>
        <v>175</v>
      </c>
      <c r="CW37" s="284">
        <f t="shared" si="34"/>
        <v>4</v>
      </c>
      <c r="CX37" s="284">
        <f t="shared" si="35"/>
        <v>2</v>
      </c>
      <c r="CY37" s="284">
        <f t="shared" si="36"/>
        <v>0</v>
      </c>
      <c r="CZ37" s="284">
        <f t="shared" si="37"/>
        <v>0</v>
      </c>
      <c r="DA37" s="284">
        <f t="shared" si="38"/>
        <v>89</v>
      </c>
      <c r="DB37" s="284">
        <f t="shared" si="61"/>
        <v>0</v>
      </c>
      <c r="DC37" s="284">
        <f t="shared" si="62"/>
        <v>86</v>
      </c>
      <c r="DD37" s="284">
        <f t="shared" si="63"/>
        <v>0</v>
      </c>
      <c r="DE37" s="284">
        <f t="shared" si="64"/>
        <v>3</v>
      </c>
      <c r="DF37" s="284">
        <f t="shared" si="65"/>
        <v>0</v>
      </c>
      <c r="DG37" s="284">
        <f t="shared" si="66"/>
        <v>0</v>
      </c>
      <c r="DH37" s="284">
        <v>0</v>
      </c>
      <c r="DI37" s="284">
        <f t="shared" si="40"/>
        <v>0</v>
      </c>
      <c r="DJ37" s="284">
        <v>0</v>
      </c>
      <c r="DK37" s="284">
        <v>0</v>
      </c>
      <c r="DL37" s="284">
        <v>0</v>
      </c>
      <c r="DM37" s="284">
        <v>0</v>
      </c>
    </row>
    <row r="38" spans="1:117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1359</v>
      </c>
      <c r="E38" s="284">
        <f t="shared" si="1"/>
        <v>1136</v>
      </c>
      <c r="F38" s="284">
        <f t="shared" si="2"/>
        <v>0</v>
      </c>
      <c r="G38" s="284">
        <v>0</v>
      </c>
      <c r="H38" s="284">
        <v>0</v>
      </c>
      <c r="I38" s="284">
        <v>0</v>
      </c>
      <c r="J38" s="284">
        <f t="shared" si="3"/>
        <v>883</v>
      </c>
      <c r="K38" s="284">
        <v>0</v>
      </c>
      <c r="L38" s="284">
        <v>882</v>
      </c>
      <c r="M38" s="284">
        <v>1</v>
      </c>
      <c r="N38" s="284">
        <f t="shared" si="4"/>
        <v>47</v>
      </c>
      <c r="O38" s="284">
        <v>0</v>
      </c>
      <c r="P38" s="284">
        <v>47</v>
      </c>
      <c r="Q38" s="284">
        <v>0</v>
      </c>
      <c r="R38" s="284">
        <f t="shared" si="5"/>
        <v>132</v>
      </c>
      <c r="S38" s="284">
        <v>0</v>
      </c>
      <c r="T38" s="284">
        <v>132</v>
      </c>
      <c r="U38" s="284">
        <v>0</v>
      </c>
      <c r="V38" s="284">
        <f t="shared" si="6"/>
        <v>0</v>
      </c>
      <c r="W38" s="284">
        <v>0</v>
      </c>
      <c r="X38" s="284">
        <v>0</v>
      </c>
      <c r="Y38" s="284">
        <v>0</v>
      </c>
      <c r="Z38" s="284">
        <f t="shared" si="7"/>
        <v>74</v>
      </c>
      <c r="AA38" s="284">
        <v>0</v>
      </c>
      <c r="AB38" s="284">
        <v>65</v>
      </c>
      <c r="AC38" s="284">
        <v>9</v>
      </c>
      <c r="AD38" s="284">
        <f t="shared" si="8"/>
        <v>190</v>
      </c>
      <c r="AE38" s="284">
        <f t="shared" si="9"/>
        <v>0</v>
      </c>
      <c r="AF38" s="284">
        <v>0</v>
      </c>
      <c r="AG38" s="284">
        <v>0</v>
      </c>
      <c r="AH38" s="284">
        <v>0</v>
      </c>
      <c r="AI38" s="284">
        <f t="shared" si="10"/>
        <v>189</v>
      </c>
      <c r="AJ38" s="284">
        <v>0</v>
      </c>
      <c r="AK38" s="284">
        <v>0</v>
      </c>
      <c r="AL38" s="284">
        <v>189</v>
      </c>
      <c r="AM38" s="284">
        <f t="shared" si="11"/>
        <v>0</v>
      </c>
      <c r="AN38" s="284">
        <v>0</v>
      </c>
      <c r="AO38" s="284">
        <v>0</v>
      </c>
      <c r="AP38" s="284">
        <v>0</v>
      </c>
      <c r="AQ38" s="284">
        <f t="shared" si="12"/>
        <v>1</v>
      </c>
      <c r="AR38" s="284">
        <v>0</v>
      </c>
      <c r="AS38" s="284">
        <v>0</v>
      </c>
      <c r="AT38" s="284">
        <v>1</v>
      </c>
      <c r="AU38" s="284">
        <f t="shared" si="13"/>
        <v>0</v>
      </c>
      <c r="AV38" s="284">
        <v>0</v>
      </c>
      <c r="AW38" s="284">
        <v>0</v>
      </c>
      <c r="AX38" s="284">
        <v>0</v>
      </c>
      <c r="AY38" s="284">
        <f t="shared" si="14"/>
        <v>0</v>
      </c>
      <c r="AZ38" s="284">
        <v>0</v>
      </c>
      <c r="BA38" s="284">
        <v>0</v>
      </c>
      <c r="BB38" s="284">
        <v>0</v>
      </c>
      <c r="BC38" s="284">
        <f t="shared" si="15"/>
        <v>33</v>
      </c>
      <c r="BD38" s="284">
        <f t="shared" si="16"/>
        <v>13</v>
      </c>
      <c r="BE38" s="284">
        <v>0</v>
      </c>
      <c r="BF38" s="284">
        <v>6</v>
      </c>
      <c r="BG38" s="284">
        <v>1</v>
      </c>
      <c r="BH38" s="284">
        <v>1</v>
      </c>
      <c r="BI38" s="284">
        <v>0</v>
      </c>
      <c r="BJ38" s="284">
        <v>5</v>
      </c>
      <c r="BK38" s="284">
        <f t="shared" si="18"/>
        <v>20</v>
      </c>
      <c r="BL38" s="284">
        <v>0</v>
      </c>
      <c r="BM38" s="284">
        <v>17</v>
      </c>
      <c r="BN38" s="284">
        <v>0</v>
      </c>
      <c r="BO38" s="284">
        <v>2</v>
      </c>
      <c r="BP38" s="284">
        <v>0</v>
      </c>
      <c r="BQ38" s="284">
        <v>1</v>
      </c>
      <c r="BR38" s="284">
        <f t="shared" si="41"/>
        <v>1149</v>
      </c>
      <c r="BS38" s="284">
        <f t="shared" si="42"/>
        <v>0</v>
      </c>
      <c r="BT38" s="284">
        <f t="shared" si="43"/>
        <v>889</v>
      </c>
      <c r="BU38" s="284">
        <f t="shared" si="44"/>
        <v>48</v>
      </c>
      <c r="BV38" s="284">
        <f t="shared" si="45"/>
        <v>133</v>
      </c>
      <c r="BW38" s="284">
        <f t="shared" si="46"/>
        <v>0</v>
      </c>
      <c r="BX38" s="284">
        <f t="shared" si="47"/>
        <v>79</v>
      </c>
      <c r="BY38" s="284">
        <f t="shared" si="21"/>
        <v>1136</v>
      </c>
      <c r="BZ38" s="284">
        <f t="shared" si="22"/>
        <v>0</v>
      </c>
      <c r="CA38" s="284">
        <f t="shared" si="23"/>
        <v>883</v>
      </c>
      <c r="CB38" s="284">
        <f t="shared" si="24"/>
        <v>47</v>
      </c>
      <c r="CC38" s="284">
        <f t="shared" si="25"/>
        <v>132</v>
      </c>
      <c r="CD38" s="284">
        <f t="shared" si="26"/>
        <v>0</v>
      </c>
      <c r="CE38" s="284">
        <f t="shared" si="27"/>
        <v>74</v>
      </c>
      <c r="CF38" s="284">
        <f t="shared" si="28"/>
        <v>13</v>
      </c>
      <c r="CG38" s="284">
        <f t="shared" si="48"/>
        <v>0</v>
      </c>
      <c r="CH38" s="284">
        <f t="shared" si="49"/>
        <v>6</v>
      </c>
      <c r="CI38" s="284">
        <f t="shared" si="50"/>
        <v>1</v>
      </c>
      <c r="CJ38" s="284">
        <f t="shared" si="51"/>
        <v>1</v>
      </c>
      <c r="CK38" s="284">
        <f t="shared" si="52"/>
        <v>0</v>
      </c>
      <c r="CL38" s="284">
        <f t="shared" si="53"/>
        <v>5</v>
      </c>
      <c r="CM38" s="284">
        <f t="shared" si="54"/>
        <v>210</v>
      </c>
      <c r="CN38" s="284">
        <f t="shared" si="55"/>
        <v>0</v>
      </c>
      <c r="CO38" s="284">
        <f t="shared" si="56"/>
        <v>206</v>
      </c>
      <c r="CP38" s="284">
        <f t="shared" si="57"/>
        <v>0</v>
      </c>
      <c r="CQ38" s="284">
        <f t="shared" si="58"/>
        <v>3</v>
      </c>
      <c r="CR38" s="284">
        <f t="shared" si="59"/>
        <v>0</v>
      </c>
      <c r="CS38" s="284">
        <f t="shared" si="60"/>
        <v>1</v>
      </c>
      <c r="CT38" s="284">
        <f t="shared" si="31"/>
        <v>190</v>
      </c>
      <c r="CU38" s="284">
        <f t="shared" si="32"/>
        <v>0</v>
      </c>
      <c r="CV38" s="284">
        <f t="shared" si="33"/>
        <v>189</v>
      </c>
      <c r="CW38" s="284">
        <f t="shared" si="34"/>
        <v>0</v>
      </c>
      <c r="CX38" s="284">
        <f t="shared" si="35"/>
        <v>1</v>
      </c>
      <c r="CY38" s="284">
        <f t="shared" si="36"/>
        <v>0</v>
      </c>
      <c r="CZ38" s="284">
        <f t="shared" si="37"/>
        <v>0</v>
      </c>
      <c r="DA38" s="284">
        <f t="shared" si="38"/>
        <v>20</v>
      </c>
      <c r="DB38" s="284">
        <f t="shared" si="61"/>
        <v>0</v>
      </c>
      <c r="DC38" s="284">
        <f t="shared" si="62"/>
        <v>17</v>
      </c>
      <c r="DD38" s="284">
        <f t="shared" si="63"/>
        <v>0</v>
      </c>
      <c r="DE38" s="284">
        <f t="shared" si="64"/>
        <v>2</v>
      </c>
      <c r="DF38" s="284">
        <f t="shared" si="65"/>
        <v>0</v>
      </c>
      <c r="DG38" s="284">
        <f t="shared" si="66"/>
        <v>1</v>
      </c>
      <c r="DH38" s="284">
        <v>0</v>
      </c>
      <c r="DI38" s="284">
        <f t="shared" si="40"/>
        <v>0</v>
      </c>
      <c r="DJ38" s="284">
        <v>0</v>
      </c>
      <c r="DK38" s="284">
        <v>0</v>
      </c>
      <c r="DL38" s="284">
        <v>0</v>
      </c>
      <c r="DM38" s="284">
        <v>0</v>
      </c>
    </row>
    <row r="39" spans="1:117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4358</v>
      </c>
      <c r="E39" s="284">
        <f t="shared" si="1"/>
        <v>2992</v>
      </c>
      <c r="F39" s="284">
        <f t="shared" si="2"/>
        <v>0</v>
      </c>
      <c r="G39" s="284">
        <v>0</v>
      </c>
      <c r="H39" s="284">
        <v>0</v>
      </c>
      <c r="I39" s="284">
        <v>0</v>
      </c>
      <c r="J39" s="284">
        <f t="shared" si="3"/>
        <v>2470</v>
      </c>
      <c r="K39" s="284">
        <v>0</v>
      </c>
      <c r="L39" s="284">
        <v>2470</v>
      </c>
      <c r="M39" s="284">
        <v>0</v>
      </c>
      <c r="N39" s="284">
        <f t="shared" si="4"/>
        <v>110</v>
      </c>
      <c r="O39" s="284">
        <v>0</v>
      </c>
      <c r="P39" s="284">
        <v>110</v>
      </c>
      <c r="Q39" s="284">
        <v>0</v>
      </c>
      <c r="R39" s="284">
        <f t="shared" si="5"/>
        <v>412</v>
      </c>
      <c r="S39" s="284">
        <v>0</v>
      </c>
      <c r="T39" s="284">
        <v>412</v>
      </c>
      <c r="U39" s="284">
        <v>0</v>
      </c>
      <c r="V39" s="284">
        <f t="shared" si="6"/>
        <v>0</v>
      </c>
      <c r="W39" s="284">
        <v>0</v>
      </c>
      <c r="X39" s="284">
        <v>0</v>
      </c>
      <c r="Y39" s="284">
        <v>0</v>
      </c>
      <c r="Z39" s="284">
        <f t="shared" si="7"/>
        <v>0</v>
      </c>
      <c r="AA39" s="284">
        <v>0</v>
      </c>
      <c r="AB39" s="284">
        <v>0</v>
      </c>
      <c r="AC39" s="284">
        <v>0</v>
      </c>
      <c r="AD39" s="284">
        <f t="shared" si="8"/>
        <v>398</v>
      </c>
      <c r="AE39" s="284">
        <f t="shared" si="9"/>
        <v>0</v>
      </c>
      <c r="AF39" s="284">
        <v>0</v>
      </c>
      <c r="AG39" s="284">
        <v>0</v>
      </c>
      <c r="AH39" s="284">
        <v>0</v>
      </c>
      <c r="AI39" s="284">
        <f t="shared" si="10"/>
        <v>385</v>
      </c>
      <c r="AJ39" s="284">
        <v>0</v>
      </c>
      <c r="AK39" s="284">
        <v>0</v>
      </c>
      <c r="AL39" s="284">
        <v>385</v>
      </c>
      <c r="AM39" s="284">
        <f t="shared" si="11"/>
        <v>5</v>
      </c>
      <c r="AN39" s="284">
        <v>0</v>
      </c>
      <c r="AO39" s="284">
        <v>0</v>
      </c>
      <c r="AP39" s="284">
        <v>5</v>
      </c>
      <c r="AQ39" s="284">
        <f t="shared" si="12"/>
        <v>8</v>
      </c>
      <c r="AR39" s="284">
        <v>0</v>
      </c>
      <c r="AS39" s="284">
        <v>0</v>
      </c>
      <c r="AT39" s="284">
        <v>8</v>
      </c>
      <c r="AU39" s="284">
        <f t="shared" si="13"/>
        <v>0</v>
      </c>
      <c r="AV39" s="284">
        <v>0</v>
      </c>
      <c r="AW39" s="284">
        <v>0</v>
      </c>
      <c r="AX39" s="284">
        <v>0</v>
      </c>
      <c r="AY39" s="284">
        <f t="shared" si="14"/>
        <v>0</v>
      </c>
      <c r="AZ39" s="284">
        <v>0</v>
      </c>
      <c r="BA39" s="284">
        <v>0</v>
      </c>
      <c r="BB39" s="284">
        <v>0</v>
      </c>
      <c r="BC39" s="284">
        <f t="shared" si="15"/>
        <v>968</v>
      </c>
      <c r="BD39" s="284">
        <f t="shared" si="16"/>
        <v>617</v>
      </c>
      <c r="BE39" s="284">
        <v>0</v>
      </c>
      <c r="BF39" s="284">
        <v>439</v>
      </c>
      <c r="BG39" s="284">
        <v>131</v>
      </c>
      <c r="BH39" s="284">
        <v>47</v>
      </c>
      <c r="BI39" s="284">
        <v>0</v>
      </c>
      <c r="BJ39" s="284">
        <v>0</v>
      </c>
      <c r="BK39" s="284">
        <f t="shared" si="18"/>
        <v>351</v>
      </c>
      <c r="BL39" s="284">
        <v>0</v>
      </c>
      <c r="BM39" s="284">
        <v>334</v>
      </c>
      <c r="BN39" s="284">
        <v>5</v>
      </c>
      <c r="BO39" s="284">
        <v>12</v>
      </c>
      <c r="BP39" s="284">
        <v>0</v>
      </c>
      <c r="BQ39" s="284">
        <v>0</v>
      </c>
      <c r="BR39" s="284">
        <f t="shared" si="41"/>
        <v>3609</v>
      </c>
      <c r="BS39" s="284">
        <f t="shared" si="42"/>
        <v>0</v>
      </c>
      <c r="BT39" s="284">
        <f t="shared" si="43"/>
        <v>2909</v>
      </c>
      <c r="BU39" s="284">
        <f t="shared" si="44"/>
        <v>241</v>
      </c>
      <c r="BV39" s="284">
        <f t="shared" si="45"/>
        <v>459</v>
      </c>
      <c r="BW39" s="284">
        <f t="shared" si="46"/>
        <v>0</v>
      </c>
      <c r="BX39" s="284">
        <f t="shared" si="47"/>
        <v>0</v>
      </c>
      <c r="BY39" s="284">
        <f t="shared" si="21"/>
        <v>2992</v>
      </c>
      <c r="BZ39" s="284">
        <f t="shared" si="22"/>
        <v>0</v>
      </c>
      <c r="CA39" s="284">
        <f t="shared" si="23"/>
        <v>2470</v>
      </c>
      <c r="CB39" s="284">
        <f t="shared" si="24"/>
        <v>110</v>
      </c>
      <c r="CC39" s="284">
        <f t="shared" si="25"/>
        <v>412</v>
      </c>
      <c r="CD39" s="284">
        <f t="shared" si="26"/>
        <v>0</v>
      </c>
      <c r="CE39" s="284">
        <f t="shared" si="27"/>
        <v>0</v>
      </c>
      <c r="CF39" s="284">
        <f t="shared" si="28"/>
        <v>617</v>
      </c>
      <c r="CG39" s="284">
        <f t="shared" si="48"/>
        <v>0</v>
      </c>
      <c r="CH39" s="284">
        <f t="shared" si="49"/>
        <v>439</v>
      </c>
      <c r="CI39" s="284">
        <f t="shared" si="50"/>
        <v>131</v>
      </c>
      <c r="CJ39" s="284">
        <f t="shared" si="51"/>
        <v>47</v>
      </c>
      <c r="CK39" s="284">
        <f t="shared" si="52"/>
        <v>0</v>
      </c>
      <c r="CL39" s="284">
        <f t="shared" si="53"/>
        <v>0</v>
      </c>
      <c r="CM39" s="284">
        <f t="shared" si="54"/>
        <v>749</v>
      </c>
      <c r="CN39" s="284">
        <f t="shared" si="55"/>
        <v>0</v>
      </c>
      <c r="CO39" s="284">
        <f t="shared" si="56"/>
        <v>719</v>
      </c>
      <c r="CP39" s="284">
        <f t="shared" si="57"/>
        <v>10</v>
      </c>
      <c r="CQ39" s="284">
        <f t="shared" si="58"/>
        <v>20</v>
      </c>
      <c r="CR39" s="284">
        <f t="shared" si="59"/>
        <v>0</v>
      </c>
      <c r="CS39" s="284">
        <f t="shared" si="60"/>
        <v>0</v>
      </c>
      <c r="CT39" s="284">
        <f t="shared" si="31"/>
        <v>398</v>
      </c>
      <c r="CU39" s="284">
        <f t="shared" si="32"/>
        <v>0</v>
      </c>
      <c r="CV39" s="284">
        <f t="shared" si="33"/>
        <v>385</v>
      </c>
      <c r="CW39" s="284">
        <f t="shared" si="34"/>
        <v>5</v>
      </c>
      <c r="CX39" s="284">
        <f t="shared" si="35"/>
        <v>8</v>
      </c>
      <c r="CY39" s="284">
        <f t="shared" si="36"/>
        <v>0</v>
      </c>
      <c r="CZ39" s="284">
        <f t="shared" si="37"/>
        <v>0</v>
      </c>
      <c r="DA39" s="284">
        <f t="shared" si="38"/>
        <v>351</v>
      </c>
      <c r="DB39" s="284">
        <f t="shared" si="61"/>
        <v>0</v>
      </c>
      <c r="DC39" s="284">
        <f t="shared" si="62"/>
        <v>334</v>
      </c>
      <c r="DD39" s="284">
        <f t="shared" si="63"/>
        <v>5</v>
      </c>
      <c r="DE39" s="284">
        <f t="shared" si="64"/>
        <v>12</v>
      </c>
      <c r="DF39" s="284">
        <f t="shared" si="65"/>
        <v>0</v>
      </c>
      <c r="DG39" s="284">
        <f t="shared" si="66"/>
        <v>0</v>
      </c>
      <c r="DH39" s="284">
        <v>0</v>
      </c>
      <c r="DI39" s="284">
        <f t="shared" si="40"/>
        <v>0</v>
      </c>
      <c r="DJ39" s="284">
        <v>0</v>
      </c>
      <c r="DK39" s="284">
        <v>0</v>
      </c>
      <c r="DL39" s="284">
        <v>0</v>
      </c>
      <c r="DM39" s="284">
        <v>0</v>
      </c>
    </row>
    <row r="40" spans="1:117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3072</v>
      </c>
      <c r="E40" s="284">
        <f t="shared" si="1"/>
        <v>2406</v>
      </c>
      <c r="F40" s="284">
        <f t="shared" si="2"/>
        <v>0</v>
      </c>
      <c r="G40" s="284">
        <v>0</v>
      </c>
      <c r="H40" s="284">
        <v>0</v>
      </c>
      <c r="I40" s="284">
        <v>0</v>
      </c>
      <c r="J40" s="284">
        <f t="shared" si="3"/>
        <v>1548</v>
      </c>
      <c r="K40" s="284">
        <v>0</v>
      </c>
      <c r="L40" s="284">
        <v>1533</v>
      </c>
      <c r="M40" s="284">
        <v>15</v>
      </c>
      <c r="N40" s="284">
        <f t="shared" si="4"/>
        <v>73</v>
      </c>
      <c r="O40" s="284">
        <v>0</v>
      </c>
      <c r="P40" s="284">
        <v>71</v>
      </c>
      <c r="Q40" s="284">
        <v>2</v>
      </c>
      <c r="R40" s="284">
        <f t="shared" si="5"/>
        <v>636</v>
      </c>
      <c r="S40" s="284">
        <v>321</v>
      </c>
      <c r="T40" s="284">
        <v>306</v>
      </c>
      <c r="U40" s="284">
        <v>9</v>
      </c>
      <c r="V40" s="284">
        <f t="shared" si="6"/>
        <v>0</v>
      </c>
      <c r="W40" s="284">
        <v>0</v>
      </c>
      <c r="X40" s="284">
        <v>0</v>
      </c>
      <c r="Y40" s="284">
        <v>0</v>
      </c>
      <c r="Z40" s="284">
        <f t="shared" si="7"/>
        <v>149</v>
      </c>
      <c r="AA40" s="284">
        <v>0</v>
      </c>
      <c r="AB40" s="284">
        <v>98</v>
      </c>
      <c r="AC40" s="284">
        <v>51</v>
      </c>
      <c r="AD40" s="284">
        <f t="shared" si="8"/>
        <v>533</v>
      </c>
      <c r="AE40" s="284">
        <f t="shared" si="9"/>
        <v>0</v>
      </c>
      <c r="AF40" s="284">
        <v>0</v>
      </c>
      <c r="AG40" s="284">
        <v>0</v>
      </c>
      <c r="AH40" s="284">
        <v>0</v>
      </c>
      <c r="AI40" s="284">
        <f t="shared" si="10"/>
        <v>533</v>
      </c>
      <c r="AJ40" s="284">
        <v>0</v>
      </c>
      <c r="AK40" s="284">
        <v>0</v>
      </c>
      <c r="AL40" s="284">
        <v>533</v>
      </c>
      <c r="AM40" s="284">
        <f t="shared" si="11"/>
        <v>0</v>
      </c>
      <c r="AN40" s="284">
        <v>0</v>
      </c>
      <c r="AO40" s="284">
        <v>0</v>
      </c>
      <c r="AP40" s="284">
        <v>0</v>
      </c>
      <c r="AQ40" s="284">
        <f t="shared" si="12"/>
        <v>0</v>
      </c>
      <c r="AR40" s="284">
        <v>0</v>
      </c>
      <c r="AS40" s="284">
        <v>0</v>
      </c>
      <c r="AT40" s="284">
        <v>0</v>
      </c>
      <c r="AU40" s="284">
        <f t="shared" si="13"/>
        <v>0</v>
      </c>
      <c r="AV40" s="284">
        <v>0</v>
      </c>
      <c r="AW40" s="284">
        <v>0</v>
      </c>
      <c r="AX40" s="284">
        <v>0</v>
      </c>
      <c r="AY40" s="284">
        <f t="shared" si="14"/>
        <v>0</v>
      </c>
      <c r="AZ40" s="284">
        <v>0</v>
      </c>
      <c r="BA40" s="284">
        <v>0</v>
      </c>
      <c r="BB40" s="284">
        <v>0</v>
      </c>
      <c r="BC40" s="284">
        <f t="shared" si="15"/>
        <v>133</v>
      </c>
      <c r="BD40" s="284">
        <f t="shared" si="16"/>
        <v>101</v>
      </c>
      <c r="BE40" s="284">
        <v>0</v>
      </c>
      <c r="BF40" s="284">
        <v>31</v>
      </c>
      <c r="BG40" s="284">
        <v>12</v>
      </c>
      <c r="BH40" s="284">
        <v>4</v>
      </c>
      <c r="BI40" s="284">
        <v>0</v>
      </c>
      <c r="BJ40" s="284">
        <v>54</v>
      </c>
      <c r="BK40" s="284">
        <f t="shared" si="18"/>
        <v>32</v>
      </c>
      <c r="BL40" s="284">
        <v>0</v>
      </c>
      <c r="BM40" s="284">
        <v>23</v>
      </c>
      <c r="BN40" s="284">
        <v>0</v>
      </c>
      <c r="BO40" s="284">
        <v>5</v>
      </c>
      <c r="BP40" s="284">
        <v>0</v>
      </c>
      <c r="BQ40" s="284">
        <v>4</v>
      </c>
      <c r="BR40" s="284">
        <f t="shared" si="41"/>
        <v>2507</v>
      </c>
      <c r="BS40" s="284">
        <f t="shared" si="42"/>
        <v>0</v>
      </c>
      <c r="BT40" s="284">
        <f t="shared" si="43"/>
        <v>1579</v>
      </c>
      <c r="BU40" s="284">
        <f t="shared" si="44"/>
        <v>85</v>
      </c>
      <c r="BV40" s="284">
        <f t="shared" si="45"/>
        <v>640</v>
      </c>
      <c r="BW40" s="284">
        <f t="shared" si="46"/>
        <v>0</v>
      </c>
      <c r="BX40" s="284">
        <f t="shared" si="47"/>
        <v>203</v>
      </c>
      <c r="BY40" s="284">
        <f t="shared" si="21"/>
        <v>2406</v>
      </c>
      <c r="BZ40" s="284">
        <f t="shared" si="22"/>
        <v>0</v>
      </c>
      <c r="CA40" s="284">
        <f t="shared" si="23"/>
        <v>1548</v>
      </c>
      <c r="CB40" s="284">
        <f t="shared" si="24"/>
        <v>73</v>
      </c>
      <c r="CC40" s="284">
        <f t="shared" si="25"/>
        <v>636</v>
      </c>
      <c r="CD40" s="284">
        <f t="shared" si="26"/>
        <v>0</v>
      </c>
      <c r="CE40" s="284">
        <f t="shared" si="27"/>
        <v>149</v>
      </c>
      <c r="CF40" s="284">
        <f t="shared" si="28"/>
        <v>101</v>
      </c>
      <c r="CG40" s="284">
        <f t="shared" si="48"/>
        <v>0</v>
      </c>
      <c r="CH40" s="284">
        <f t="shared" si="49"/>
        <v>31</v>
      </c>
      <c r="CI40" s="284">
        <f t="shared" si="50"/>
        <v>12</v>
      </c>
      <c r="CJ40" s="284">
        <f t="shared" si="51"/>
        <v>4</v>
      </c>
      <c r="CK40" s="284">
        <f t="shared" si="52"/>
        <v>0</v>
      </c>
      <c r="CL40" s="284">
        <f t="shared" si="53"/>
        <v>54</v>
      </c>
      <c r="CM40" s="284">
        <f t="shared" si="54"/>
        <v>565</v>
      </c>
      <c r="CN40" s="284">
        <f t="shared" si="55"/>
        <v>0</v>
      </c>
      <c r="CO40" s="284">
        <f t="shared" si="56"/>
        <v>556</v>
      </c>
      <c r="CP40" s="284">
        <f t="shared" si="57"/>
        <v>0</v>
      </c>
      <c r="CQ40" s="284">
        <f t="shared" si="58"/>
        <v>5</v>
      </c>
      <c r="CR40" s="284">
        <f t="shared" si="59"/>
        <v>0</v>
      </c>
      <c r="CS40" s="284">
        <f t="shared" si="60"/>
        <v>4</v>
      </c>
      <c r="CT40" s="284">
        <f t="shared" si="31"/>
        <v>533</v>
      </c>
      <c r="CU40" s="284">
        <f t="shared" si="32"/>
        <v>0</v>
      </c>
      <c r="CV40" s="284">
        <f t="shared" si="33"/>
        <v>533</v>
      </c>
      <c r="CW40" s="284">
        <f t="shared" si="34"/>
        <v>0</v>
      </c>
      <c r="CX40" s="284">
        <f t="shared" si="35"/>
        <v>0</v>
      </c>
      <c r="CY40" s="284">
        <f t="shared" si="36"/>
        <v>0</v>
      </c>
      <c r="CZ40" s="284">
        <f t="shared" si="37"/>
        <v>0</v>
      </c>
      <c r="DA40" s="284">
        <f t="shared" si="38"/>
        <v>32</v>
      </c>
      <c r="DB40" s="284">
        <f t="shared" si="61"/>
        <v>0</v>
      </c>
      <c r="DC40" s="284">
        <f t="shared" si="62"/>
        <v>23</v>
      </c>
      <c r="DD40" s="284">
        <f t="shared" si="63"/>
        <v>0</v>
      </c>
      <c r="DE40" s="284">
        <f t="shared" si="64"/>
        <v>5</v>
      </c>
      <c r="DF40" s="284">
        <f t="shared" si="65"/>
        <v>0</v>
      </c>
      <c r="DG40" s="284">
        <f t="shared" si="66"/>
        <v>4</v>
      </c>
      <c r="DH40" s="284">
        <v>0</v>
      </c>
      <c r="DI40" s="284">
        <f t="shared" si="40"/>
        <v>0</v>
      </c>
      <c r="DJ40" s="284">
        <v>0</v>
      </c>
      <c r="DK40" s="284">
        <v>0</v>
      </c>
      <c r="DL40" s="284">
        <v>0</v>
      </c>
      <c r="DM40" s="284">
        <v>0</v>
      </c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40">
    <sortCondition ref="A8:A40"/>
    <sortCondition ref="B8:B40"/>
    <sortCondition ref="C8:C4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39" man="1"/>
    <brk id="25" min="1" max="39" man="1"/>
    <brk id="38" min="1" max="39" man="1"/>
    <brk id="50" min="1" max="39" man="1"/>
    <brk id="62" min="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岩手県</v>
      </c>
      <c r="B7" s="294" t="str">
        <f>ごみ処理概要!B7</f>
        <v>03000</v>
      </c>
      <c r="C7" s="295" t="s">
        <v>3</v>
      </c>
      <c r="D7" s="296">
        <f t="shared" ref="D7:D40" si="0">SUM(E7,T7,AI7,AX7,BM7,CB7,CQ7,DF7,DU7,DZ7)</f>
        <v>387452</v>
      </c>
      <c r="E7" s="296">
        <f t="shared" ref="E7:E40" si="1">SUM(F7,M7)</f>
        <v>323116</v>
      </c>
      <c r="F7" s="296">
        <f t="shared" ref="F7:F40" si="2">SUM(G7:L7)</f>
        <v>296664</v>
      </c>
      <c r="G7" s="296">
        <f t="shared" ref="G7:L7" si="3">SUM(G$8:G$207)</f>
        <v>9678</v>
      </c>
      <c r="H7" s="296">
        <f t="shared" si="3"/>
        <v>286566</v>
      </c>
      <c r="I7" s="296">
        <f t="shared" si="3"/>
        <v>74</v>
      </c>
      <c r="J7" s="296">
        <f t="shared" si="3"/>
        <v>5</v>
      </c>
      <c r="K7" s="296">
        <f t="shared" si="3"/>
        <v>6</v>
      </c>
      <c r="L7" s="296">
        <f t="shared" si="3"/>
        <v>335</v>
      </c>
      <c r="M7" s="296">
        <f t="shared" ref="M7:M40" si="4">SUM(N7:S7)</f>
        <v>26452</v>
      </c>
      <c r="N7" s="296">
        <f t="shared" ref="N7:S7" si="5">SUM(N$8:N$207)</f>
        <v>0</v>
      </c>
      <c r="O7" s="296">
        <f t="shared" si="5"/>
        <v>24855</v>
      </c>
      <c r="P7" s="296">
        <f t="shared" si="5"/>
        <v>147</v>
      </c>
      <c r="Q7" s="296">
        <f t="shared" si="5"/>
        <v>90</v>
      </c>
      <c r="R7" s="296">
        <f t="shared" si="5"/>
        <v>84</v>
      </c>
      <c r="S7" s="296">
        <f t="shared" si="5"/>
        <v>1276</v>
      </c>
      <c r="T7" s="296">
        <f t="shared" ref="T7:T40" si="6">SUM(U7,AB7)</f>
        <v>17457</v>
      </c>
      <c r="U7" s="296">
        <f t="shared" ref="U7:U40" si="7">SUM(V7:AA7)</f>
        <v>11295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9025</v>
      </c>
      <c r="Y7" s="296">
        <f t="shared" si="8"/>
        <v>292</v>
      </c>
      <c r="Z7" s="296">
        <f t="shared" si="8"/>
        <v>0</v>
      </c>
      <c r="AA7" s="296">
        <f t="shared" si="8"/>
        <v>1978</v>
      </c>
      <c r="AB7" s="296">
        <f t="shared" ref="AB7:AB40" si="9">SUM(AC7:AH7)</f>
        <v>6162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3556</v>
      </c>
      <c r="AF7" s="296">
        <f t="shared" si="10"/>
        <v>5</v>
      </c>
      <c r="AG7" s="296">
        <f t="shared" si="10"/>
        <v>2</v>
      </c>
      <c r="AH7" s="296">
        <f t="shared" si="10"/>
        <v>2599</v>
      </c>
      <c r="AI7" s="296">
        <f t="shared" ref="AI7:AI40" si="11">SUM(AJ7,AQ7)</f>
        <v>3357</v>
      </c>
      <c r="AJ7" s="296">
        <f t="shared" ref="AJ7:AJ40" si="12">SUM(AK7:AP7)</f>
        <v>3282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3282</v>
      </c>
      <c r="AO7" s="296">
        <f t="shared" si="13"/>
        <v>0</v>
      </c>
      <c r="AP7" s="296">
        <f t="shared" si="13"/>
        <v>0</v>
      </c>
      <c r="AQ7" s="296">
        <f t="shared" ref="AQ7:AQ40" si="14">SUM(AR7:AW7)</f>
        <v>75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0</v>
      </c>
      <c r="AU7" s="296">
        <f t="shared" si="15"/>
        <v>75</v>
      </c>
      <c r="AV7" s="296">
        <f t="shared" si="15"/>
        <v>0</v>
      </c>
      <c r="AW7" s="296">
        <f t="shared" si="15"/>
        <v>0</v>
      </c>
      <c r="AX7" s="296">
        <f t="shared" ref="AX7:AX40" si="16">SUM(AY7,BF7)</f>
        <v>0</v>
      </c>
      <c r="AY7" s="296">
        <f t="shared" ref="AY7:AY40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40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40" si="21">SUM(BN7,BU7)</f>
        <v>167</v>
      </c>
      <c r="BN7" s="296">
        <f t="shared" ref="BN7:BN40" si="22">SUM(BO7:BT7)</f>
        <v>125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125</v>
      </c>
      <c r="BS7" s="296">
        <f t="shared" si="23"/>
        <v>0</v>
      </c>
      <c r="BT7" s="296">
        <f t="shared" si="23"/>
        <v>0</v>
      </c>
      <c r="BU7" s="296">
        <f t="shared" ref="BU7:BU40" si="24">SUM(BV7:CA7)</f>
        <v>42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42</v>
      </c>
      <c r="BZ7" s="296">
        <f t="shared" si="25"/>
        <v>0</v>
      </c>
      <c r="CA7" s="296">
        <f t="shared" si="25"/>
        <v>0</v>
      </c>
      <c r="CB7" s="296">
        <f t="shared" ref="CB7:CB40" si="26">SUM(CC7,CJ7)</f>
        <v>14</v>
      </c>
      <c r="CC7" s="296">
        <f t="shared" ref="CC7:CC40" si="27">SUM(CD7:CI7)</f>
        <v>14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14</v>
      </c>
      <c r="CH7" s="296">
        <f t="shared" si="28"/>
        <v>0</v>
      </c>
      <c r="CI7" s="296">
        <f t="shared" si="28"/>
        <v>0</v>
      </c>
      <c r="CJ7" s="296">
        <f t="shared" ref="CJ7:CJ40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40" si="31">SUM(CR7,CY7)</f>
        <v>27018</v>
      </c>
      <c r="CR7" s="296">
        <f t="shared" ref="CR7:CR40" si="32">SUM(CS7:CX7)</f>
        <v>24935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2283</v>
      </c>
      <c r="CV7" s="296">
        <f t="shared" si="33"/>
        <v>20959</v>
      </c>
      <c r="CW7" s="296">
        <f t="shared" si="33"/>
        <v>0</v>
      </c>
      <c r="CX7" s="296">
        <f t="shared" si="33"/>
        <v>1693</v>
      </c>
      <c r="CY7" s="296">
        <f t="shared" ref="CY7:CY40" si="34">SUM(CZ7:DE7)</f>
        <v>2083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803</v>
      </c>
      <c r="DC7" s="296">
        <f t="shared" si="35"/>
        <v>814</v>
      </c>
      <c r="DD7" s="296">
        <f t="shared" si="35"/>
        <v>9</v>
      </c>
      <c r="DE7" s="296">
        <f t="shared" si="35"/>
        <v>457</v>
      </c>
      <c r="DF7" s="296">
        <f t="shared" ref="DF7:DF40" si="36">SUM(DG7,DN7)</f>
        <v>71</v>
      </c>
      <c r="DG7" s="296">
        <f t="shared" ref="DG7:DG40" si="37">SUM(DH7:DM7)</f>
        <v>66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50</v>
      </c>
      <c r="DK7" s="296">
        <f t="shared" si="38"/>
        <v>0</v>
      </c>
      <c r="DL7" s="296">
        <f t="shared" si="38"/>
        <v>0</v>
      </c>
      <c r="DM7" s="296">
        <f t="shared" si="38"/>
        <v>16</v>
      </c>
      <c r="DN7" s="296">
        <f t="shared" ref="DN7:DN40" si="39">SUM(DO7:DT7)</f>
        <v>5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5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40" si="41">SUM(DV7:DY7)</f>
        <v>15087</v>
      </c>
      <c r="DV7" s="296">
        <f>SUM(DV$8:DV$207)</f>
        <v>13815</v>
      </c>
      <c r="DW7" s="296">
        <f>SUM(DW$8:DW$207)</f>
        <v>16</v>
      </c>
      <c r="DX7" s="296">
        <f>SUM(DX$8:DX$207)</f>
        <v>1253</v>
      </c>
      <c r="DY7" s="296">
        <f>SUM(DY$8:DY$207)</f>
        <v>3</v>
      </c>
      <c r="DZ7" s="296">
        <f t="shared" ref="DZ7:DZ40" si="42">SUM(EA7,EH7)</f>
        <v>1165</v>
      </c>
      <c r="EA7" s="296">
        <f t="shared" ref="EA7:EA40" si="43">SUM(EB7:EG7)</f>
        <v>601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553</v>
      </c>
      <c r="EE7" s="296">
        <f t="shared" si="44"/>
        <v>0</v>
      </c>
      <c r="EF7" s="296">
        <f t="shared" si="44"/>
        <v>2</v>
      </c>
      <c r="EG7" s="296">
        <f t="shared" si="44"/>
        <v>46</v>
      </c>
      <c r="EH7" s="296">
        <f t="shared" ref="EH7:EH40" si="45">SUM(EI7:EN7)</f>
        <v>564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385</v>
      </c>
      <c r="EL7" s="296">
        <f t="shared" si="46"/>
        <v>0</v>
      </c>
      <c r="EM7" s="296">
        <f t="shared" si="46"/>
        <v>11</v>
      </c>
      <c r="EN7" s="296">
        <f t="shared" si="46"/>
        <v>168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96916</v>
      </c>
      <c r="E8" s="284">
        <f t="shared" si="1"/>
        <v>78216</v>
      </c>
      <c r="F8" s="284">
        <f t="shared" si="2"/>
        <v>72808</v>
      </c>
      <c r="G8" s="284">
        <v>0</v>
      </c>
      <c r="H8" s="284">
        <v>72808</v>
      </c>
      <c r="I8" s="284">
        <v>0</v>
      </c>
      <c r="J8" s="284">
        <v>0</v>
      </c>
      <c r="K8" s="284">
        <v>0</v>
      </c>
      <c r="L8" s="284">
        <v>0</v>
      </c>
      <c r="M8" s="284">
        <f t="shared" si="4"/>
        <v>5408</v>
      </c>
      <c r="N8" s="284">
        <v>0</v>
      </c>
      <c r="O8" s="284">
        <v>5408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6491</v>
      </c>
      <c r="U8" s="284">
        <f t="shared" si="7"/>
        <v>4727</v>
      </c>
      <c r="V8" s="284">
        <v>0</v>
      </c>
      <c r="W8" s="284">
        <v>0</v>
      </c>
      <c r="X8" s="284">
        <v>4479</v>
      </c>
      <c r="Y8" s="284">
        <v>0</v>
      </c>
      <c r="Z8" s="284">
        <v>0</v>
      </c>
      <c r="AA8" s="284">
        <v>248</v>
      </c>
      <c r="AB8" s="284">
        <f t="shared" si="9"/>
        <v>1764</v>
      </c>
      <c r="AC8" s="284">
        <v>0</v>
      </c>
      <c r="AD8" s="284">
        <v>0</v>
      </c>
      <c r="AE8" s="284">
        <v>1744</v>
      </c>
      <c r="AF8" s="284">
        <v>0</v>
      </c>
      <c r="AG8" s="284">
        <v>0</v>
      </c>
      <c r="AH8" s="284">
        <v>20</v>
      </c>
      <c r="AI8" s="284">
        <f t="shared" si="11"/>
        <v>1481</v>
      </c>
      <c r="AJ8" s="284">
        <f t="shared" si="12"/>
        <v>1408</v>
      </c>
      <c r="AK8" s="284">
        <v>0</v>
      </c>
      <c r="AL8" s="284">
        <v>0</v>
      </c>
      <c r="AM8" s="284">
        <v>0</v>
      </c>
      <c r="AN8" s="284">
        <v>1408</v>
      </c>
      <c r="AO8" s="284">
        <v>0</v>
      </c>
      <c r="AP8" s="284">
        <v>0</v>
      </c>
      <c r="AQ8" s="284">
        <f t="shared" si="14"/>
        <v>73</v>
      </c>
      <c r="AR8" s="284">
        <v>0</v>
      </c>
      <c r="AS8" s="284">
        <v>0</v>
      </c>
      <c r="AT8" s="284">
        <v>0</v>
      </c>
      <c r="AU8" s="284">
        <v>73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7495</v>
      </c>
      <c r="CR8" s="284">
        <f t="shared" si="32"/>
        <v>7373</v>
      </c>
      <c r="CS8" s="284">
        <v>0</v>
      </c>
      <c r="CT8" s="284">
        <v>0</v>
      </c>
      <c r="CU8" s="284">
        <v>29</v>
      </c>
      <c r="CV8" s="284">
        <v>6590</v>
      </c>
      <c r="CW8" s="284">
        <v>0</v>
      </c>
      <c r="CX8" s="284">
        <v>754</v>
      </c>
      <c r="CY8" s="284">
        <f t="shared" si="34"/>
        <v>122</v>
      </c>
      <c r="CZ8" s="284">
        <v>0</v>
      </c>
      <c r="DA8" s="284">
        <v>0</v>
      </c>
      <c r="DB8" s="284">
        <v>1</v>
      </c>
      <c r="DC8" s="284">
        <v>16</v>
      </c>
      <c r="DD8" s="284">
        <v>0</v>
      </c>
      <c r="DE8" s="284">
        <v>105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3149</v>
      </c>
      <c r="DV8" s="284">
        <v>3130</v>
      </c>
      <c r="DW8" s="284">
        <v>0</v>
      </c>
      <c r="DX8" s="284">
        <v>19</v>
      </c>
      <c r="DY8" s="284">
        <v>0</v>
      </c>
      <c r="DZ8" s="284">
        <f t="shared" si="42"/>
        <v>84</v>
      </c>
      <c r="EA8" s="284">
        <f t="shared" si="43"/>
        <v>84</v>
      </c>
      <c r="EB8" s="284">
        <v>0</v>
      </c>
      <c r="EC8" s="284">
        <v>0</v>
      </c>
      <c r="ED8" s="284">
        <v>84</v>
      </c>
      <c r="EE8" s="284">
        <v>0</v>
      </c>
      <c r="EF8" s="284">
        <v>0</v>
      </c>
      <c r="EG8" s="284">
        <v>0</v>
      </c>
      <c r="EH8" s="284">
        <f t="shared" si="45"/>
        <v>0</v>
      </c>
      <c r="EI8" s="284">
        <v>0</v>
      </c>
      <c r="EJ8" s="284">
        <v>0</v>
      </c>
      <c r="EK8" s="284">
        <v>0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18621</v>
      </c>
      <c r="E9" s="284">
        <f t="shared" si="1"/>
        <v>15754</v>
      </c>
      <c r="F9" s="284">
        <f t="shared" si="2"/>
        <v>13133</v>
      </c>
      <c r="G9" s="284">
        <v>0</v>
      </c>
      <c r="H9" s="284">
        <v>12922</v>
      </c>
      <c r="I9" s="284">
        <v>0</v>
      </c>
      <c r="J9" s="284">
        <v>0</v>
      </c>
      <c r="K9" s="284">
        <v>0</v>
      </c>
      <c r="L9" s="284">
        <v>211</v>
      </c>
      <c r="M9" s="284">
        <f t="shared" si="4"/>
        <v>2621</v>
      </c>
      <c r="N9" s="284">
        <v>0</v>
      </c>
      <c r="O9" s="284">
        <v>1675</v>
      </c>
      <c r="P9" s="284">
        <v>0</v>
      </c>
      <c r="Q9" s="284">
        <v>0</v>
      </c>
      <c r="R9" s="284">
        <v>0</v>
      </c>
      <c r="S9" s="284">
        <v>946</v>
      </c>
      <c r="T9" s="284">
        <f t="shared" si="6"/>
        <v>0</v>
      </c>
      <c r="U9" s="284">
        <f t="shared" si="7"/>
        <v>0</v>
      </c>
      <c r="V9" s="284">
        <v>0</v>
      </c>
      <c r="W9" s="284">
        <v>0</v>
      </c>
      <c r="X9" s="284">
        <v>0</v>
      </c>
      <c r="Y9" s="284">
        <v>0</v>
      </c>
      <c r="Z9" s="284">
        <v>0</v>
      </c>
      <c r="AA9" s="284">
        <v>0</v>
      </c>
      <c r="AB9" s="284">
        <f t="shared" si="9"/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1198</v>
      </c>
      <c r="CR9" s="284">
        <f t="shared" si="32"/>
        <v>874</v>
      </c>
      <c r="CS9" s="284">
        <v>0</v>
      </c>
      <c r="CT9" s="284">
        <v>0</v>
      </c>
      <c r="CU9" s="284">
        <v>90</v>
      </c>
      <c r="CV9" s="284">
        <v>775</v>
      </c>
      <c r="CW9" s="284">
        <v>0</v>
      </c>
      <c r="CX9" s="284">
        <v>9</v>
      </c>
      <c r="CY9" s="284">
        <f t="shared" si="34"/>
        <v>324</v>
      </c>
      <c r="CZ9" s="284">
        <v>0</v>
      </c>
      <c r="DA9" s="284">
        <v>0</v>
      </c>
      <c r="DB9" s="284">
        <v>97</v>
      </c>
      <c r="DC9" s="284">
        <v>188</v>
      </c>
      <c r="DD9" s="284">
        <v>0</v>
      </c>
      <c r="DE9" s="284">
        <v>39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872</v>
      </c>
      <c r="DV9" s="284">
        <v>614</v>
      </c>
      <c r="DW9" s="284">
        <v>0</v>
      </c>
      <c r="DX9" s="284">
        <v>258</v>
      </c>
      <c r="DY9" s="284">
        <v>0</v>
      </c>
      <c r="DZ9" s="284">
        <f t="shared" si="42"/>
        <v>797</v>
      </c>
      <c r="EA9" s="284">
        <f t="shared" si="43"/>
        <v>337</v>
      </c>
      <c r="EB9" s="284">
        <v>0</v>
      </c>
      <c r="EC9" s="284">
        <v>0</v>
      </c>
      <c r="ED9" s="284">
        <v>304</v>
      </c>
      <c r="EE9" s="284">
        <v>0</v>
      </c>
      <c r="EF9" s="284">
        <v>0</v>
      </c>
      <c r="EG9" s="284">
        <v>33</v>
      </c>
      <c r="EH9" s="284">
        <f t="shared" si="45"/>
        <v>460</v>
      </c>
      <c r="EI9" s="284">
        <v>0</v>
      </c>
      <c r="EJ9" s="284">
        <v>0</v>
      </c>
      <c r="EK9" s="284">
        <v>329</v>
      </c>
      <c r="EL9" s="284">
        <v>0</v>
      </c>
      <c r="EM9" s="284">
        <v>0</v>
      </c>
      <c r="EN9" s="284">
        <v>131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9475</v>
      </c>
      <c r="E10" s="284">
        <f t="shared" si="1"/>
        <v>8061</v>
      </c>
      <c r="F10" s="284">
        <f t="shared" si="2"/>
        <v>7303</v>
      </c>
      <c r="G10" s="284">
        <v>0</v>
      </c>
      <c r="H10" s="284">
        <v>7303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758</v>
      </c>
      <c r="N10" s="284">
        <v>0</v>
      </c>
      <c r="O10" s="284">
        <v>758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0</v>
      </c>
      <c r="U10" s="284">
        <f t="shared" si="7"/>
        <v>0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0</v>
      </c>
      <c r="AB10" s="284">
        <f t="shared" si="9"/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1237</v>
      </c>
      <c r="CR10" s="284">
        <f t="shared" si="32"/>
        <v>826</v>
      </c>
      <c r="CS10" s="284">
        <v>0</v>
      </c>
      <c r="CT10" s="284">
        <v>0</v>
      </c>
      <c r="CU10" s="284">
        <v>617</v>
      </c>
      <c r="CV10" s="284">
        <v>209</v>
      </c>
      <c r="CW10" s="284">
        <v>0</v>
      </c>
      <c r="CX10" s="284">
        <v>0</v>
      </c>
      <c r="CY10" s="284">
        <f t="shared" si="34"/>
        <v>411</v>
      </c>
      <c r="CZ10" s="284">
        <v>0</v>
      </c>
      <c r="DA10" s="284">
        <v>0</v>
      </c>
      <c r="DB10" s="284">
        <v>331</v>
      </c>
      <c r="DC10" s="284">
        <v>0</v>
      </c>
      <c r="DD10" s="284">
        <v>0</v>
      </c>
      <c r="DE10" s="284">
        <v>80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177</v>
      </c>
      <c r="DV10" s="284">
        <v>118</v>
      </c>
      <c r="DW10" s="284">
        <v>0</v>
      </c>
      <c r="DX10" s="284">
        <v>59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28200</v>
      </c>
      <c r="E11" s="284">
        <f t="shared" si="1"/>
        <v>25598</v>
      </c>
      <c r="F11" s="284">
        <f t="shared" si="2"/>
        <v>24922</v>
      </c>
      <c r="G11" s="284">
        <v>0</v>
      </c>
      <c r="H11" s="284">
        <v>24922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676</v>
      </c>
      <c r="N11" s="284">
        <v>0</v>
      </c>
      <c r="O11" s="284">
        <v>676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1059</v>
      </c>
      <c r="U11" s="284">
        <f t="shared" si="7"/>
        <v>910</v>
      </c>
      <c r="V11" s="284">
        <v>0</v>
      </c>
      <c r="W11" s="284">
        <v>0</v>
      </c>
      <c r="X11" s="284">
        <v>903</v>
      </c>
      <c r="Y11" s="284">
        <v>0</v>
      </c>
      <c r="Z11" s="284">
        <v>0</v>
      </c>
      <c r="AA11" s="284">
        <v>7</v>
      </c>
      <c r="AB11" s="284">
        <f t="shared" si="9"/>
        <v>149</v>
      </c>
      <c r="AC11" s="284">
        <v>0</v>
      </c>
      <c r="AD11" s="284">
        <v>0</v>
      </c>
      <c r="AE11" s="284">
        <v>112</v>
      </c>
      <c r="AF11" s="284">
        <v>0</v>
      </c>
      <c r="AG11" s="284">
        <v>0</v>
      </c>
      <c r="AH11" s="284">
        <v>37</v>
      </c>
      <c r="AI11" s="284">
        <f t="shared" si="11"/>
        <v>27</v>
      </c>
      <c r="AJ11" s="284">
        <f t="shared" si="12"/>
        <v>27</v>
      </c>
      <c r="AK11" s="284">
        <v>0</v>
      </c>
      <c r="AL11" s="284">
        <v>0</v>
      </c>
      <c r="AM11" s="284">
        <v>0</v>
      </c>
      <c r="AN11" s="284">
        <v>27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0</v>
      </c>
      <c r="BN11" s="284">
        <f t="shared" si="22"/>
        <v>0</v>
      </c>
      <c r="BO11" s="284">
        <v>0</v>
      </c>
      <c r="BP11" s="284">
        <v>0</v>
      </c>
      <c r="BQ11" s="284">
        <v>0</v>
      </c>
      <c r="BR11" s="284">
        <v>0</v>
      </c>
      <c r="BS11" s="284">
        <v>0</v>
      </c>
      <c r="BT11" s="284">
        <v>0</v>
      </c>
      <c r="BU11" s="284">
        <f t="shared" si="24"/>
        <v>0</v>
      </c>
      <c r="BV11" s="284">
        <v>0</v>
      </c>
      <c r="BW11" s="284">
        <v>0</v>
      </c>
      <c r="BX11" s="284">
        <v>0</v>
      </c>
      <c r="BY11" s="284">
        <v>0</v>
      </c>
      <c r="BZ11" s="284">
        <v>0</v>
      </c>
      <c r="CA11" s="284">
        <v>0</v>
      </c>
      <c r="CB11" s="284">
        <f t="shared" si="26"/>
        <v>14</v>
      </c>
      <c r="CC11" s="284">
        <f t="shared" si="27"/>
        <v>14</v>
      </c>
      <c r="CD11" s="284">
        <v>0</v>
      </c>
      <c r="CE11" s="284">
        <v>0</v>
      </c>
      <c r="CF11" s="284">
        <v>0</v>
      </c>
      <c r="CG11" s="284">
        <v>14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756</v>
      </c>
      <c r="CR11" s="284">
        <f t="shared" si="32"/>
        <v>756</v>
      </c>
      <c r="CS11" s="284">
        <v>0</v>
      </c>
      <c r="CT11" s="284">
        <v>0</v>
      </c>
      <c r="CU11" s="284">
        <v>0</v>
      </c>
      <c r="CV11" s="284">
        <v>756</v>
      </c>
      <c r="CW11" s="284">
        <v>0</v>
      </c>
      <c r="CX11" s="284">
        <v>0</v>
      </c>
      <c r="CY11" s="284">
        <f t="shared" si="34"/>
        <v>0</v>
      </c>
      <c r="CZ11" s="284">
        <v>0</v>
      </c>
      <c r="DA11" s="284">
        <v>0</v>
      </c>
      <c r="DB11" s="284">
        <v>0</v>
      </c>
      <c r="DC11" s="284">
        <v>0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746</v>
      </c>
      <c r="DV11" s="284">
        <v>712</v>
      </c>
      <c r="DW11" s="284">
        <v>0</v>
      </c>
      <c r="DX11" s="284">
        <v>34</v>
      </c>
      <c r="DY11" s="284">
        <v>0</v>
      </c>
      <c r="DZ11" s="284">
        <f t="shared" si="42"/>
        <v>0</v>
      </c>
      <c r="EA11" s="284">
        <f t="shared" si="43"/>
        <v>0</v>
      </c>
      <c r="EB11" s="284">
        <v>0</v>
      </c>
      <c r="EC11" s="284">
        <v>0</v>
      </c>
      <c r="ED11" s="284">
        <v>0</v>
      </c>
      <c r="EE11" s="284">
        <v>0</v>
      </c>
      <c r="EF11" s="284">
        <v>0</v>
      </c>
      <c r="EG11" s="284">
        <v>0</v>
      </c>
      <c r="EH11" s="284">
        <f t="shared" si="45"/>
        <v>0</v>
      </c>
      <c r="EI11" s="284">
        <v>0</v>
      </c>
      <c r="EJ11" s="284">
        <v>0</v>
      </c>
      <c r="EK11" s="284">
        <v>0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26002</v>
      </c>
      <c r="E12" s="284">
        <f t="shared" si="1"/>
        <v>21550</v>
      </c>
      <c r="F12" s="284">
        <f t="shared" si="2"/>
        <v>20534</v>
      </c>
      <c r="G12" s="284">
        <v>0</v>
      </c>
      <c r="H12" s="284">
        <v>20534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1016</v>
      </c>
      <c r="N12" s="284">
        <v>0</v>
      </c>
      <c r="O12" s="284">
        <v>1016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1029</v>
      </c>
      <c r="U12" s="284">
        <f t="shared" si="7"/>
        <v>714</v>
      </c>
      <c r="V12" s="284">
        <v>0</v>
      </c>
      <c r="W12" s="284">
        <v>0</v>
      </c>
      <c r="X12" s="284">
        <v>714</v>
      </c>
      <c r="Y12" s="284">
        <v>0</v>
      </c>
      <c r="Z12" s="284">
        <v>0</v>
      </c>
      <c r="AA12" s="284">
        <v>0</v>
      </c>
      <c r="AB12" s="284">
        <f t="shared" si="9"/>
        <v>315</v>
      </c>
      <c r="AC12" s="284">
        <v>0</v>
      </c>
      <c r="AD12" s="284">
        <v>0</v>
      </c>
      <c r="AE12" s="284">
        <v>315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3423</v>
      </c>
      <c r="CR12" s="284">
        <f t="shared" si="32"/>
        <v>3423</v>
      </c>
      <c r="CS12" s="284">
        <v>0</v>
      </c>
      <c r="CT12" s="284">
        <v>0</v>
      </c>
      <c r="CU12" s="284">
        <v>0</v>
      </c>
      <c r="CV12" s="284">
        <v>3423</v>
      </c>
      <c r="CW12" s="284">
        <v>0</v>
      </c>
      <c r="CX12" s="284">
        <v>0</v>
      </c>
      <c r="CY12" s="284">
        <f t="shared" si="34"/>
        <v>0</v>
      </c>
      <c r="CZ12" s="284">
        <v>0</v>
      </c>
      <c r="DA12" s="284">
        <v>0</v>
      </c>
      <c r="DB12" s="284">
        <v>0</v>
      </c>
      <c r="DC12" s="284">
        <v>0</v>
      </c>
      <c r="DD12" s="284">
        <v>0</v>
      </c>
      <c r="DE12" s="284">
        <v>0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0</v>
      </c>
      <c r="DV12" s="284">
        <v>0</v>
      </c>
      <c r="DW12" s="284">
        <v>0</v>
      </c>
      <c r="DX12" s="284">
        <v>0</v>
      </c>
      <c r="DY12" s="284">
        <v>0</v>
      </c>
      <c r="DZ12" s="284">
        <f t="shared" si="42"/>
        <v>0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0</v>
      </c>
      <c r="EI12" s="284">
        <v>0</v>
      </c>
      <c r="EJ12" s="284">
        <v>0</v>
      </c>
      <c r="EK12" s="284">
        <v>0</v>
      </c>
      <c r="EL12" s="284">
        <v>0</v>
      </c>
      <c r="EM12" s="284">
        <v>0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12163</v>
      </c>
      <c r="E13" s="284">
        <f t="shared" si="1"/>
        <v>10317</v>
      </c>
      <c r="F13" s="284">
        <f t="shared" si="2"/>
        <v>8011</v>
      </c>
      <c r="G13" s="284">
        <v>0</v>
      </c>
      <c r="H13" s="284">
        <v>8011</v>
      </c>
      <c r="I13" s="284">
        <v>0</v>
      </c>
      <c r="J13" s="284">
        <v>0</v>
      </c>
      <c r="K13" s="284">
        <v>0</v>
      </c>
      <c r="L13" s="284">
        <v>0</v>
      </c>
      <c r="M13" s="284">
        <f t="shared" si="4"/>
        <v>2306</v>
      </c>
      <c r="N13" s="284">
        <v>0</v>
      </c>
      <c r="O13" s="284">
        <v>2306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587</v>
      </c>
      <c r="U13" s="284">
        <f t="shared" si="7"/>
        <v>242</v>
      </c>
      <c r="V13" s="284">
        <v>0</v>
      </c>
      <c r="W13" s="284">
        <v>0</v>
      </c>
      <c r="X13" s="284">
        <v>242</v>
      </c>
      <c r="Y13" s="284">
        <v>0</v>
      </c>
      <c r="Z13" s="284">
        <v>0</v>
      </c>
      <c r="AA13" s="284">
        <v>0</v>
      </c>
      <c r="AB13" s="284">
        <f t="shared" si="9"/>
        <v>345</v>
      </c>
      <c r="AC13" s="284">
        <v>0</v>
      </c>
      <c r="AD13" s="284">
        <v>0</v>
      </c>
      <c r="AE13" s="284">
        <v>345</v>
      </c>
      <c r="AF13" s="284">
        <v>0</v>
      </c>
      <c r="AG13" s="284">
        <v>0</v>
      </c>
      <c r="AH13" s="284">
        <v>0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670</v>
      </c>
      <c r="CR13" s="284">
        <f t="shared" si="32"/>
        <v>628</v>
      </c>
      <c r="CS13" s="284">
        <v>0</v>
      </c>
      <c r="CT13" s="284">
        <v>0</v>
      </c>
      <c r="CU13" s="284">
        <v>0</v>
      </c>
      <c r="CV13" s="284">
        <v>628</v>
      </c>
      <c r="CW13" s="284">
        <v>0</v>
      </c>
      <c r="CX13" s="284">
        <v>0</v>
      </c>
      <c r="CY13" s="284">
        <f t="shared" si="34"/>
        <v>42</v>
      </c>
      <c r="CZ13" s="284">
        <v>0</v>
      </c>
      <c r="DA13" s="284">
        <v>0</v>
      </c>
      <c r="DB13" s="284">
        <v>0</v>
      </c>
      <c r="DC13" s="284">
        <v>42</v>
      </c>
      <c r="DD13" s="284">
        <v>0</v>
      </c>
      <c r="DE13" s="284">
        <v>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589</v>
      </c>
      <c r="DV13" s="284">
        <v>479</v>
      </c>
      <c r="DW13" s="284">
        <v>0</v>
      </c>
      <c r="DX13" s="284">
        <v>110</v>
      </c>
      <c r="DY13" s="284">
        <v>0</v>
      </c>
      <c r="DZ13" s="284">
        <f t="shared" si="42"/>
        <v>0</v>
      </c>
      <c r="EA13" s="284">
        <f t="shared" si="43"/>
        <v>0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0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7996</v>
      </c>
      <c r="E14" s="284">
        <f t="shared" si="1"/>
        <v>6120</v>
      </c>
      <c r="F14" s="284">
        <f t="shared" si="2"/>
        <v>5725</v>
      </c>
      <c r="G14" s="284">
        <v>0</v>
      </c>
      <c r="H14" s="284">
        <v>5725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395</v>
      </c>
      <c r="N14" s="284">
        <v>0</v>
      </c>
      <c r="O14" s="284">
        <v>395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523</v>
      </c>
      <c r="U14" s="284">
        <f t="shared" si="7"/>
        <v>427</v>
      </c>
      <c r="V14" s="284">
        <v>0</v>
      </c>
      <c r="W14" s="284">
        <v>0</v>
      </c>
      <c r="X14" s="284">
        <v>319</v>
      </c>
      <c r="Y14" s="284">
        <v>0</v>
      </c>
      <c r="Z14" s="284">
        <v>0</v>
      </c>
      <c r="AA14" s="284">
        <v>108</v>
      </c>
      <c r="AB14" s="284">
        <f t="shared" si="9"/>
        <v>96</v>
      </c>
      <c r="AC14" s="284">
        <v>0</v>
      </c>
      <c r="AD14" s="284">
        <v>0</v>
      </c>
      <c r="AE14" s="284">
        <v>60</v>
      </c>
      <c r="AF14" s="284">
        <v>0</v>
      </c>
      <c r="AG14" s="284">
        <v>0</v>
      </c>
      <c r="AH14" s="284">
        <v>36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0</v>
      </c>
      <c r="CR14" s="284">
        <f t="shared" si="32"/>
        <v>0</v>
      </c>
      <c r="CS14" s="284">
        <v>0</v>
      </c>
      <c r="CT14" s="284">
        <v>0</v>
      </c>
      <c r="CU14" s="284">
        <v>0</v>
      </c>
      <c r="CV14" s="284">
        <v>0</v>
      </c>
      <c r="CW14" s="284">
        <v>0</v>
      </c>
      <c r="CX14" s="284">
        <v>0</v>
      </c>
      <c r="CY14" s="284">
        <f t="shared" si="34"/>
        <v>0</v>
      </c>
      <c r="CZ14" s="284">
        <v>0</v>
      </c>
      <c r="DA14" s="284">
        <v>0</v>
      </c>
      <c r="DB14" s="284">
        <v>0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1353</v>
      </c>
      <c r="DV14" s="284">
        <v>1161</v>
      </c>
      <c r="DW14" s="284">
        <v>5</v>
      </c>
      <c r="DX14" s="284">
        <v>186</v>
      </c>
      <c r="DY14" s="284">
        <v>1</v>
      </c>
      <c r="DZ14" s="284">
        <f t="shared" si="42"/>
        <v>0</v>
      </c>
      <c r="EA14" s="284">
        <f t="shared" si="43"/>
        <v>0</v>
      </c>
      <c r="EB14" s="284">
        <v>0</v>
      </c>
      <c r="EC14" s="284">
        <v>0</v>
      </c>
      <c r="ED14" s="284">
        <v>0</v>
      </c>
      <c r="EE14" s="284">
        <v>0</v>
      </c>
      <c r="EF14" s="284">
        <v>0</v>
      </c>
      <c r="EG14" s="284">
        <v>0</v>
      </c>
      <c r="EH14" s="284">
        <f t="shared" si="45"/>
        <v>0</v>
      </c>
      <c r="EI14" s="284">
        <v>0</v>
      </c>
      <c r="EJ14" s="284">
        <v>0</v>
      </c>
      <c r="EK14" s="284">
        <v>0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32513</v>
      </c>
      <c r="E15" s="284">
        <f t="shared" si="1"/>
        <v>27845</v>
      </c>
      <c r="F15" s="284">
        <f t="shared" si="2"/>
        <v>25352</v>
      </c>
      <c r="G15" s="284">
        <v>0</v>
      </c>
      <c r="H15" s="284">
        <v>25346</v>
      </c>
      <c r="I15" s="284">
        <v>0</v>
      </c>
      <c r="J15" s="284">
        <v>0</v>
      </c>
      <c r="K15" s="284">
        <v>6</v>
      </c>
      <c r="L15" s="284">
        <v>0</v>
      </c>
      <c r="M15" s="284">
        <f t="shared" si="4"/>
        <v>2493</v>
      </c>
      <c r="N15" s="284">
        <v>0</v>
      </c>
      <c r="O15" s="284">
        <v>2409</v>
      </c>
      <c r="P15" s="284">
        <v>0</v>
      </c>
      <c r="Q15" s="284">
        <v>0</v>
      </c>
      <c r="R15" s="284">
        <v>84</v>
      </c>
      <c r="S15" s="284">
        <v>0</v>
      </c>
      <c r="T15" s="284">
        <f t="shared" si="6"/>
        <v>439</v>
      </c>
      <c r="U15" s="284">
        <f t="shared" si="7"/>
        <v>93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93</v>
      </c>
      <c r="AB15" s="284">
        <f t="shared" si="9"/>
        <v>346</v>
      </c>
      <c r="AC15" s="284">
        <v>0</v>
      </c>
      <c r="AD15" s="284">
        <v>0</v>
      </c>
      <c r="AE15" s="284">
        <v>0</v>
      </c>
      <c r="AF15" s="284">
        <v>0</v>
      </c>
      <c r="AG15" s="284">
        <v>2</v>
      </c>
      <c r="AH15" s="284">
        <v>344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3387</v>
      </c>
      <c r="CR15" s="284">
        <f t="shared" si="32"/>
        <v>3104</v>
      </c>
      <c r="CS15" s="284">
        <v>0</v>
      </c>
      <c r="CT15" s="284">
        <v>0</v>
      </c>
      <c r="CU15" s="284">
        <v>1214</v>
      </c>
      <c r="CV15" s="284">
        <v>1890</v>
      </c>
      <c r="CW15" s="284">
        <v>0</v>
      </c>
      <c r="CX15" s="284">
        <v>0</v>
      </c>
      <c r="CY15" s="284">
        <f t="shared" si="34"/>
        <v>283</v>
      </c>
      <c r="CZ15" s="284">
        <v>0</v>
      </c>
      <c r="DA15" s="284">
        <v>0</v>
      </c>
      <c r="DB15" s="284">
        <v>251</v>
      </c>
      <c r="DC15" s="284">
        <v>28</v>
      </c>
      <c r="DD15" s="284">
        <v>4</v>
      </c>
      <c r="DE15" s="284">
        <v>0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840</v>
      </c>
      <c r="DV15" s="284">
        <v>840</v>
      </c>
      <c r="DW15" s="284">
        <v>0</v>
      </c>
      <c r="DX15" s="284">
        <v>0</v>
      </c>
      <c r="DY15" s="284">
        <v>0</v>
      </c>
      <c r="DZ15" s="284">
        <f t="shared" si="42"/>
        <v>2</v>
      </c>
      <c r="EA15" s="284">
        <f t="shared" si="43"/>
        <v>2</v>
      </c>
      <c r="EB15" s="284">
        <v>0</v>
      </c>
      <c r="EC15" s="284">
        <v>0</v>
      </c>
      <c r="ED15" s="284">
        <v>0</v>
      </c>
      <c r="EE15" s="284">
        <v>0</v>
      </c>
      <c r="EF15" s="284">
        <v>2</v>
      </c>
      <c r="EG15" s="284">
        <v>0</v>
      </c>
      <c r="EH15" s="284">
        <f t="shared" si="45"/>
        <v>0</v>
      </c>
      <c r="EI15" s="284">
        <v>0</v>
      </c>
      <c r="EJ15" s="284">
        <v>0</v>
      </c>
      <c r="EK15" s="284">
        <v>0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5007</v>
      </c>
      <c r="E16" s="284">
        <f t="shared" si="1"/>
        <v>4201</v>
      </c>
      <c r="F16" s="284">
        <f t="shared" si="2"/>
        <v>3095</v>
      </c>
      <c r="G16" s="284">
        <v>0</v>
      </c>
      <c r="H16" s="284">
        <v>3095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1106</v>
      </c>
      <c r="N16" s="284">
        <v>0</v>
      </c>
      <c r="O16" s="284">
        <v>1106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210</v>
      </c>
      <c r="U16" s="284">
        <f t="shared" si="7"/>
        <v>114</v>
      </c>
      <c r="V16" s="284">
        <v>0</v>
      </c>
      <c r="W16" s="284">
        <v>0</v>
      </c>
      <c r="X16" s="284">
        <v>114</v>
      </c>
      <c r="Y16" s="284">
        <v>0</v>
      </c>
      <c r="Z16" s="284">
        <v>0</v>
      </c>
      <c r="AA16" s="284">
        <v>0</v>
      </c>
      <c r="AB16" s="284">
        <f t="shared" si="9"/>
        <v>96</v>
      </c>
      <c r="AC16" s="284">
        <v>0</v>
      </c>
      <c r="AD16" s="284">
        <v>0</v>
      </c>
      <c r="AE16" s="284">
        <v>96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0</v>
      </c>
      <c r="CR16" s="284">
        <f t="shared" si="32"/>
        <v>0</v>
      </c>
      <c r="CS16" s="284">
        <v>0</v>
      </c>
      <c r="CT16" s="284">
        <v>0</v>
      </c>
      <c r="CU16" s="284">
        <v>0</v>
      </c>
      <c r="CV16" s="284">
        <v>0</v>
      </c>
      <c r="CW16" s="284">
        <v>0</v>
      </c>
      <c r="CX16" s="284">
        <v>0</v>
      </c>
      <c r="CY16" s="284">
        <f t="shared" si="34"/>
        <v>0</v>
      </c>
      <c r="CZ16" s="284">
        <v>0</v>
      </c>
      <c r="DA16" s="284">
        <v>0</v>
      </c>
      <c r="DB16" s="284">
        <v>0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596</v>
      </c>
      <c r="DV16" s="284">
        <v>480</v>
      </c>
      <c r="DW16" s="284">
        <v>0</v>
      </c>
      <c r="DX16" s="284">
        <v>116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12370</v>
      </c>
      <c r="E17" s="284">
        <f t="shared" si="1"/>
        <v>10730</v>
      </c>
      <c r="F17" s="284">
        <f t="shared" si="2"/>
        <v>9678</v>
      </c>
      <c r="G17" s="284">
        <v>9678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1052</v>
      </c>
      <c r="N17" s="284">
        <v>0</v>
      </c>
      <c r="O17" s="284">
        <v>927</v>
      </c>
      <c r="P17" s="284">
        <v>125</v>
      </c>
      <c r="Q17" s="284">
        <v>0</v>
      </c>
      <c r="R17" s="284">
        <v>0</v>
      </c>
      <c r="S17" s="284">
        <v>0</v>
      </c>
      <c r="T17" s="284">
        <f t="shared" si="6"/>
        <v>429</v>
      </c>
      <c r="U17" s="284">
        <f t="shared" si="7"/>
        <v>123</v>
      </c>
      <c r="V17" s="284">
        <v>0</v>
      </c>
      <c r="W17" s="284">
        <v>0</v>
      </c>
      <c r="X17" s="284">
        <v>0</v>
      </c>
      <c r="Y17" s="284">
        <v>0</v>
      </c>
      <c r="Z17" s="284">
        <v>0</v>
      </c>
      <c r="AA17" s="284">
        <v>123</v>
      </c>
      <c r="AB17" s="284">
        <f t="shared" si="9"/>
        <v>306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306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504</v>
      </c>
      <c r="CR17" s="284">
        <f t="shared" si="32"/>
        <v>384</v>
      </c>
      <c r="CS17" s="284">
        <v>0</v>
      </c>
      <c r="CT17" s="284">
        <v>0</v>
      </c>
      <c r="CU17" s="284">
        <v>0</v>
      </c>
      <c r="CV17" s="284">
        <v>384</v>
      </c>
      <c r="CW17" s="284">
        <v>0</v>
      </c>
      <c r="CX17" s="284">
        <v>0</v>
      </c>
      <c r="CY17" s="284">
        <f t="shared" si="34"/>
        <v>120</v>
      </c>
      <c r="CZ17" s="284">
        <v>0</v>
      </c>
      <c r="DA17" s="284">
        <v>0</v>
      </c>
      <c r="DB17" s="284">
        <v>0</v>
      </c>
      <c r="DC17" s="284">
        <v>106</v>
      </c>
      <c r="DD17" s="284">
        <v>4</v>
      </c>
      <c r="DE17" s="284">
        <v>10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707</v>
      </c>
      <c r="DV17" s="284">
        <v>707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8135</v>
      </c>
      <c r="E18" s="284">
        <f t="shared" si="1"/>
        <v>6820</v>
      </c>
      <c r="F18" s="284">
        <f t="shared" si="2"/>
        <v>6532</v>
      </c>
      <c r="G18" s="284">
        <v>0</v>
      </c>
      <c r="H18" s="284">
        <v>6532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288</v>
      </c>
      <c r="N18" s="284">
        <v>0</v>
      </c>
      <c r="O18" s="284">
        <v>288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764</v>
      </c>
      <c r="U18" s="284">
        <f t="shared" si="7"/>
        <v>538</v>
      </c>
      <c r="V18" s="284">
        <v>0</v>
      </c>
      <c r="W18" s="284">
        <v>0</v>
      </c>
      <c r="X18" s="284">
        <v>197</v>
      </c>
      <c r="Y18" s="284">
        <v>126</v>
      </c>
      <c r="Z18" s="284">
        <v>0</v>
      </c>
      <c r="AA18" s="284">
        <v>215</v>
      </c>
      <c r="AB18" s="284">
        <f t="shared" si="9"/>
        <v>226</v>
      </c>
      <c r="AC18" s="284">
        <v>0</v>
      </c>
      <c r="AD18" s="284">
        <v>0</v>
      </c>
      <c r="AE18" s="284">
        <v>47</v>
      </c>
      <c r="AF18" s="284">
        <v>5</v>
      </c>
      <c r="AG18" s="284">
        <v>0</v>
      </c>
      <c r="AH18" s="284">
        <v>174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0</v>
      </c>
      <c r="CR18" s="284">
        <f t="shared" si="32"/>
        <v>0</v>
      </c>
      <c r="CS18" s="284">
        <v>0</v>
      </c>
      <c r="CT18" s="284">
        <v>0</v>
      </c>
      <c r="CU18" s="284">
        <v>0</v>
      </c>
      <c r="CV18" s="284">
        <v>0</v>
      </c>
      <c r="CW18" s="284">
        <v>0</v>
      </c>
      <c r="CX18" s="284">
        <v>0</v>
      </c>
      <c r="CY18" s="284">
        <f t="shared" si="34"/>
        <v>0</v>
      </c>
      <c r="CZ18" s="284">
        <v>0</v>
      </c>
      <c r="DA18" s="284">
        <v>0</v>
      </c>
      <c r="DB18" s="284">
        <v>0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551</v>
      </c>
      <c r="DV18" s="284">
        <v>528</v>
      </c>
      <c r="DW18" s="284">
        <v>0</v>
      </c>
      <c r="DX18" s="284">
        <v>23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9847</v>
      </c>
      <c r="E19" s="284">
        <f t="shared" si="1"/>
        <v>8245</v>
      </c>
      <c r="F19" s="284">
        <f t="shared" si="2"/>
        <v>6477</v>
      </c>
      <c r="G19" s="284">
        <v>0</v>
      </c>
      <c r="H19" s="284">
        <v>6477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1768</v>
      </c>
      <c r="N19" s="284">
        <v>0</v>
      </c>
      <c r="O19" s="284">
        <v>1768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773</v>
      </c>
      <c r="U19" s="284">
        <f t="shared" si="7"/>
        <v>394</v>
      </c>
      <c r="V19" s="284">
        <v>0</v>
      </c>
      <c r="W19" s="284">
        <v>0</v>
      </c>
      <c r="X19" s="284">
        <v>255</v>
      </c>
      <c r="Y19" s="284">
        <v>80</v>
      </c>
      <c r="Z19" s="284">
        <v>0</v>
      </c>
      <c r="AA19" s="284">
        <v>59</v>
      </c>
      <c r="AB19" s="284">
        <f t="shared" si="9"/>
        <v>379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379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382</v>
      </c>
      <c r="CR19" s="284">
        <f t="shared" si="32"/>
        <v>313</v>
      </c>
      <c r="CS19" s="284">
        <v>0</v>
      </c>
      <c r="CT19" s="284">
        <v>0</v>
      </c>
      <c r="CU19" s="284">
        <v>0</v>
      </c>
      <c r="CV19" s="284">
        <v>313</v>
      </c>
      <c r="CW19" s="284">
        <v>0</v>
      </c>
      <c r="CX19" s="284">
        <v>0</v>
      </c>
      <c r="CY19" s="284">
        <f t="shared" si="34"/>
        <v>69</v>
      </c>
      <c r="CZ19" s="284">
        <v>0</v>
      </c>
      <c r="DA19" s="284">
        <v>0</v>
      </c>
      <c r="DB19" s="284">
        <v>0</v>
      </c>
      <c r="DC19" s="284">
        <v>69</v>
      </c>
      <c r="DD19" s="284">
        <v>0</v>
      </c>
      <c r="DE19" s="284">
        <v>0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436</v>
      </c>
      <c r="DV19" s="284">
        <v>349</v>
      </c>
      <c r="DW19" s="284">
        <v>0</v>
      </c>
      <c r="DX19" s="284">
        <v>87</v>
      </c>
      <c r="DY19" s="284">
        <v>0</v>
      </c>
      <c r="DZ19" s="284">
        <f t="shared" si="42"/>
        <v>11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11</v>
      </c>
      <c r="EI19" s="284">
        <v>0</v>
      </c>
      <c r="EJ19" s="284">
        <v>0</v>
      </c>
      <c r="EK19" s="284">
        <v>0</v>
      </c>
      <c r="EL19" s="284">
        <v>0</v>
      </c>
      <c r="EM19" s="284">
        <v>11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36923</v>
      </c>
      <c r="E20" s="284">
        <f t="shared" si="1"/>
        <v>32404</v>
      </c>
      <c r="F20" s="284">
        <f t="shared" si="2"/>
        <v>30960</v>
      </c>
      <c r="G20" s="284">
        <v>0</v>
      </c>
      <c r="H20" s="284">
        <v>30960</v>
      </c>
      <c r="I20" s="284">
        <v>0</v>
      </c>
      <c r="J20" s="284">
        <v>0</v>
      </c>
      <c r="K20" s="284">
        <v>0</v>
      </c>
      <c r="L20" s="284">
        <v>0</v>
      </c>
      <c r="M20" s="284">
        <f t="shared" si="4"/>
        <v>1444</v>
      </c>
      <c r="N20" s="284">
        <v>0</v>
      </c>
      <c r="O20" s="284">
        <v>1354</v>
      </c>
      <c r="P20" s="284">
        <v>0</v>
      </c>
      <c r="Q20" s="284">
        <v>90</v>
      </c>
      <c r="R20" s="284">
        <v>0</v>
      </c>
      <c r="S20" s="284">
        <v>0</v>
      </c>
      <c r="T20" s="284">
        <f t="shared" si="6"/>
        <v>1774</v>
      </c>
      <c r="U20" s="284">
        <f t="shared" si="7"/>
        <v>1257</v>
      </c>
      <c r="V20" s="284">
        <v>0</v>
      </c>
      <c r="W20" s="284">
        <v>0</v>
      </c>
      <c r="X20" s="284">
        <v>1257</v>
      </c>
      <c r="Y20" s="284">
        <v>0</v>
      </c>
      <c r="Z20" s="284">
        <v>0</v>
      </c>
      <c r="AA20" s="284">
        <v>0</v>
      </c>
      <c r="AB20" s="284">
        <f t="shared" si="9"/>
        <v>517</v>
      </c>
      <c r="AC20" s="284">
        <v>0</v>
      </c>
      <c r="AD20" s="284">
        <v>0</v>
      </c>
      <c r="AE20" s="284">
        <v>517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13</v>
      </c>
      <c r="CR20" s="284">
        <f t="shared" si="32"/>
        <v>13</v>
      </c>
      <c r="CS20" s="284">
        <v>0</v>
      </c>
      <c r="CT20" s="284">
        <v>0</v>
      </c>
      <c r="CU20" s="284">
        <v>0</v>
      </c>
      <c r="CV20" s="284">
        <v>0</v>
      </c>
      <c r="CW20" s="284">
        <v>0</v>
      </c>
      <c r="CX20" s="284">
        <v>13</v>
      </c>
      <c r="CY20" s="284">
        <f t="shared" si="34"/>
        <v>0</v>
      </c>
      <c r="CZ20" s="284">
        <v>0</v>
      </c>
      <c r="DA20" s="284">
        <v>0</v>
      </c>
      <c r="DB20" s="284">
        <v>0</v>
      </c>
      <c r="DC20" s="284">
        <v>0</v>
      </c>
      <c r="DD20" s="284">
        <v>0</v>
      </c>
      <c r="DE20" s="284">
        <v>0</v>
      </c>
      <c r="DF20" s="284">
        <f t="shared" si="36"/>
        <v>7</v>
      </c>
      <c r="DG20" s="284">
        <f t="shared" si="37"/>
        <v>7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7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2725</v>
      </c>
      <c r="DV20" s="284">
        <v>2725</v>
      </c>
      <c r="DW20" s="284">
        <v>0</v>
      </c>
      <c r="DX20" s="284">
        <v>0</v>
      </c>
      <c r="DY20" s="284">
        <v>0</v>
      </c>
      <c r="DZ20" s="284">
        <f t="shared" si="42"/>
        <v>0</v>
      </c>
      <c r="EA20" s="284">
        <f t="shared" si="43"/>
        <v>0</v>
      </c>
      <c r="EB20" s="284">
        <v>0</v>
      </c>
      <c r="EC20" s="284">
        <v>0</v>
      </c>
      <c r="ED20" s="284">
        <v>0</v>
      </c>
      <c r="EE20" s="284">
        <v>0</v>
      </c>
      <c r="EF20" s="284">
        <v>0</v>
      </c>
      <c r="EG20" s="284">
        <v>0</v>
      </c>
      <c r="EH20" s="284">
        <f t="shared" si="45"/>
        <v>0</v>
      </c>
      <c r="EI20" s="284">
        <v>0</v>
      </c>
      <c r="EJ20" s="284">
        <v>0</v>
      </c>
      <c r="EK20" s="284">
        <v>0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17297</v>
      </c>
      <c r="E21" s="284">
        <f t="shared" si="1"/>
        <v>13736</v>
      </c>
      <c r="F21" s="284">
        <f t="shared" si="2"/>
        <v>13002</v>
      </c>
      <c r="G21" s="284">
        <v>0</v>
      </c>
      <c r="H21" s="284">
        <v>13002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734</v>
      </c>
      <c r="N21" s="284">
        <v>0</v>
      </c>
      <c r="O21" s="284">
        <v>734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1485</v>
      </c>
      <c r="U21" s="284">
        <f t="shared" si="7"/>
        <v>637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637</v>
      </c>
      <c r="AB21" s="284">
        <f t="shared" si="9"/>
        <v>848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848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2055</v>
      </c>
      <c r="CR21" s="284">
        <f t="shared" si="32"/>
        <v>1891</v>
      </c>
      <c r="CS21" s="284">
        <v>0</v>
      </c>
      <c r="CT21" s="284">
        <v>0</v>
      </c>
      <c r="CU21" s="284">
        <v>0</v>
      </c>
      <c r="CV21" s="284">
        <v>1891</v>
      </c>
      <c r="CW21" s="284">
        <v>0</v>
      </c>
      <c r="CX21" s="284">
        <v>0</v>
      </c>
      <c r="CY21" s="284">
        <f t="shared" si="34"/>
        <v>164</v>
      </c>
      <c r="CZ21" s="284">
        <v>0</v>
      </c>
      <c r="DA21" s="284">
        <v>0</v>
      </c>
      <c r="DB21" s="284">
        <v>0</v>
      </c>
      <c r="DC21" s="284">
        <v>164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0</v>
      </c>
      <c r="DV21" s="284">
        <v>0</v>
      </c>
      <c r="DW21" s="284">
        <v>0</v>
      </c>
      <c r="DX21" s="284">
        <v>0</v>
      </c>
      <c r="DY21" s="284">
        <v>0</v>
      </c>
      <c r="DZ21" s="284">
        <f t="shared" si="42"/>
        <v>21</v>
      </c>
      <c r="EA21" s="284">
        <f t="shared" si="43"/>
        <v>9</v>
      </c>
      <c r="EB21" s="284">
        <v>0</v>
      </c>
      <c r="EC21" s="284">
        <v>0</v>
      </c>
      <c r="ED21" s="284">
        <v>9</v>
      </c>
      <c r="EE21" s="284">
        <v>0</v>
      </c>
      <c r="EF21" s="284">
        <v>0</v>
      </c>
      <c r="EG21" s="284">
        <v>0</v>
      </c>
      <c r="EH21" s="284">
        <f t="shared" si="45"/>
        <v>12</v>
      </c>
      <c r="EI21" s="284">
        <v>0</v>
      </c>
      <c r="EJ21" s="284">
        <v>0</v>
      </c>
      <c r="EK21" s="284">
        <v>12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6035</v>
      </c>
      <c r="E22" s="284">
        <f t="shared" si="1"/>
        <v>5035</v>
      </c>
      <c r="F22" s="284">
        <f t="shared" si="2"/>
        <v>4831</v>
      </c>
      <c r="G22" s="284">
        <v>0</v>
      </c>
      <c r="H22" s="284">
        <v>4831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204</v>
      </c>
      <c r="N22" s="284">
        <v>0</v>
      </c>
      <c r="O22" s="284">
        <v>204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465</v>
      </c>
      <c r="U22" s="284">
        <f t="shared" si="7"/>
        <v>134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134</v>
      </c>
      <c r="AB22" s="284">
        <f t="shared" si="9"/>
        <v>331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331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7</v>
      </c>
      <c r="BN22" s="284">
        <f t="shared" si="22"/>
        <v>7</v>
      </c>
      <c r="BO22" s="284">
        <v>0</v>
      </c>
      <c r="BP22" s="284">
        <v>0</v>
      </c>
      <c r="BQ22" s="284">
        <v>0</v>
      </c>
      <c r="BR22" s="284">
        <v>7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526</v>
      </c>
      <c r="CR22" s="284">
        <f t="shared" si="32"/>
        <v>519</v>
      </c>
      <c r="CS22" s="284">
        <v>0</v>
      </c>
      <c r="CT22" s="284">
        <v>0</v>
      </c>
      <c r="CU22" s="284">
        <v>0</v>
      </c>
      <c r="CV22" s="284">
        <v>519</v>
      </c>
      <c r="CW22" s="284">
        <v>0</v>
      </c>
      <c r="CX22" s="284">
        <v>0</v>
      </c>
      <c r="CY22" s="284">
        <f t="shared" si="34"/>
        <v>7</v>
      </c>
      <c r="CZ22" s="284">
        <v>0</v>
      </c>
      <c r="DA22" s="284">
        <v>0</v>
      </c>
      <c r="DB22" s="284">
        <v>0</v>
      </c>
      <c r="DC22" s="284">
        <v>7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2</v>
      </c>
      <c r="DV22" s="284">
        <v>2</v>
      </c>
      <c r="DW22" s="284">
        <v>0</v>
      </c>
      <c r="DX22" s="284">
        <v>0</v>
      </c>
      <c r="DY22" s="284">
        <v>0</v>
      </c>
      <c r="DZ22" s="284">
        <f t="shared" si="42"/>
        <v>0</v>
      </c>
      <c r="EA22" s="284">
        <f t="shared" si="43"/>
        <v>0</v>
      </c>
      <c r="EB22" s="284">
        <v>0</v>
      </c>
      <c r="EC22" s="284">
        <v>0</v>
      </c>
      <c r="ED22" s="284">
        <v>0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1647</v>
      </c>
      <c r="E23" s="284">
        <f t="shared" si="1"/>
        <v>1058</v>
      </c>
      <c r="F23" s="284">
        <f t="shared" si="2"/>
        <v>724</v>
      </c>
      <c r="G23" s="284">
        <v>0</v>
      </c>
      <c r="H23" s="284">
        <v>724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334</v>
      </c>
      <c r="N23" s="284">
        <v>0</v>
      </c>
      <c r="O23" s="284">
        <v>334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0</v>
      </c>
      <c r="U23" s="284">
        <f t="shared" si="7"/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v>0</v>
      </c>
      <c r="AA23" s="284">
        <v>0</v>
      </c>
      <c r="AB23" s="284">
        <f t="shared" si="9"/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160</v>
      </c>
      <c r="BN23" s="284">
        <f t="shared" si="22"/>
        <v>118</v>
      </c>
      <c r="BO23" s="284">
        <v>0</v>
      </c>
      <c r="BP23" s="284">
        <v>0</v>
      </c>
      <c r="BQ23" s="284">
        <v>0</v>
      </c>
      <c r="BR23" s="284">
        <v>118</v>
      </c>
      <c r="BS23" s="284">
        <v>0</v>
      </c>
      <c r="BT23" s="284">
        <v>0</v>
      </c>
      <c r="BU23" s="284">
        <f t="shared" si="24"/>
        <v>42</v>
      </c>
      <c r="BV23" s="284">
        <v>0</v>
      </c>
      <c r="BW23" s="284">
        <v>0</v>
      </c>
      <c r="BX23" s="284">
        <v>0</v>
      </c>
      <c r="BY23" s="284">
        <v>42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429</v>
      </c>
      <c r="CR23" s="284">
        <f t="shared" si="32"/>
        <v>355</v>
      </c>
      <c r="CS23" s="284">
        <v>0</v>
      </c>
      <c r="CT23" s="284">
        <v>0</v>
      </c>
      <c r="CU23" s="284">
        <v>75</v>
      </c>
      <c r="CV23" s="284">
        <v>280</v>
      </c>
      <c r="CW23" s="284">
        <v>0</v>
      </c>
      <c r="CX23" s="284">
        <v>0</v>
      </c>
      <c r="CY23" s="284">
        <f t="shared" si="34"/>
        <v>74</v>
      </c>
      <c r="CZ23" s="284">
        <v>0</v>
      </c>
      <c r="DA23" s="284">
        <v>0</v>
      </c>
      <c r="DB23" s="284">
        <v>74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0</v>
      </c>
      <c r="DV23" s="284">
        <v>0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3804</v>
      </c>
      <c r="E24" s="284">
        <f t="shared" si="1"/>
        <v>3102</v>
      </c>
      <c r="F24" s="284">
        <f t="shared" si="2"/>
        <v>2746</v>
      </c>
      <c r="G24" s="284">
        <v>0</v>
      </c>
      <c r="H24" s="284">
        <v>2746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356</v>
      </c>
      <c r="N24" s="284">
        <v>0</v>
      </c>
      <c r="O24" s="284">
        <v>356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205</v>
      </c>
      <c r="U24" s="284">
        <f t="shared" si="7"/>
        <v>128</v>
      </c>
      <c r="V24" s="284">
        <v>0</v>
      </c>
      <c r="W24" s="284">
        <v>0</v>
      </c>
      <c r="X24" s="284">
        <v>84</v>
      </c>
      <c r="Y24" s="284">
        <v>0</v>
      </c>
      <c r="Z24" s="284">
        <v>0</v>
      </c>
      <c r="AA24" s="284">
        <v>44</v>
      </c>
      <c r="AB24" s="284">
        <f t="shared" si="9"/>
        <v>77</v>
      </c>
      <c r="AC24" s="284">
        <v>0</v>
      </c>
      <c r="AD24" s="284">
        <v>0</v>
      </c>
      <c r="AE24" s="284">
        <v>53</v>
      </c>
      <c r="AF24" s="284">
        <v>0</v>
      </c>
      <c r="AG24" s="284">
        <v>0</v>
      </c>
      <c r="AH24" s="284">
        <v>24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208</v>
      </c>
      <c r="CR24" s="284">
        <f t="shared" si="32"/>
        <v>203</v>
      </c>
      <c r="CS24" s="284">
        <v>0</v>
      </c>
      <c r="CT24" s="284">
        <v>0</v>
      </c>
      <c r="CU24" s="284">
        <v>0</v>
      </c>
      <c r="CV24" s="284">
        <v>203</v>
      </c>
      <c r="CW24" s="284">
        <v>0</v>
      </c>
      <c r="CX24" s="284">
        <v>0</v>
      </c>
      <c r="CY24" s="284">
        <f t="shared" si="34"/>
        <v>5</v>
      </c>
      <c r="CZ24" s="284">
        <v>0</v>
      </c>
      <c r="DA24" s="284">
        <v>0</v>
      </c>
      <c r="DB24" s="284">
        <v>0</v>
      </c>
      <c r="DC24" s="284">
        <v>5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289</v>
      </c>
      <c r="DV24" s="284">
        <v>247</v>
      </c>
      <c r="DW24" s="284">
        <v>11</v>
      </c>
      <c r="DX24" s="284">
        <v>29</v>
      </c>
      <c r="DY24" s="284">
        <v>2</v>
      </c>
      <c r="DZ24" s="284">
        <f t="shared" si="42"/>
        <v>0</v>
      </c>
      <c r="EA24" s="284">
        <f t="shared" si="43"/>
        <v>0</v>
      </c>
      <c r="EB24" s="284">
        <v>0</v>
      </c>
      <c r="EC24" s="284">
        <v>0</v>
      </c>
      <c r="ED24" s="284">
        <v>0</v>
      </c>
      <c r="EE24" s="284">
        <v>0</v>
      </c>
      <c r="EF24" s="284">
        <v>0</v>
      </c>
      <c r="EG24" s="284">
        <v>0</v>
      </c>
      <c r="EH24" s="284">
        <f t="shared" si="45"/>
        <v>0</v>
      </c>
      <c r="EI24" s="284">
        <v>0</v>
      </c>
      <c r="EJ24" s="284">
        <v>0</v>
      </c>
      <c r="EK24" s="284">
        <v>0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9890</v>
      </c>
      <c r="E25" s="284">
        <f t="shared" si="1"/>
        <v>7633</v>
      </c>
      <c r="F25" s="284">
        <f t="shared" si="2"/>
        <v>7237</v>
      </c>
      <c r="G25" s="284">
        <v>0</v>
      </c>
      <c r="H25" s="284">
        <v>7237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396</v>
      </c>
      <c r="N25" s="284">
        <v>0</v>
      </c>
      <c r="O25" s="284">
        <v>396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0</v>
      </c>
      <c r="U25" s="284">
        <f t="shared" si="7"/>
        <v>0</v>
      </c>
      <c r="V25" s="284">
        <v>0</v>
      </c>
      <c r="W25" s="284">
        <v>0</v>
      </c>
      <c r="X25" s="284">
        <v>0</v>
      </c>
      <c r="Y25" s="284">
        <v>0</v>
      </c>
      <c r="Z25" s="284">
        <v>0</v>
      </c>
      <c r="AA25" s="284">
        <v>0</v>
      </c>
      <c r="AB25" s="284">
        <f t="shared" si="9"/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f t="shared" si="11"/>
        <v>804</v>
      </c>
      <c r="AJ25" s="284">
        <f t="shared" si="12"/>
        <v>802</v>
      </c>
      <c r="AK25" s="284">
        <v>0</v>
      </c>
      <c r="AL25" s="284">
        <v>0</v>
      </c>
      <c r="AM25" s="284">
        <v>0</v>
      </c>
      <c r="AN25" s="284">
        <v>802</v>
      </c>
      <c r="AO25" s="284">
        <v>0</v>
      </c>
      <c r="AP25" s="284">
        <v>0</v>
      </c>
      <c r="AQ25" s="284">
        <f t="shared" si="14"/>
        <v>2</v>
      </c>
      <c r="AR25" s="284">
        <v>0</v>
      </c>
      <c r="AS25" s="284">
        <v>0</v>
      </c>
      <c r="AT25" s="284">
        <v>0</v>
      </c>
      <c r="AU25" s="284">
        <v>2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1453</v>
      </c>
      <c r="CR25" s="284">
        <f t="shared" si="32"/>
        <v>1336</v>
      </c>
      <c r="CS25" s="284">
        <v>0</v>
      </c>
      <c r="CT25" s="284">
        <v>0</v>
      </c>
      <c r="CU25" s="284">
        <v>0</v>
      </c>
      <c r="CV25" s="284">
        <v>812</v>
      </c>
      <c r="CW25" s="284">
        <v>0</v>
      </c>
      <c r="CX25" s="284">
        <v>524</v>
      </c>
      <c r="CY25" s="284">
        <f t="shared" si="34"/>
        <v>117</v>
      </c>
      <c r="CZ25" s="284">
        <v>0</v>
      </c>
      <c r="DA25" s="284">
        <v>0</v>
      </c>
      <c r="DB25" s="284">
        <v>0</v>
      </c>
      <c r="DC25" s="284">
        <v>7</v>
      </c>
      <c r="DD25" s="284">
        <v>0</v>
      </c>
      <c r="DE25" s="284">
        <v>110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0</v>
      </c>
      <c r="DV25" s="284">
        <v>0</v>
      </c>
      <c r="DW25" s="284">
        <v>0</v>
      </c>
      <c r="DX25" s="284">
        <v>0</v>
      </c>
      <c r="DY25" s="284">
        <v>0</v>
      </c>
      <c r="DZ25" s="284">
        <f t="shared" si="42"/>
        <v>0</v>
      </c>
      <c r="EA25" s="284">
        <f t="shared" si="43"/>
        <v>0</v>
      </c>
      <c r="EB25" s="284">
        <v>0</v>
      </c>
      <c r="EC25" s="284">
        <v>0</v>
      </c>
      <c r="ED25" s="284">
        <v>0</v>
      </c>
      <c r="EE25" s="284">
        <v>0</v>
      </c>
      <c r="EF25" s="284">
        <v>0</v>
      </c>
      <c r="EG25" s="284">
        <v>0</v>
      </c>
      <c r="EH25" s="284">
        <f t="shared" si="45"/>
        <v>0</v>
      </c>
      <c r="EI25" s="284">
        <v>0</v>
      </c>
      <c r="EJ25" s="284">
        <v>0</v>
      </c>
      <c r="EK25" s="284">
        <v>0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11054</v>
      </c>
      <c r="E26" s="284">
        <f t="shared" si="1"/>
        <v>8921</v>
      </c>
      <c r="F26" s="284">
        <f t="shared" si="2"/>
        <v>8217</v>
      </c>
      <c r="G26" s="284">
        <v>0</v>
      </c>
      <c r="H26" s="284">
        <v>8217</v>
      </c>
      <c r="I26" s="284">
        <v>0</v>
      </c>
      <c r="J26" s="284">
        <v>0</v>
      </c>
      <c r="K26" s="284">
        <v>0</v>
      </c>
      <c r="L26" s="284">
        <v>0</v>
      </c>
      <c r="M26" s="284">
        <f t="shared" si="4"/>
        <v>704</v>
      </c>
      <c r="N26" s="284">
        <v>0</v>
      </c>
      <c r="O26" s="284">
        <v>704</v>
      </c>
      <c r="P26" s="284">
        <v>0</v>
      </c>
      <c r="Q26" s="284">
        <v>0</v>
      </c>
      <c r="R26" s="284">
        <v>0</v>
      </c>
      <c r="S26" s="284">
        <v>0</v>
      </c>
      <c r="T26" s="284">
        <f t="shared" si="6"/>
        <v>0</v>
      </c>
      <c r="U26" s="284">
        <f t="shared" si="7"/>
        <v>0</v>
      </c>
      <c r="V26" s="284">
        <v>0</v>
      </c>
      <c r="W26" s="284">
        <v>0</v>
      </c>
      <c r="X26" s="284">
        <v>0</v>
      </c>
      <c r="Y26" s="284">
        <v>0</v>
      </c>
      <c r="Z26" s="284">
        <v>0</v>
      </c>
      <c r="AA26" s="284">
        <v>0</v>
      </c>
      <c r="AB26" s="284">
        <f t="shared" si="9"/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f t="shared" si="11"/>
        <v>716</v>
      </c>
      <c r="AJ26" s="284">
        <f t="shared" si="12"/>
        <v>716</v>
      </c>
      <c r="AK26" s="284">
        <v>0</v>
      </c>
      <c r="AL26" s="284">
        <v>0</v>
      </c>
      <c r="AM26" s="284">
        <v>0</v>
      </c>
      <c r="AN26" s="284">
        <v>716</v>
      </c>
      <c r="AO26" s="284">
        <v>0</v>
      </c>
      <c r="AP26" s="284">
        <v>0</v>
      </c>
      <c r="AQ26" s="284">
        <f t="shared" si="14"/>
        <v>0</v>
      </c>
      <c r="AR26" s="284">
        <v>0</v>
      </c>
      <c r="AS26" s="284">
        <v>0</v>
      </c>
      <c r="AT26" s="284">
        <v>0</v>
      </c>
      <c r="AU26" s="284">
        <v>0</v>
      </c>
      <c r="AV26" s="284">
        <v>0</v>
      </c>
      <c r="AW26" s="284">
        <v>0</v>
      </c>
      <c r="AX26" s="284">
        <f t="shared" si="16"/>
        <v>0</v>
      </c>
      <c r="AY26" s="284">
        <f t="shared" si="17"/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4">
        <v>0</v>
      </c>
      <c r="BF26" s="284">
        <f t="shared" si="19"/>
        <v>0</v>
      </c>
      <c r="BG26" s="284">
        <v>0</v>
      </c>
      <c r="BH26" s="284">
        <v>0</v>
      </c>
      <c r="BI26" s="284">
        <v>0</v>
      </c>
      <c r="BJ26" s="284">
        <v>0</v>
      </c>
      <c r="BK26" s="284">
        <v>0</v>
      </c>
      <c r="BL26" s="284">
        <v>0</v>
      </c>
      <c r="BM26" s="284">
        <f t="shared" si="21"/>
        <v>0</v>
      </c>
      <c r="BN26" s="284">
        <f t="shared" si="22"/>
        <v>0</v>
      </c>
      <c r="BO26" s="284">
        <v>0</v>
      </c>
      <c r="BP26" s="284">
        <v>0</v>
      </c>
      <c r="BQ26" s="284">
        <v>0</v>
      </c>
      <c r="BR26" s="284">
        <v>0</v>
      </c>
      <c r="BS26" s="284">
        <v>0</v>
      </c>
      <c r="BT26" s="284">
        <v>0</v>
      </c>
      <c r="BU26" s="284">
        <f t="shared" si="24"/>
        <v>0</v>
      </c>
      <c r="BV26" s="284">
        <v>0</v>
      </c>
      <c r="BW26" s="284">
        <v>0</v>
      </c>
      <c r="BX26" s="284">
        <v>0</v>
      </c>
      <c r="BY26" s="284">
        <v>0</v>
      </c>
      <c r="BZ26" s="284">
        <v>0</v>
      </c>
      <c r="CA26" s="284">
        <v>0</v>
      </c>
      <c r="CB26" s="284">
        <f t="shared" si="26"/>
        <v>0</v>
      </c>
      <c r="CC26" s="284">
        <f t="shared" si="27"/>
        <v>0</v>
      </c>
      <c r="CD26" s="284">
        <v>0</v>
      </c>
      <c r="CE26" s="284">
        <v>0</v>
      </c>
      <c r="CF26" s="284">
        <v>0</v>
      </c>
      <c r="CG26" s="284">
        <v>0</v>
      </c>
      <c r="CH26" s="284">
        <v>0</v>
      </c>
      <c r="CI26" s="284">
        <v>0</v>
      </c>
      <c r="CJ26" s="284">
        <f t="shared" si="29"/>
        <v>0</v>
      </c>
      <c r="CK26" s="284">
        <v>0</v>
      </c>
      <c r="CL26" s="284">
        <v>0</v>
      </c>
      <c r="CM26" s="284">
        <v>0</v>
      </c>
      <c r="CN26" s="284">
        <v>0</v>
      </c>
      <c r="CO26" s="284">
        <v>0</v>
      </c>
      <c r="CP26" s="284">
        <v>0</v>
      </c>
      <c r="CQ26" s="284">
        <f t="shared" si="31"/>
        <v>1203</v>
      </c>
      <c r="CR26" s="284">
        <f t="shared" si="32"/>
        <v>1110</v>
      </c>
      <c r="CS26" s="284">
        <v>0</v>
      </c>
      <c r="CT26" s="284">
        <v>0</v>
      </c>
      <c r="CU26" s="284">
        <v>0</v>
      </c>
      <c r="CV26" s="284">
        <v>722</v>
      </c>
      <c r="CW26" s="284">
        <v>0</v>
      </c>
      <c r="CX26" s="284">
        <v>388</v>
      </c>
      <c r="CY26" s="284">
        <f t="shared" si="34"/>
        <v>93</v>
      </c>
      <c r="CZ26" s="284">
        <v>0</v>
      </c>
      <c r="DA26" s="284">
        <v>0</v>
      </c>
      <c r="DB26" s="284">
        <v>0</v>
      </c>
      <c r="DC26" s="284">
        <v>5</v>
      </c>
      <c r="DD26" s="284">
        <v>0</v>
      </c>
      <c r="DE26" s="284">
        <v>88</v>
      </c>
      <c r="DF26" s="284">
        <f t="shared" si="36"/>
        <v>0</v>
      </c>
      <c r="DG26" s="284">
        <f t="shared" si="37"/>
        <v>0</v>
      </c>
      <c r="DH26" s="284">
        <v>0</v>
      </c>
      <c r="DI26" s="284">
        <v>0</v>
      </c>
      <c r="DJ26" s="284">
        <v>0</v>
      </c>
      <c r="DK26" s="284">
        <v>0</v>
      </c>
      <c r="DL26" s="284">
        <v>0</v>
      </c>
      <c r="DM26" s="284">
        <v>0</v>
      </c>
      <c r="DN26" s="284">
        <f t="shared" si="39"/>
        <v>0</v>
      </c>
      <c r="DO26" s="284">
        <v>0</v>
      </c>
      <c r="DP26" s="284">
        <v>0</v>
      </c>
      <c r="DQ26" s="284">
        <v>0</v>
      </c>
      <c r="DR26" s="284">
        <v>0</v>
      </c>
      <c r="DS26" s="284">
        <v>0</v>
      </c>
      <c r="DT26" s="284">
        <v>0</v>
      </c>
      <c r="DU26" s="284">
        <f t="shared" si="41"/>
        <v>214</v>
      </c>
      <c r="DV26" s="284">
        <v>0</v>
      </c>
      <c r="DW26" s="284">
        <v>0</v>
      </c>
      <c r="DX26" s="284">
        <v>214</v>
      </c>
      <c r="DY26" s="284">
        <v>0</v>
      </c>
      <c r="DZ26" s="284">
        <f t="shared" si="42"/>
        <v>0</v>
      </c>
      <c r="EA26" s="284">
        <f t="shared" si="43"/>
        <v>0</v>
      </c>
      <c r="EB26" s="284">
        <v>0</v>
      </c>
      <c r="EC26" s="284">
        <v>0</v>
      </c>
      <c r="ED26" s="284">
        <v>0</v>
      </c>
      <c r="EE26" s="284">
        <v>0</v>
      </c>
      <c r="EF26" s="284">
        <v>0</v>
      </c>
      <c r="EG26" s="284">
        <v>0</v>
      </c>
      <c r="EH26" s="284">
        <f t="shared" si="45"/>
        <v>0</v>
      </c>
      <c r="EI26" s="284">
        <v>0</v>
      </c>
      <c r="EJ26" s="284">
        <v>0</v>
      </c>
      <c r="EK26" s="284">
        <v>0</v>
      </c>
      <c r="EL26" s="284">
        <v>0</v>
      </c>
      <c r="EM26" s="284">
        <v>0</v>
      </c>
      <c r="EN26" s="284">
        <v>0</v>
      </c>
    </row>
    <row r="27" spans="1:144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1554</v>
      </c>
      <c r="E27" s="284">
        <f t="shared" si="1"/>
        <v>1314</v>
      </c>
      <c r="F27" s="284">
        <f t="shared" si="2"/>
        <v>1305</v>
      </c>
      <c r="G27" s="284">
        <v>0</v>
      </c>
      <c r="H27" s="284">
        <v>1305</v>
      </c>
      <c r="I27" s="284">
        <v>0</v>
      </c>
      <c r="J27" s="284">
        <v>0</v>
      </c>
      <c r="K27" s="284">
        <v>0</v>
      </c>
      <c r="L27" s="284">
        <v>0</v>
      </c>
      <c r="M27" s="284">
        <f t="shared" si="4"/>
        <v>9</v>
      </c>
      <c r="N27" s="284">
        <v>0</v>
      </c>
      <c r="O27" s="284">
        <v>9</v>
      </c>
      <c r="P27" s="284">
        <v>0</v>
      </c>
      <c r="Q27" s="284">
        <v>0</v>
      </c>
      <c r="R27" s="284">
        <v>0</v>
      </c>
      <c r="S27" s="284">
        <v>0</v>
      </c>
      <c r="T27" s="284">
        <f t="shared" si="6"/>
        <v>0</v>
      </c>
      <c r="U27" s="284">
        <f t="shared" si="7"/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f t="shared" si="9"/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f t="shared" si="11"/>
        <v>0</v>
      </c>
      <c r="AJ27" s="284">
        <f t="shared" si="12"/>
        <v>0</v>
      </c>
      <c r="AK27" s="284">
        <v>0</v>
      </c>
      <c r="AL27" s="284">
        <v>0</v>
      </c>
      <c r="AM27" s="284">
        <v>0</v>
      </c>
      <c r="AN27" s="284">
        <v>0</v>
      </c>
      <c r="AO27" s="284">
        <v>0</v>
      </c>
      <c r="AP27" s="284">
        <v>0</v>
      </c>
      <c r="AQ27" s="284">
        <f t="shared" si="14"/>
        <v>0</v>
      </c>
      <c r="AR27" s="284">
        <v>0</v>
      </c>
      <c r="AS27" s="284">
        <v>0</v>
      </c>
      <c r="AT27" s="284">
        <v>0</v>
      </c>
      <c r="AU27" s="284">
        <v>0</v>
      </c>
      <c r="AV27" s="284">
        <v>0</v>
      </c>
      <c r="AW27" s="284">
        <v>0</v>
      </c>
      <c r="AX27" s="284">
        <f t="shared" si="16"/>
        <v>0</v>
      </c>
      <c r="AY27" s="284">
        <f t="shared" si="17"/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4">
        <v>0</v>
      </c>
      <c r="BF27" s="284">
        <f t="shared" si="19"/>
        <v>0</v>
      </c>
      <c r="BG27" s="284">
        <v>0</v>
      </c>
      <c r="BH27" s="284">
        <v>0</v>
      </c>
      <c r="BI27" s="284">
        <v>0</v>
      </c>
      <c r="BJ27" s="284">
        <v>0</v>
      </c>
      <c r="BK27" s="284">
        <v>0</v>
      </c>
      <c r="BL27" s="284">
        <v>0</v>
      </c>
      <c r="BM27" s="284">
        <f t="shared" si="21"/>
        <v>0</v>
      </c>
      <c r="BN27" s="284">
        <f t="shared" si="22"/>
        <v>0</v>
      </c>
      <c r="BO27" s="284">
        <v>0</v>
      </c>
      <c r="BP27" s="284">
        <v>0</v>
      </c>
      <c r="BQ27" s="284">
        <v>0</v>
      </c>
      <c r="BR27" s="284">
        <v>0</v>
      </c>
      <c r="BS27" s="284">
        <v>0</v>
      </c>
      <c r="BT27" s="284">
        <v>0</v>
      </c>
      <c r="BU27" s="284">
        <f t="shared" si="24"/>
        <v>0</v>
      </c>
      <c r="BV27" s="284">
        <v>0</v>
      </c>
      <c r="BW27" s="284">
        <v>0</v>
      </c>
      <c r="BX27" s="284">
        <v>0</v>
      </c>
      <c r="BY27" s="284">
        <v>0</v>
      </c>
      <c r="BZ27" s="284">
        <v>0</v>
      </c>
      <c r="CA27" s="284">
        <v>0</v>
      </c>
      <c r="CB27" s="284">
        <f t="shared" si="26"/>
        <v>0</v>
      </c>
      <c r="CC27" s="284">
        <f t="shared" si="27"/>
        <v>0</v>
      </c>
      <c r="CD27" s="284">
        <v>0</v>
      </c>
      <c r="CE27" s="284">
        <v>0</v>
      </c>
      <c r="CF27" s="284">
        <v>0</v>
      </c>
      <c r="CG27" s="284">
        <v>0</v>
      </c>
      <c r="CH27" s="284">
        <v>0</v>
      </c>
      <c r="CI27" s="284">
        <v>0</v>
      </c>
      <c r="CJ27" s="284">
        <f t="shared" si="29"/>
        <v>0</v>
      </c>
      <c r="CK27" s="284">
        <v>0</v>
      </c>
      <c r="CL27" s="284">
        <v>0</v>
      </c>
      <c r="CM27" s="284">
        <v>0</v>
      </c>
      <c r="CN27" s="284">
        <v>0</v>
      </c>
      <c r="CO27" s="284">
        <v>0</v>
      </c>
      <c r="CP27" s="284">
        <v>0</v>
      </c>
      <c r="CQ27" s="284">
        <f t="shared" si="31"/>
        <v>0</v>
      </c>
      <c r="CR27" s="284">
        <f t="shared" si="32"/>
        <v>0</v>
      </c>
      <c r="CS27" s="284">
        <v>0</v>
      </c>
      <c r="CT27" s="284">
        <v>0</v>
      </c>
      <c r="CU27" s="284">
        <v>0</v>
      </c>
      <c r="CV27" s="284">
        <v>0</v>
      </c>
      <c r="CW27" s="284">
        <v>0</v>
      </c>
      <c r="CX27" s="284">
        <v>0</v>
      </c>
      <c r="CY27" s="284">
        <f t="shared" si="34"/>
        <v>0</v>
      </c>
      <c r="CZ27" s="284">
        <v>0</v>
      </c>
      <c r="DA27" s="284">
        <v>0</v>
      </c>
      <c r="DB27" s="284">
        <v>0</v>
      </c>
      <c r="DC27" s="284">
        <v>0</v>
      </c>
      <c r="DD27" s="284">
        <v>0</v>
      </c>
      <c r="DE27" s="284">
        <v>0</v>
      </c>
      <c r="DF27" s="284">
        <f t="shared" si="36"/>
        <v>64</v>
      </c>
      <c r="DG27" s="284">
        <f t="shared" si="37"/>
        <v>59</v>
      </c>
      <c r="DH27" s="284">
        <v>0</v>
      </c>
      <c r="DI27" s="284">
        <v>0</v>
      </c>
      <c r="DJ27" s="284">
        <v>50</v>
      </c>
      <c r="DK27" s="284">
        <v>0</v>
      </c>
      <c r="DL27" s="284">
        <v>0</v>
      </c>
      <c r="DM27" s="284">
        <v>9</v>
      </c>
      <c r="DN27" s="284">
        <f t="shared" si="39"/>
        <v>5</v>
      </c>
      <c r="DO27" s="284">
        <v>0</v>
      </c>
      <c r="DP27" s="284">
        <v>0</v>
      </c>
      <c r="DQ27" s="284">
        <v>5</v>
      </c>
      <c r="DR27" s="284">
        <v>0</v>
      </c>
      <c r="DS27" s="284">
        <v>0</v>
      </c>
      <c r="DT27" s="284">
        <v>0</v>
      </c>
      <c r="DU27" s="284">
        <f t="shared" si="41"/>
        <v>176</v>
      </c>
      <c r="DV27" s="284">
        <v>176</v>
      </c>
      <c r="DW27" s="284">
        <v>0</v>
      </c>
      <c r="DX27" s="284">
        <v>0</v>
      </c>
      <c r="DY27" s="284">
        <v>0</v>
      </c>
      <c r="DZ27" s="284">
        <f t="shared" si="42"/>
        <v>0</v>
      </c>
      <c r="EA27" s="284">
        <f t="shared" si="43"/>
        <v>0</v>
      </c>
      <c r="EB27" s="284">
        <v>0</v>
      </c>
      <c r="EC27" s="284">
        <v>0</v>
      </c>
      <c r="ED27" s="284">
        <v>0</v>
      </c>
      <c r="EE27" s="284">
        <v>0</v>
      </c>
      <c r="EF27" s="284">
        <v>0</v>
      </c>
      <c r="EG27" s="284">
        <v>0</v>
      </c>
      <c r="EH27" s="284">
        <f t="shared" si="45"/>
        <v>0</v>
      </c>
      <c r="EI27" s="284">
        <v>0</v>
      </c>
      <c r="EJ27" s="284">
        <v>0</v>
      </c>
      <c r="EK27" s="284">
        <v>0</v>
      </c>
      <c r="EL27" s="284">
        <v>0</v>
      </c>
      <c r="EM27" s="284">
        <v>0</v>
      </c>
      <c r="EN27" s="284">
        <v>0</v>
      </c>
    </row>
    <row r="28" spans="1:144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4223</v>
      </c>
      <c r="E28" s="284">
        <f t="shared" si="1"/>
        <v>3661</v>
      </c>
      <c r="F28" s="284">
        <f t="shared" si="2"/>
        <v>3392</v>
      </c>
      <c r="G28" s="284">
        <v>0</v>
      </c>
      <c r="H28" s="284">
        <v>3392</v>
      </c>
      <c r="I28" s="284">
        <v>0</v>
      </c>
      <c r="J28" s="284">
        <v>0</v>
      </c>
      <c r="K28" s="284">
        <v>0</v>
      </c>
      <c r="L28" s="284">
        <v>0</v>
      </c>
      <c r="M28" s="284">
        <f t="shared" si="4"/>
        <v>269</v>
      </c>
      <c r="N28" s="284">
        <v>0</v>
      </c>
      <c r="O28" s="284">
        <v>269</v>
      </c>
      <c r="P28" s="284">
        <v>0</v>
      </c>
      <c r="Q28" s="284">
        <v>0</v>
      </c>
      <c r="R28" s="284">
        <v>0</v>
      </c>
      <c r="S28" s="284">
        <v>0</v>
      </c>
      <c r="T28" s="284">
        <f t="shared" si="6"/>
        <v>176</v>
      </c>
      <c r="U28" s="284">
        <f t="shared" si="7"/>
        <v>94</v>
      </c>
      <c r="V28" s="284">
        <v>0</v>
      </c>
      <c r="W28" s="284">
        <v>0</v>
      </c>
      <c r="X28" s="284">
        <v>94</v>
      </c>
      <c r="Y28" s="284">
        <v>0</v>
      </c>
      <c r="Z28" s="284">
        <v>0</v>
      </c>
      <c r="AA28" s="284">
        <v>0</v>
      </c>
      <c r="AB28" s="284">
        <f t="shared" si="9"/>
        <v>82</v>
      </c>
      <c r="AC28" s="284">
        <v>0</v>
      </c>
      <c r="AD28" s="284">
        <v>0</v>
      </c>
      <c r="AE28" s="284">
        <v>82</v>
      </c>
      <c r="AF28" s="284">
        <v>0</v>
      </c>
      <c r="AG28" s="284">
        <v>0</v>
      </c>
      <c r="AH28" s="284">
        <v>0</v>
      </c>
      <c r="AI28" s="284">
        <f t="shared" si="11"/>
        <v>59</v>
      </c>
      <c r="AJ28" s="284">
        <f t="shared" si="12"/>
        <v>59</v>
      </c>
      <c r="AK28" s="284">
        <v>0</v>
      </c>
      <c r="AL28" s="284">
        <v>0</v>
      </c>
      <c r="AM28" s="284">
        <v>0</v>
      </c>
      <c r="AN28" s="284">
        <v>59</v>
      </c>
      <c r="AO28" s="284">
        <v>0</v>
      </c>
      <c r="AP28" s="284">
        <v>0</v>
      </c>
      <c r="AQ28" s="284">
        <f t="shared" si="14"/>
        <v>0</v>
      </c>
      <c r="AR28" s="284">
        <v>0</v>
      </c>
      <c r="AS28" s="284">
        <v>0</v>
      </c>
      <c r="AT28" s="284">
        <v>0</v>
      </c>
      <c r="AU28" s="284">
        <v>0</v>
      </c>
      <c r="AV28" s="284">
        <v>0</v>
      </c>
      <c r="AW28" s="284">
        <v>0</v>
      </c>
      <c r="AX28" s="284">
        <f t="shared" si="16"/>
        <v>0</v>
      </c>
      <c r="AY28" s="284">
        <f t="shared" si="17"/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4">
        <v>0</v>
      </c>
      <c r="BF28" s="284">
        <f t="shared" si="19"/>
        <v>0</v>
      </c>
      <c r="BG28" s="284">
        <v>0</v>
      </c>
      <c r="BH28" s="284">
        <v>0</v>
      </c>
      <c r="BI28" s="284">
        <v>0</v>
      </c>
      <c r="BJ28" s="284">
        <v>0</v>
      </c>
      <c r="BK28" s="284">
        <v>0</v>
      </c>
      <c r="BL28" s="284">
        <v>0</v>
      </c>
      <c r="BM28" s="284">
        <f t="shared" si="21"/>
        <v>0</v>
      </c>
      <c r="BN28" s="284">
        <f t="shared" si="22"/>
        <v>0</v>
      </c>
      <c r="BO28" s="284">
        <v>0</v>
      </c>
      <c r="BP28" s="284">
        <v>0</v>
      </c>
      <c r="BQ28" s="284">
        <v>0</v>
      </c>
      <c r="BR28" s="284">
        <v>0</v>
      </c>
      <c r="BS28" s="284">
        <v>0</v>
      </c>
      <c r="BT28" s="284">
        <v>0</v>
      </c>
      <c r="BU28" s="284">
        <f t="shared" si="24"/>
        <v>0</v>
      </c>
      <c r="BV28" s="284">
        <v>0</v>
      </c>
      <c r="BW28" s="284">
        <v>0</v>
      </c>
      <c r="BX28" s="284">
        <v>0</v>
      </c>
      <c r="BY28" s="284">
        <v>0</v>
      </c>
      <c r="BZ28" s="284">
        <v>0</v>
      </c>
      <c r="CA28" s="284">
        <v>0</v>
      </c>
      <c r="CB28" s="284">
        <f t="shared" si="26"/>
        <v>0</v>
      </c>
      <c r="CC28" s="284">
        <f t="shared" si="27"/>
        <v>0</v>
      </c>
      <c r="CD28" s="284">
        <v>0</v>
      </c>
      <c r="CE28" s="284">
        <v>0</v>
      </c>
      <c r="CF28" s="284">
        <v>0</v>
      </c>
      <c r="CG28" s="284">
        <v>0</v>
      </c>
      <c r="CH28" s="284">
        <v>0</v>
      </c>
      <c r="CI28" s="284">
        <v>0</v>
      </c>
      <c r="CJ28" s="284">
        <f t="shared" si="29"/>
        <v>0</v>
      </c>
      <c r="CK28" s="284">
        <v>0</v>
      </c>
      <c r="CL28" s="284">
        <v>0</v>
      </c>
      <c r="CM28" s="284">
        <v>0</v>
      </c>
      <c r="CN28" s="284">
        <v>0</v>
      </c>
      <c r="CO28" s="284">
        <v>0</v>
      </c>
      <c r="CP28" s="284">
        <v>0</v>
      </c>
      <c r="CQ28" s="284">
        <f t="shared" si="31"/>
        <v>0</v>
      </c>
      <c r="CR28" s="284">
        <f t="shared" si="32"/>
        <v>0</v>
      </c>
      <c r="CS28" s="284">
        <v>0</v>
      </c>
      <c r="CT28" s="284">
        <v>0</v>
      </c>
      <c r="CU28" s="284">
        <v>0</v>
      </c>
      <c r="CV28" s="284">
        <v>0</v>
      </c>
      <c r="CW28" s="284">
        <v>0</v>
      </c>
      <c r="CX28" s="284">
        <v>0</v>
      </c>
      <c r="CY28" s="284">
        <f t="shared" si="34"/>
        <v>0</v>
      </c>
      <c r="CZ28" s="284">
        <v>0</v>
      </c>
      <c r="DA28" s="284">
        <v>0</v>
      </c>
      <c r="DB28" s="284">
        <v>0</v>
      </c>
      <c r="DC28" s="284">
        <v>0</v>
      </c>
      <c r="DD28" s="284">
        <v>0</v>
      </c>
      <c r="DE28" s="284">
        <v>0</v>
      </c>
      <c r="DF28" s="284">
        <f t="shared" si="36"/>
        <v>0</v>
      </c>
      <c r="DG28" s="284">
        <f t="shared" si="37"/>
        <v>0</v>
      </c>
      <c r="DH28" s="284">
        <v>0</v>
      </c>
      <c r="DI28" s="284">
        <v>0</v>
      </c>
      <c r="DJ28" s="284">
        <v>0</v>
      </c>
      <c r="DK28" s="284">
        <v>0</v>
      </c>
      <c r="DL28" s="284">
        <v>0</v>
      </c>
      <c r="DM28" s="284">
        <v>0</v>
      </c>
      <c r="DN28" s="284">
        <f t="shared" si="39"/>
        <v>0</v>
      </c>
      <c r="DO28" s="284">
        <v>0</v>
      </c>
      <c r="DP28" s="284">
        <v>0</v>
      </c>
      <c r="DQ28" s="284">
        <v>0</v>
      </c>
      <c r="DR28" s="284">
        <v>0</v>
      </c>
      <c r="DS28" s="284">
        <v>0</v>
      </c>
      <c r="DT28" s="284">
        <v>0</v>
      </c>
      <c r="DU28" s="284">
        <f t="shared" si="41"/>
        <v>327</v>
      </c>
      <c r="DV28" s="284">
        <v>327</v>
      </c>
      <c r="DW28" s="284">
        <v>0</v>
      </c>
      <c r="DX28" s="284">
        <v>0</v>
      </c>
      <c r="DY28" s="284">
        <v>0</v>
      </c>
      <c r="DZ28" s="284">
        <f t="shared" si="42"/>
        <v>0</v>
      </c>
      <c r="EA28" s="284">
        <f t="shared" si="43"/>
        <v>0</v>
      </c>
      <c r="EB28" s="284">
        <v>0</v>
      </c>
      <c r="EC28" s="284">
        <v>0</v>
      </c>
      <c r="ED28" s="284">
        <v>0</v>
      </c>
      <c r="EE28" s="284">
        <v>0</v>
      </c>
      <c r="EF28" s="284">
        <v>0</v>
      </c>
      <c r="EG28" s="284">
        <v>0</v>
      </c>
      <c r="EH28" s="284">
        <f t="shared" si="45"/>
        <v>0</v>
      </c>
      <c r="EI28" s="284">
        <v>0</v>
      </c>
      <c r="EJ28" s="284">
        <v>0</v>
      </c>
      <c r="EK28" s="284">
        <v>0</v>
      </c>
      <c r="EL28" s="284">
        <v>0</v>
      </c>
      <c r="EM28" s="284">
        <v>0</v>
      </c>
      <c r="EN28" s="284">
        <v>0</v>
      </c>
    </row>
    <row r="29" spans="1:144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1974</v>
      </c>
      <c r="E29" s="284">
        <f t="shared" si="1"/>
        <v>1658</v>
      </c>
      <c r="F29" s="284">
        <f t="shared" si="2"/>
        <v>1521</v>
      </c>
      <c r="G29" s="284">
        <v>0</v>
      </c>
      <c r="H29" s="284">
        <v>1521</v>
      </c>
      <c r="I29" s="284">
        <v>0</v>
      </c>
      <c r="J29" s="284">
        <v>0</v>
      </c>
      <c r="K29" s="284">
        <v>0</v>
      </c>
      <c r="L29" s="284">
        <v>0</v>
      </c>
      <c r="M29" s="284">
        <f t="shared" si="4"/>
        <v>137</v>
      </c>
      <c r="N29" s="284">
        <v>0</v>
      </c>
      <c r="O29" s="284">
        <v>137</v>
      </c>
      <c r="P29" s="284">
        <v>0</v>
      </c>
      <c r="Q29" s="284">
        <v>0</v>
      </c>
      <c r="R29" s="284">
        <v>0</v>
      </c>
      <c r="S29" s="284">
        <v>0</v>
      </c>
      <c r="T29" s="284">
        <f t="shared" si="6"/>
        <v>27</v>
      </c>
      <c r="U29" s="284">
        <f t="shared" si="7"/>
        <v>3</v>
      </c>
      <c r="V29" s="284">
        <v>0</v>
      </c>
      <c r="W29" s="284">
        <v>0</v>
      </c>
      <c r="X29" s="284">
        <v>0</v>
      </c>
      <c r="Y29" s="284">
        <v>0</v>
      </c>
      <c r="Z29" s="284">
        <v>0</v>
      </c>
      <c r="AA29" s="284">
        <v>3</v>
      </c>
      <c r="AB29" s="284">
        <f t="shared" si="9"/>
        <v>24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24</v>
      </c>
      <c r="AI29" s="284">
        <f t="shared" si="11"/>
        <v>0</v>
      </c>
      <c r="AJ29" s="284">
        <f t="shared" si="12"/>
        <v>0</v>
      </c>
      <c r="AK29" s="284">
        <v>0</v>
      </c>
      <c r="AL29" s="284">
        <v>0</v>
      </c>
      <c r="AM29" s="284">
        <v>0</v>
      </c>
      <c r="AN29" s="284">
        <v>0</v>
      </c>
      <c r="AO29" s="284">
        <v>0</v>
      </c>
      <c r="AP29" s="284">
        <v>0</v>
      </c>
      <c r="AQ29" s="284">
        <f t="shared" si="14"/>
        <v>0</v>
      </c>
      <c r="AR29" s="284">
        <v>0</v>
      </c>
      <c r="AS29" s="284">
        <v>0</v>
      </c>
      <c r="AT29" s="284">
        <v>0</v>
      </c>
      <c r="AU29" s="284">
        <v>0</v>
      </c>
      <c r="AV29" s="284">
        <v>0</v>
      </c>
      <c r="AW29" s="284">
        <v>0</v>
      </c>
      <c r="AX29" s="284">
        <f t="shared" si="16"/>
        <v>0</v>
      </c>
      <c r="AY29" s="284">
        <f t="shared" si="17"/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4">
        <v>0</v>
      </c>
      <c r="BF29" s="284">
        <f t="shared" si="19"/>
        <v>0</v>
      </c>
      <c r="BG29" s="284">
        <v>0</v>
      </c>
      <c r="BH29" s="284">
        <v>0</v>
      </c>
      <c r="BI29" s="284">
        <v>0</v>
      </c>
      <c r="BJ29" s="284">
        <v>0</v>
      </c>
      <c r="BK29" s="284">
        <v>0</v>
      </c>
      <c r="BL29" s="284">
        <v>0</v>
      </c>
      <c r="BM29" s="284">
        <f t="shared" si="21"/>
        <v>0</v>
      </c>
      <c r="BN29" s="284">
        <f t="shared" si="22"/>
        <v>0</v>
      </c>
      <c r="BO29" s="284">
        <v>0</v>
      </c>
      <c r="BP29" s="284">
        <v>0</v>
      </c>
      <c r="BQ29" s="284">
        <v>0</v>
      </c>
      <c r="BR29" s="284">
        <v>0</v>
      </c>
      <c r="BS29" s="284">
        <v>0</v>
      </c>
      <c r="BT29" s="284">
        <v>0</v>
      </c>
      <c r="BU29" s="284">
        <f t="shared" si="24"/>
        <v>0</v>
      </c>
      <c r="BV29" s="284">
        <v>0</v>
      </c>
      <c r="BW29" s="284">
        <v>0</v>
      </c>
      <c r="BX29" s="284">
        <v>0</v>
      </c>
      <c r="BY29" s="284">
        <v>0</v>
      </c>
      <c r="BZ29" s="284">
        <v>0</v>
      </c>
      <c r="CA29" s="284">
        <v>0</v>
      </c>
      <c r="CB29" s="284">
        <f t="shared" si="26"/>
        <v>0</v>
      </c>
      <c r="CC29" s="284">
        <f t="shared" si="27"/>
        <v>0</v>
      </c>
      <c r="CD29" s="284">
        <v>0</v>
      </c>
      <c r="CE29" s="284">
        <v>0</v>
      </c>
      <c r="CF29" s="284">
        <v>0</v>
      </c>
      <c r="CG29" s="284">
        <v>0</v>
      </c>
      <c r="CH29" s="284">
        <v>0</v>
      </c>
      <c r="CI29" s="284">
        <v>0</v>
      </c>
      <c r="CJ29" s="284">
        <f t="shared" si="29"/>
        <v>0</v>
      </c>
      <c r="CK29" s="284">
        <v>0</v>
      </c>
      <c r="CL29" s="284">
        <v>0</v>
      </c>
      <c r="CM29" s="284">
        <v>0</v>
      </c>
      <c r="CN29" s="284">
        <v>0</v>
      </c>
      <c r="CO29" s="284">
        <v>0</v>
      </c>
      <c r="CP29" s="284">
        <v>0</v>
      </c>
      <c r="CQ29" s="284">
        <f t="shared" si="31"/>
        <v>212</v>
      </c>
      <c r="CR29" s="284">
        <f t="shared" si="32"/>
        <v>188</v>
      </c>
      <c r="CS29" s="284">
        <v>0</v>
      </c>
      <c r="CT29" s="284">
        <v>0</v>
      </c>
      <c r="CU29" s="284">
        <v>80</v>
      </c>
      <c r="CV29" s="284">
        <v>108</v>
      </c>
      <c r="CW29" s="284">
        <v>0</v>
      </c>
      <c r="CX29" s="284">
        <v>0</v>
      </c>
      <c r="CY29" s="284">
        <f t="shared" si="34"/>
        <v>24</v>
      </c>
      <c r="CZ29" s="284">
        <v>0</v>
      </c>
      <c r="DA29" s="284">
        <v>0</v>
      </c>
      <c r="DB29" s="284">
        <v>15</v>
      </c>
      <c r="DC29" s="284">
        <v>8</v>
      </c>
      <c r="DD29" s="284">
        <v>1</v>
      </c>
      <c r="DE29" s="284">
        <v>0</v>
      </c>
      <c r="DF29" s="284">
        <f t="shared" si="36"/>
        <v>0</v>
      </c>
      <c r="DG29" s="284">
        <f t="shared" si="37"/>
        <v>0</v>
      </c>
      <c r="DH29" s="284">
        <v>0</v>
      </c>
      <c r="DI29" s="284">
        <v>0</v>
      </c>
      <c r="DJ29" s="284">
        <v>0</v>
      </c>
      <c r="DK29" s="284">
        <v>0</v>
      </c>
      <c r="DL29" s="284">
        <v>0</v>
      </c>
      <c r="DM29" s="284">
        <v>0</v>
      </c>
      <c r="DN29" s="284">
        <f t="shared" si="39"/>
        <v>0</v>
      </c>
      <c r="DO29" s="284">
        <v>0</v>
      </c>
      <c r="DP29" s="284">
        <v>0</v>
      </c>
      <c r="DQ29" s="284">
        <v>0</v>
      </c>
      <c r="DR29" s="284">
        <v>0</v>
      </c>
      <c r="DS29" s="284">
        <v>0</v>
      </c>
      <c r="DT29" s="284">
        <v>0</v>
      </c>
      <c r="DU29" s="284">
        <f t="shared" si="41"/>
        <v>77</v>
      </c>
      <c r="DV29" s="284">
        <v>77</v>
      </c>
      <c r="DW29" s="284">
        <v>0</v>
      </c>
      <c r="DX29" s="284">
        <v>0</v>
      </c>
      <c r="DY29" s="284">
        <v>0</v>
      </c>
      <c r="DZ29" s="284">
        <f t="shared" si="42"/>
        <v>0</v>
      </c>
      <c r="EA29" s="284">
        <f t="shared" si="43"/>
        <v>0</v>
      </c>
      <c r="EB29" s="284">
        <v>0</v>
      </c>
      <c r="EC29" s="284">
        <v>0</v>
      </c>
      <c r="ED29" s="284">
        <v>0</v>
      </c>
      <c r="EE29" s="284">
        <v>0</v>
      </c>
      <c r="EF29" s="284">
        <v>0</v>
      </c>
      <c r="EG29" s="284">
        <v>0</v>
      </c>
      <c r="EH29" s="284">
        <f t="shared" si="45"/>
        <v>0</v>
      </c>
      <c r="EI29" s="284">
        <v>0</v>
      </c>
      <c r="EJ29" s="284">
        <v>0</v>
      </c>
      <c r="EK29" s="284">
        <v>0</v>
      </c>
      <c r="EL29" s="284">
        <v>0</v>
      </c>
      <c r="EM29" s="284">
        <v>0</v>
      </c>
      <c r="EN29" s="284">
        <v>0</v>
      </c>
    </row>
    <row r="30" spans="1:144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1180</v>
      </c>
      <c r="E30" s="284">
        <f t="shared" si="1"/>
        <v>975</v>
      </c>
      <c r="F30" s="284">
        <f t="shared" si="2"/>
        <v>936</v>
      </c>
      <c r="G30" s="284">
        <v>0</v>
      </c>
      <c r="H30" s="284">
        <v>936</v>
      </c>
      <c r="I30" s="284">
        <v>0</v>
      </c>
      <c r="J30" s="284">
        <v>0</v>
      </c>
      <c r="K30" s="284">
        <v>0</v>
      </c>
      <c r="L30" s="284">
        <v>0</v>
      </c>
      <c r="M30" s="284">
        <f t="shared" si="4"/>
        <v>39</v>
      </c>
      <c r="N30" s="284">
        <v>0</v>
      </c>
      <c r="O30" s="284">
        <v>39</v>
      </c>
      <c r="P30" s="284">
        <v>0</v>
      </c>
      <c r="Q30" s="284">
        <v>0</v>
      </c>
      <c r="R30" s="284">
        <v>0</v>
      </c>
      <c r="S30" s="284">
        <v>0</v>
      </c>
      <c r="T30" s="284">
        <f t="shared" si="6"/>
        <v>0</v>
      </c>
      <c r="U30" s="284">
        <f t="shared" si="7"/>
        <v>0</v>
      </c>
      <c r="V30" s="284">
        <v>0</v>
      </c>
      <c r="W30" s="284">
        <v>0</v>
      </c>
      <c r="X30" s="284">
        <v>0</v>
      </c>
      <c r="Y30" s="284">
        <v>0</v>
      </c>
      <c r="Z30" s="284">
        <v>0</v>
      </c>
      <c r="AA30" s="284">
        <v>0</v>
      </c>
      <c r="AB30" s="284">
        <f t="shared" si="9"/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f t="shared" si="11"/>
        <v>0</v>
      </c>
      <c r="AJ30" s="284">
        <f t="shared" si="12"/>
        <v>0</v>
      </c>
      <c r="AK30" s="284">
        <v>0</v>
      </c>
      <c r="AL30" s="284">
        <v>0</v>
      </c>
      <c r="AM30" s="284">
        <v>0</v>
      </c>
      <c r="AN30" s="284">
        <v>0</v>
      </c>
      <c r="AO30" s="284">
        <v>0</v>
      </c>
      <c r="AP30" s="284">
        <v>0</v>
      </c>
      <c r="AQ30" s="284">
        <f t="shared" si="14"/>
        <v>0</v>
      </c>
      <c r="AR30" s="284">
        <v>0</v>
      </c>
      <c r="AS30" s="284">
        <v>0</v>
      </c>
      <c r="AT30" s="284">
        <v>0</v>
      </c>
      <c r="AU30" s="284">
        <v>0</v>
      </c>
      <c r="AV30" s="284">
        <v>0</v>
      </c>
      <c r="AW30" s="284">
        <v>0</v>
      </c>
      <c r="AX30" s="284">
        <f t="shared" si="16"/>
        <v>0</v>
      </c>
      <c r="AY30" s="284">
        <f t="shared" si="17"/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4">
        <v>0</v>
      </c>
      <c r="BF30" s="284">
        <f t="shared" si="19"/>
        <v>0</v>
      </c>
      <c r="BG30" s="284">
        <v>0</v>
      </c>
      <c r="BH30" s="284">
        <v>0</v>
      </c>
      <c r="BI30" s="284">
        <v>0</v>
      </c>
      <c r="BJ30" s="284">
        <v>0</v>
      </c>
      <c r="BK30" s="284">
        <v>0</v>
      </c>
      <c r="BL30" s="284">
        <v>0</v>
      </c>
      <c r="BM30" s="284">
        <f t="shared" si="21"/>
        <v>0</v>
      </c>
      <c r="BN30" s="284">
        <f t="shared" si="22"/>
        <v>0</v>
      </c>
      <c r="BO30" s="284">
        <v>0</v>
      </c>
      <c r="BP30" s="284">
        <v>0</v>
      </c>
      <c r="BQ30" s="284">
        <v>0</v>
      </c>
      <c r="BR30" s="284">
        <v>0</v>
      </c>
      <c r="BS30" s="284">
        <v>0</v>
      </c>
      <c r="BT30" s="284">
        <v>0</v>
      </c>
      <c r="BU30" s="284">
        <f t="shared" si="24"/>
        <v>0</v>
      </c>
      <c r="BV30" s="284">
        <v>0</v>
      </c>
      <c r="BW30" s="284">
        <v>0</v>
      </c>
      <c r="BX30" s="284">
        <v>0</v>
      </c>
      <c r="BY30" s="284">
        <v>0</v>
      </c>
      <c r="BZ30" s="284">
        <v>0</v>
      </c>
      <c r="CA30" s="284">
        <v>0</v>
      </c>
      <c r="CB30" s="284">
        <f t="shared" si="26"/>
        <v>0</v>
      </c>
      <c r="CC30" s="284">
        <f t="shared" si="27"/>
        <v>0</v>
      </c>
      <c r="CD30" s="284">
        <v>0</v>
      </c>
      <c r="CE30" s="284">
        <v>0</v>
      </c>
      <c r="CF30" s="284">
        <v>0</v>
      </c>
      <c r="CG30" s="284">
        <v>0</v>
      </c>
      <c r="CH30" s="284">
        <v>0</v>
      </c>
      <c r="CI30" s="284">
        <v>0</v>
      </c>
      <c r="CJ30" s="284">
        <f t="shared" si="29"/>
        <v>0</v>
      </c>
      <c r="CK30" s="284">
        <v>0</v>
      </c>
      <c r="CL30" s="284">
        <v>0</v>
      </c>
      <c r="CM30" s="284">
        <v>0</v>
      </c>
      <c r="CN30" s="284">
        <v>0</v>
      </c>
      <c r="CO30" s="284">
        <v>0</v>
      </c>
      <c r="CP30" s="284">
        <v>0</v>
      </c>
      <c r="CQ30" s="284">
        <f t="shared" si="31"/>
        <v>141</v>
      </c>
      <c r="CR30" s="284">
        <f t="shared" si="32"/>
        <v>113</v>
      </c>
      <c r="CS30" s="284">
        <v>0</v>
      </c>
      <c r="CT30" s="284">
        <v>0</v>
      </c>
      <c r="CU30" s="284">
        <v>113</v>
      </c>
      <c r="CV30" s="284">
        <v>0</v>
      </c>
      <c r="CW30" s="284">
        <v>0</v>
      </c>
      <c r="CX30" s="284">
        <v>0</v>
      </c>
      <c r="CY30" s="284">
        <f t="shared" si="34"/>
        <v>28</v>
      </c>
      <c r="CZ30" s="284">
        <v>0</v>
      </c>
      <c r="DA30" s="284">
        <v>0</v>
      </c>
      <c r="DB30" s="284">
        <v>17</v>
      </c>
      <c r="DC30" s="284">
        <v>0</v>
      </c>
      <c r="DD30" s="284">
        <v>0</v>
      </c>
      <c r="DE30" s="284">
        <v>11</v>
      </c>
      <c r="DF30" s="284">
        <f t="shared" si="36"/>
        <v>0</v>
      </c>
      <c r="DG30" s="284">
        <f t="shared" si="37"/>
        <v>0</v>
      </c>
      <c r="DH30" s="284">
        <v>0</v>
      </c>
      <c r="DI30" s="284">
        <v>0</v>
      </c>
      <c r="DJ30" s="284">
        <v>0</v>
      </c>
      <c r="DK30" s="284">
        <v>0</v>
      </c>
      <c r="DL30" s="284">
        <v>0</v>
      </c>
      <c r="DM30" s="284">
        <v>0</v>
      </c>
      <c r="DN30" s="284">
        <f t="shared" si="39"/>
        <v>0</v>
      </c>
      <c r="DO30" s="284">
        <v>0</v>
      </c>
      <c r="DP30" s="284">
        <v>0</v>
      </c>
      <c r="DQ30" s="284">
        <v>0</v>
      </c>
      <c r="DR30" s="284">
        <v>0</v>
      </c>
      <c r="DS30" s="284">
        <v>0</v>
      </c>
      <c r="DT30" s="284">
        <v>0</v>
      </c>
      <c r="DU30" s="284">
        <f t="shared" si="41"/>
        <v>64</v>
      </c>
      <c r="DV30" s="284">
        <v>61</v>
      </c>
      <c r="DW30" s="284">
        <v>0</v>
      </c>
      <c r="DX30" s="284">
        <v>3</v>
      </c>
      <c r="DY30" s="284">
        <v>0</v>
      </c>
      <c r="DZ30" s="284">
        <f t="shared" si="42"/>
        <v>0</v>
      </c>
      <c r="EA30" s="284">
        <f t="shared" si="43"/>
        <v>0</v>
      </c>
      <c r="EB30" s="284">
        <v>0</v>
      </c>
      <c r="EC30" s="284">
        <v>0</v>
      </c>
      <c r="ED30" s="284">
        <v>0</v>
      </c>
      <c r="EE30" s="284">
        <v>0</v>
      </c>
      <c r="EF30" s="284">
        <v>0</v>
      </c>
      <c r="EG30" s="284">
        <v>0</v>
      </c>
      <c r="EH30" s="284">
        <f t="shared" si="45"/>
        <v>0</v>
      </c>
      <c r="EI30" s="284">
        <v>0</v>
      </c>
      <c r="EJ30" s="284">
        <v>0</v>
      </c>
      <c r="EK30" s="284">
        <v>0</v>
      </c>
      <c r="EL30" s="284">
        <v>0</v>
      </c>
      <c r="EM30" s="284">
        <v>0</v>
      </c>
      <c r="EN30" s="284">
        <v>0</v>
      </c>
    </row>
    <row r="31" spans="1:144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3780</v>
      </c>
      <c r="E31" s="284">
        <f t="shared" si="1"/>
        <v>3042</v>
      </c>
      <c r="F31" s="284">
        <f t="shared" si="2"/>
        <v>2725</v>
      </c>
      <c r="G31" s="284">
        <v>0</v>
      </c>
      <c r="H31" s="284">
        <v>2593</v>
      </c>
      <c r="I31" s="284">
        <v>74</v>
      </c>
      <c r="J31" s="284">
        <v>5</v>
      </c>
      <c r="K31" s="284">
        <v>0</v>
      </c>
      <c r="L31" s="284">
        <v>53</v>
      </c>
      <c r="M31" s="284">
        <f t="shared" si="4"/>
        <v>317</v>
      </c>
      <c r="N31" s="284">
        <v>0</v>
      </c>
      <c r="O31" s="284">
        <v>243</v>
      </c>
      <c r="P31" s="284">
        <v>22</v>
      </c>
      <c r="Q31" s="284">
        <v>0</v>
      </c>
      <c r="R31" s="284">
        <v>0</v>
      </c>
      <c r="S31" s="284">
        <v>52</v>
      </c>
      <c r="T31" s="284">
        <f t="shared" si="6"/>
        <v>0</v>
      </c>
      <c r="U31" s="284">
        <f t="shared" si="7"/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v>0</v>
      </c>
      <c r="AA31" s="284">
        <v>0</v>
      </c>
      <c r="AB31" s="284">
        <f t="shared" si="9"/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f t="shared" si="11"/>
        <v>0</v>
      </c>
      <c r="AJ31" s="284">
        <f t="shared" si="12"/>
        <v>0</v>
      </c>
      <c r="AK31" s="284">
        <v>0</v>
      </c>
      <c r="AL31" s="284">
        <v>0</v>
      </c>
      <c r="AM31" s="284">
        <v>0</v>
      </c>
      <c r="AN31" s="284">
        <v>0</v>
      </c>
      <c r="AO31" s="284">
        <v>0</v>
      </c>
      <c r="AP31" s="284">
        <v>0</v>
      </c>
      <c r="AQ31" s="284">
        <f t="shared" si="14"/>
        <v>0</v>
      </c>
      <c r="AR31" s="284">
        <v>0</v>
      </c>
      <c r="AS31" s="284">
        <v>0</v>
      </c>
      <c r="AT31" s="284">
        <v>0</v>
      </c>
      <c r="AU31" s="284">
        <v>0</v>
      </c>
      <c r="AV31" s="284">
        <v>0</v>
      </c>
      <c r="AW31" s="284">
        <v>0</v>
      </c>
      <c r="AX31" s="284">
        <f t="shared" si="16"/>
        <v>0</v>
      </c>
      <c r="AY31" s="284">
        <f t="shared" si="17"/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4">
        <v>0</v>
      </c>
      <c r="BF31" s="284">
        <f t="shared" si="19"/>
        <v>0</v>
      </c>
      <c r="BG31" s="284">
        <v>0</v>
      </c>
      <c r="BH31" s="284">
        <v>0</v>
      </c>
      <c r="BI31" s="284">
        <v>0</v>
      </c>
      <c r="BJ31" s="284">
        <v>0</v>
      </c>
      <c r="BK31" s="284">
        <v>0</v>
      </c>
      <c r="BL31" s="284">
        <v>0</v>
      </c>
      <c r="BM31" s="284">
        <f t="shared" si="21"/>
        <v>0</v>
      </c>
      <c r="BN31" s="284">
        <f t="shared" si="22"/>
        <v>0</v>
      </c>
      <c r="BO31" s="284">
        <v>0</v>
      </c>
      <c r="BP31" s="284">
        <v>0</v>
      </c>
      <c r="BQ31" s="284">
        <v>0</v>
      </c>
      <c r="BR31" s="284">
        <v>0</v>
      </c>
      <c r="BS31" s="284">
        <v>0</v>
      </c>
      <c r="BT31" s="284">
        <v>0</v>
      </c>
      <c r="BU31" s="284">
        <f t="shared" si="24"/>
        <v>0</v>
      </c>
      <c r="BV31" s="284">
        <v>0</v>
      </c>
      <c r="BW31" s="284">
        <v>0</v>
      </c>
      <c r="BX31" s="284">
        <v>0</v>
      </c>
      <c r="BY31" s="284">
        <v>0</v>
      </c>
      <c r="BZ31" s="284">
        <v>0</v>
      </c>
      <c r="CA31" s="284">
        <v>0</v>
      </c>
      <c r="CB31" s="284">
        <f t="shared" si="26"/>
        <v>0</v>
      </c>
      <c r="CC31" s="284">
        <f t="shared" si="27"/>
        <v>0</v>
      </c>
      <c r="CD31" s="284">
        <v>0</v>
      </c>
      <c r="CE31" s="284">
        <v>0</v>
      </c>
      <c r="CF31" s="284">
        <v>0</v>
      </c>
      <c r="CG31" s="284">
        <v>0</v>
      </c>
      <c r="CH31" s="284">
        <v>0</v>
      </c>
      <c r="CI31" s="284">
        <v>0</v>
      </c>
      <c r="CJ31" s="284">
        <f t="shared" si="29"/>
        <v>0</v>
      </c>
      <c r="CK31" s="284">
        <v>0</v>
      </c>
      <c r="CL31" s="284">
        <v>0</v>
      </c>
      <c r="CM31" s="284">
        <v>0</v>
      </c>
      <c r="CN31" s="284">
        <v>0</v>
      </c>
      <c r="CO31" s="284">
        <v>0</v>
      </c>
      <c r="CP31" s="284">
        <v>0</v>
      </c>
      <c r="CQ31" s="284">
        <f t="shared" si="31"/>
        <v>738</v>
      </c>
      <c r="CR31" s="284">
        <f t="shared" si="32"/>
        <v>605</v>
      </c>
      <c r="CS31" s="284">
        <v>0</v>
      </c>
      <c r="CT31" s="284">
        <v>0</v>
      </c>
      <c r="CU31" s="284">
        <v>0</v>
      </c>
      <c r="CV31" s="284">
        <v>605</v>
      </c>
      <c r="CW31" s="284">
        <v>0</v>
      </c>
      <c r="CX31" s="284">
        <v>0</v>
      </c>
      <c r="CY31" s="284">
        <f t="shared" si="34"/>
        <v>133</v>
      </c>
      <c r="CZ31" s="284">
        <v>0</v>
      </c>
      <c r="DA31" s="284">
        <v>0</v>
      </c>
      <c r="DB31" s="284">
        <v>0</v>
      </c>
      <c r="DC31" s="284">
        <v>133</v>
      </c>
      <c r="DD31" s="284">
        <v>0</v>
      </c>
      <c r="DE31" s="284">
        <v>0</v>
      </c>
      <c r="DF31" s="284">
        <f t="shared" si="36"/>
        <v>0</v>
      </c>
      <c r="DG31" s="284">
        <f t="shared" si="37"/>
        <v>0</v>
      </c>
      <c r="DH31" s="284">
        <v>0</v>
      </c>
      <c r="DI31" s="284">
        <v>0</v>
      </c>
      <c r="DJ31" s="284">
        <v>0</v>
      </c>
      <c r="DK31" s="284">
        <v>0</v>
      </c>
      <c r="DL31" s="284">
        <v>0</v>
      </c>
      <c r="DM31" s="284">
        <v>0</v>
      </c>
      <c r="DN31" s="284">
        <f t="shared" si="39"/>
        <v>0</v>
      </c>
      <c r="DO31" s="284">
        <v>0</v>
      </c>
      <c r="DP31" s="284">
        <v>0</v>
      </c>
      <c r="DQ31" s="284">
        <v>0</v>
      </c>
      <c r="DR31" s="284">
        <v>0</v>
      </c>
      <c r="DS31" s="284">
        <v>0</v>
      </c>
      <c r="DT31" s="284">
        <v>0</v>
      </c>
      <c r="DU31" s="284">
        <f t="shared" si="41"/>
        <v>0</v>
      </c>
      <c r="DV31" s="284">
        <v>0</v>
      </c>
      <c r="DW31" s="284">
        <v>0</v>
      </c>
      <c r="DX31" s="284">
        <v>0</v>
      </c>
      <c r="DY31" s="284">
        <v>0</v>
      </c>
      <c r="DZ31" s="284">
        <f t="shared" si="42"/>
        <v>0</v>
      </c>
      <c r="EA31" s="284">
        <f t="shared" si="43"/>
        <v>0</v>
      </c>
      <c r="EB31" s="284">
        <v>0</v>
      </c>
      <c r="EC31" s="284">
        <v>0</v>
      </c>
      <c r="ED31" s="284">
        <v>0</v>
      </c>
      <c r="EE31" s="284">
        <v>0</v>
      </c>
      <c r="EF31" s="284">
        <v>0</v>
      </c>
      <c r="EG31" s="284">
        <v>0</v>
      </c>
      <c r="EH31" s="284">
        <f t="shared" si="45"/>
        <v>0</v>
      </c>
      <c r="EI31" s="284">
        <v>0</v>
      </c>
      <c r="EJ31" s="284">
        <v>0</v>
      </c>
      <c r="EK31" s="284">
        <v>0</v>
      </c>
      <c r="EL31" s="284">
        <v>0</v>
      </c>
      <c r="EM31" s="284">
        <v>0</v>
      </c>
      <c r="EN31" s="284">
        <v>0</v>
      </c>
    </row>
    <row r="32" spans="1:144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4521</v>
      </c>
      <c r="E32" s="284">
        <f t="shared" si="1"/>
        <v>4008</v>
      </c>
      <c r="F32" s="284">
        <f t="shared" si="2"/>
        <v>3614</v>
      </c>
      <c r="G32" s="284">
        <v>0</v>
      </c>
      <c r="H32" s="284">
        <v>3558</v>
      </c>
      <c r="I32" s="284">
        <v>0</v>
      </c>
      <c r="J32" s="284">
        <v>0</v>
      </c>
      <c r="K32" s="284">
        <v>0</v>
      </c>
      <c r="L32" s="284">
        <v>56</v>
      </c>
      <c r="M32" s="284">
        <f t="shared" si="4"/>
        <v>394</v>
      </c>
      <c r="N32" s="284">
        <v>0</v>
      </c>
      <c r="O32" s="284">
        <v>191</v>
      </c>
      <c r="P32" s="284">
        <v>0</v>
      </c>
      <c r="Q32" s="284">
        <v>0</v>
      </c>
      <c r="R32" s="284">
        <v>0</v>
      </c>
      <c r="S32" s="284">
        <v>203</v>
      </c>
      <c r="T32" s="284">
        <f t="shared" si="6"/>
        <v>0</v>
      </c>
      <c r="U32" s="284">
        <f t="shared" si="7"/>
        <v>0</v>
      </c>
      <c r="V32" s="284">
        <v>0</v>
      </c>
      <c r="W32" s="284">
        <v>0</v>
      </c>
      <c r="X32" s="284">
        <v>0</v>
      </c>
      <c r="Y32" s="284">
        <v>0</v>
      </c>
      <c r="Z32" s="284">
        <v>0</v>
      </c>
      <c r="AA32" s="284">
        <v>0</v>
      </c>
      <c r="AB32" s="284">
        <f t="shared" si="9"/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f t="shared" si="11"/>
        <v>0</v>
      </c>
      <c r="AJ32" s="284">
        <f t="shared" si="12"/>
        <v>0</v>
      </c>
      <c r="AK32" s="284">
        <v>0</v>
      </c>
      <c r="AL32" s="284">
        <v>0</v>
      </c>
      <c r="AM32" s="284">
        <v>0</v>
      </c>
      <c r="AN32" s="284">
        <v>0</v>
      </c>
      <c r="AO32" s="284">
        <v>0</v>
      </c>
      <c r="AP32" s="284">
        <v>0</v>
      </c>
      <c r="AQ32" s="284">
        <f t="shared" si="14"/>
        <v>0</v>
      </c>
      <c r="AR32" s="284">
        <v>0</v>
      </c>
      <c r="AS32" s="284">
        <v>0</v>
      </c>
      <c r="AT32" s="284">
        <v>0</v>
      </c>
      <c r="AU32" s="284">
        <v>0</v>
      </c>
      <c r="AV32" s="284">
        <v>0</v>
      </c>
      <c r="AW32" s="284">
        <v>0</v>
      </c>
      <c r="AX32" s="284">
        <f t="shared" si="16"/>
        <v>0</v>
      </c>
      <c r="AY32" s="284">
        <f t="shared" si="17"/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4">
        <v>0</v>
      </c>
      <c r="BF32" s="284">
        <f t="shared" si="19"/>
        <v>0</v>
      </c>
      <c r="BG32" s="284">
        <v>0</v>
      </c>
      <c r="BH32" s="284">
        <v>0</v>
      </c>
      <c r="BI32" s="284">
        <v>0</v>
      </c>
      <c r="BJ32" s="284">
        <v>0</v>
      </c>
      <c r="BK32" s="284">
        <v>0</v>
      </c>
      <c r="BL32" s="284">
        <v>0</v>
      </c>
      <c r="BM32" s="284">
        <f t="shared" si="21"/>
        <v>0</v>
      </c>
      <c r="BN32" s="284">
        <f t="shared" si="22"/>
        <v>0</v>
      </c>
      <c r="BO32" s="284">
        <v>0</v>
      </c>
      <c r="BP32" s="284">
        <v>0</v>
      </c>
      <c r="BQ32" s="284">
        <v>0</v>
      </c>
      <c r="BR32" s="284">
        <v>0</v>
      </c>
      <c r="BS32" s="284">
        <v>0</v>
      </c>
      <c r="BT32" s="284">
        <v>0</v>
      </c>
      <c r="BU32" s="284">
        <f t="shared" si="24"/>
        <v>0</v>
      </c>
      <c r="BV32" s="284">
        <v>0</v>
      </c>
      <c r="BW32" s="284">
        <v>0</v>
      </c>
      <c r="BX32" s="284">
        <v>0</v>
      </c>
      <c r="BY32" s="284">
        <v>0</v>
      </c>
      <c r="BZ32" s="284">
        <v>0</v>
      </c>
      <c r="CA32" s="284">
        <v>0</v>
      </c>
      <c r="CB32" s="284">
        <f t="shared" si="26"/>
        <v>0</v>
      </c>
      <c r="CC32" s="284">
        <f t="shared" si="27"/>
        <v>0</v>
      </c>
      <c r="CD32" s="284">
        <v>0</v>
      </c>
      <c r="CE32" s="284">
        <v>0</v>
      </c>
      <c r="CF32" s="284">
        <v>0</v>
      </c>
      <c r="CG32" s="284">
        <v>0</v>
      </c>
      <c r="CH32" s="284">
        <v>0</v>
      </c>
      <c r="CI32" s="284">
        <v>0</v>
      </c>
      <c r="CJ32" s="284">
        <f t="shared" si="29"/>
        <v>0</v>
      </c>
      <c r="CK32" s="284">
        <v>0</v>
      </c>
      <c r="CL32" s="284">
        <v>0</v>
      </c>
      <c r="CM32" s="284">
        <v>0</v>
      </c>
      <c r="CN32" s="284">
        <v>0</v>
      </c>
      <c r="CO32" s="284">
        <v>0</v>
      </c>
      <c r="CP32" s="284">
        <v>0</v>
      </c>
      <c r="CQ32" s="284">
        <f t="shared" si="31"/>
        <v>261</v>
      </c>
      <c r="CR32" s="284">
        <f t="shared" si="32"/>
        <v>223</v>
      </c>
      <c r="CS32" s="284">
        <v>0</v>
      </c>
      <c r="CT32" s="284">
        <v>0</v>
      </c>
      <c r="CU32" s="284">
        <v>31</v>
      </c>
      <c r="CV32" s="284">
        <v>191</v>
      </c>
      <c r="CW32" s="284">
        <v>0</v>
      </c>
      <c r="CX32" s="284">
        <v>1</v>
      </c>
      <c r="CY32" s="284">
        <f t="shared" si="34"/>
        <v>38</v>
      </c>
      <c r="CZ32" s="284">
        <v>0</v>
      </c>
      <c r="DA32" s="284">
        <v>0</v>
      </c>
      <c r="DB32" s="284">
        <v>12</v>
      </c>
      <c r="DC32" s="284">
        <v>17</v>
      </c>
      <c r="DD32" s="284">
        <v>0</v>
      </c>
      <c r="DE32" s="284">
        <v>9</v>
      </c>
      <c r="DF32" s="284">
        <f t="shared" si="36"/>
        <v>0</v>
      </c>
      <c r="DG32" s="284">
        <f t="shared" si="37"/>
        <v>0</v>
      </c>
      <c r="DH32" s="284">
        <v>0</v>
      </c>
      <c r="DI32" s="284">
        <v>0</v>
      </c>
      <c r="DJ32" s="284">
        <v>0</v>
      </c>
      <c r="DK32" s="284">
        <v>0</v>
      </c>
      <c r="DL32" s="284">
        <v>0</v>
      </c>
      <c r="DM32" s="284">
        <v>0</v>
      </c>
      <c r="DN32" s="284">
        <f t="shared" si="39"/>
        <v>0</v>
      </c>
      <c r="DO32" s="284">
        <v>0</v>
      </c>
      <c r="DP32" s="284">
        <v>0</v>
      </c>
      <c r="DQ32" s="284">
        <v>0</v>
      </c>
      <c r="DR32" s="284">
        <v>0</v>
      </c>
      <c r="DS32" s="284">
        <v>0</v>
      </c>
      <c r="DT32" s="284">
        <v>0</v>
      </c>
      <c r="DU32" s="284">
        <f t="shared" si="41"/>
        <v>116</v>
      </c>
      <c r="DV32" s="284">
        <v>95</v>
      </c>
      <c r="DW32" s="284">
        <v>0</v>
      </c>
      <c r="DX32" s="284">
        <v>21</v>
      </c>
      <c r="DY32" s="284">
        <v>0</v>
      </c>
      <c r="DZ32" s="284">
        <f t="shared" si="42"/>
        <v>136</v>
      </c>
      <c r="EA32" s="284">
        <f t="shared" si="43"/>
        <v>79</v>
      </c>
      <c r="EB32" s="284">
        <v>0</v>
      </c>
      <c r="EC32" s="284">
        <v>0</v>
      </c>
      <c r="ED32" s="284">
        <v>76</v>
      </c>
      <c r="EE32" s="284">
        <v>0</v>
      </c>
      <c r="EF32" s="284">
        <v>0</v>
      </c>
      <c r="EG32" s="284">
        <v>3</v>
      </c>
      <c r="EH32" s="284">
        <f t="shared" si="45"/>
        <v>57</v>
      </c>
      <c r="EI32" s="284">
        <v>0</v>
      </c>
      <c r="EJ32" s="284">
        <v>0</v>
      </c>
      <c r="EK32" s="284">
        <v>33</v>
      </c>
      <c r="EL32" s="284">
        <v>0</v>
      </c>
      <c r="EM32" s="284">
        <v>0</v>
      </c>
      <c r="EN32" s="284">
        <v>24</v>
      </c>
    </row>
    <row r="33" spans="1:144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2582</v>
      </c>
      <c r="E33" s="284">
        <f t="shared" si="1"/>
        <v>2156</v>
      </c>
      <c r="F33" s="284">
        <f t="shared" si="2"/>
        <v>2054</v>
      </c>
      <c r="G33" s="284">
        <v>0</v>
      </c>
      <c r="H33" s="284">
        <v>2041</v>
      </c>
      <c r="I33" s="284">
        <v>0</v>
      </c>
      <c r="J33" s="284">
        <v>0</v>
      </c>
      <c r="K33" s="284">
        <v>0</v>
      </c>
      <c r="L33" s="284">
        <v>13</v>
      </c>
      <c r="M33" s="284">
        <f t="shared" si="4"/>
        <v>102</v>
      </c>
      <c r="N33" s="284">
        <v>0</v>
      </c>
      <c r="O33" s="284">
        <v>48</v>
      </c>
      <c r="P33" s="284">
        <v>0</v>
      </c>
      <c r="Q33" s="284">
        <v>0</v>
      </c>
      <c r="R33" s="284">
        <v>0</v>
      </c>
      <c r="S33" s="284">
        <v>54</v>
      </c>
      <c r="T33" s="284">
        <f t="shared" si="6"/>
        <v>0</v>
      </c>
      <c r="U33" s="284">
        <f t="shared" si="7"/>
        <v>0</v>
      </c>
      <c r="V33" s="284">
        <v>0</v>
      </c>
      <c r="W33" s="284">
        <v>0</v>
      </c>
      <c r="X33" s="284">
        <v>0</v>
      </c>
      <c r="Y33" s="284">
        <v>0</v>
      </c>
      <c r="Z33" s="284">
        <v>0</v>
      </c>
      <c r="AA33" s="284">
        <v>0</v>
      </c>
      <c r="AB33" s="284">
        <f t="shared" si="9"/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f t="shared" si="11"/>
        <v>0</v>
      </c>
      <c r="AJ33" s="284">
        <f t="shared" si="12"/>
        <v>0</v>
      </c>
      <c r="AK33" s="284">
        <v>0</v>
      </c>
      <c r="AL33" s="284">
        <v>0</v>
      </c>
      <c r="AM33" s="284">
        <v>0</v>
      </c>
      <c r="AN33" s="284">
        <v>0</v>
      </c>
      <c r="AO33" s="284">
        <v>0</v>
      </c>
      <c r="AP33" s="284">
        <v>0</v>
      </c>
      <c r="AQ33" s="284">
        <f t="shared" si="14"/>
        <v>0</v>
      </c>
      <c r="AR33" s="284">
        <v>0</v>
      </c>
      <c r="AS33" s="284">
        <v>0</v>
      </c>
      <c r="AT33" s="284">
        <v>0</v>
      </c>
      <c r="AU33" s="284">
        <v>0</v>
      </c>
      <c r="AV33" s="284">
        <v>0</v>
      </c>
      <c r="AW33" s="284">
        <v>0</v>
      </c>
      <c r="AX33" s="284">
        <f t="shared" si="16"/>
        <v>0</v>
      </c>
      <c r="AY33" s="284">
        <f t="shared" si="17"/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4">
        <v>0</v>
      </c>
      <c r="BF33" s="284">
        <f t="shared" si="19"/>
        <v>0</v>
      </c>
      <c r="BG33" s="284">
        <v>0</v>
      </c>
      <c r="BH33" s="284">
        <v>0</v>
      </c>
      <c r="BI33" s="284">
        <v>0</v>
      </c>
      <c r="BJ33" s="284">
        <v>0</v>
      </c>
      <c r="BK33" s="284">
        <v>0</v>
      </c>
      <c r="BL33" s="284">
        <v>0</v>
      </c>
      <c r="BM33" s="284">
        <f t="shared" si="21"/>
        <v>0</v>
      </c>
      <c r="BN33" s="284">
        <f t="shared" si="22"/>
        <v>0</v>
      </c>
      <c r="BO33" s="284">
        <v>0</v>
      </c>
      <c r="BP33" s="284">
        <v>0</v>
      </c>
      <c r="BQ33" s="284">
        <v>0</v>
      </c>
      <c r="BR33" s="284">
        <v>0</v>
      </c>
      <c r="BS33" s="284">
        <v>0</v>
      </c>
      <c r="BT33" s="284">
        <v>0</v>
      </c>
      <c r="BU33" s="284">
        <f t="shared" si="24"/>
        <v>0</v>
      </c>
      <c r="BV33" s="284">
        <v>0</v>
      </c>
      <c r="BW33" s="284">
        <v>0</v>
      </c>
      <c r="BX33" s="284">
        <v>0</v>
      </c>
      <c r="BY33" s="284">
        <v>0</v>
      </c>
      <c r="BZ33" s="284">
        <v>0</v>
      </c>
      <c r="CA33" s="284">
        <v>0</v>
      </c>
      <c r="CB33" s="284">
        <f t="shared" si="26"/>
        <v>0</v>
      </c>
      <c r="CC33" s="284">
        <f t="shared" si="27"/>
        <v>0</v>
      </c>
      <c r="CD33" s="284">
        <v>0</v>
      </c>
      <c r="CE33" s="284">
        <v>0</v>
      </c>
      <c r="CF33" s="284">
        <v>0</v>
      </c>
      <c r="CG33" s="284">
        <v>0</v>
      </c>
      <c r="CH33" s="284">
        <v>0</v>
      </c>
      <c r="CI33" s="284">
        <v>0</v>
      </c>
      <c r="CJ33" s="284">
        <f t="shared" si="29"/>
        <v>0</v>
      </c>
      <c r="CK33" s="284">
        <v>0</v>
      </c>
      <c r="CL33" s="284">
        <v>0</v>
      </c>
      <c r="CM33" s="284">
        <v>0</v>
      </c>
      <c r="CN33" s="284">
        <v>0</v>
      </c>
      <c r="CO33" s="284">
        <v>0</v>
      </c>
      <c r="CP33" s="284">
        <v>0</v>
      </c>
      <c r="CQ33" s="284">
        <f t="shared" si="31"/>
        <v>228</v>
      </c>
      <c r="CR33" s="284">
        <f t="shared" si="32"/>
        <v>216</v>
      </c>
      <c r="CS33" s="284">
        <v>0</v>
      </c>
      <c r="CT33" s="284">
        <v>0</v>
      </c>
      <c r="CU33" s="284">
        <v>26</v>
      </c>
      <c r="CV33" s="284">
        <v>187</v>
      </c>
      <c r="CW33" s="284">
        <v>0</v>
      </c>
      <c r="CX33" s="284">
        <v>3</v>
      </c>
      <c r="CY33" s="284">
        <f t="shared" si="34"/>
        <v>12</v>
      </c>
      <c r="CZ33" s="284">
        <v>0</v>
      </c>
      <c r="DA33" s="284">
        <v>0</v>
      </c>
      <c r="DB33" s="284">
        <v>4</v>
      </c>
      <c r="DC33" s="284">
        <v>5</v>
      </c>
      <c r="DD33" s="284">
        <v>0</v>
      </c>
      <c r="DE33" s="284">
        <v>3</v>
      </c>
      <c r="DF33" s="284">
        <f t="shared" si="36"/>
        <v>0</v>
      </c>
      <c r="DG33" s="284">
        <f t="shared" si="37"/>
        <v>0</v>
      </c>
      <c r="DH33" s="284">
        <v>0</v>
      </c>
      <c r="DI33" s="284">
        <v>0</v>
      </c>
      <c r="DJ33" s="284">
        <v>0</v>
      </c>
      <c r="DK33" s="284">
        <v>0</v>
      </c>
      <c r="DL33" s="284">
        <v>0</v>
      </c>
      <c r="DM33" s="284">
        <v>0</v>
      </c>
      <c r="DN33" s="284">
        <f t="shared" si="39"/>
        <v>0</v>
      </c>
      <c r="DO33" s="284">
        <v>0</v>
      </c>
      <c r="DP33" s="284">
        <v>0</v>
      </c>
      <c r="DQ33" s="284">
        <v>0</v>
      </c>
      <c r="DR33" s="284">
        <v>0</v>
      </c>
      <c r="DS33" s="284">
        <v>0</v>
      </c>
      <c r="DT33" s="284">
        <v>0</v>
      </c>
      <c r="DU33" s="284">
        <f t="shared" si="41"/>
        <v>116</v>
      </c>
      <c r="DV33" s="284">
        <v>108</v>
      </c>
      <c r="DW33" s="284">
        <v>0</v>
      </c>
      <c r="DX33" s="284">
        <v>8</v>
      </c>
      <c r="DY33" s="284">
        <v>0</v>
      </c>
      <c r="DZ33" s="284">
        <f t="shared" si="42"/>
        <v>82</v>
      </c>
      <c r="EA33" s="284">
        <f t="shared" si="43"/>
        <v>65</v>
      </c>
      <c r="EB33" s="284">
        <v>0</v>
      </c>
      <c r="EC33" s="284">
        <v>0</v>
      </c>
      <c r="ED33" s="284">
        <v>58</v>
      </c>
      <c r="EE33" s="284">
        <v>0</v>
      </c>
      <c r="EF33" s="284">
        <v>0</v>
      </c>
      <c r="EG33" s="284">
        <v>7</v>
      </c>
      <c r="EH33" s="284">
        <f t="shared" si="45"/>
        <v>17</v>
      </c>
      <c r="EI33" s="284">
        <v>0</v>
      </c>
      <c r="EJ33" s="284">
        <v>0</v>
      </c>
      <c r="EK33" s="284">
        <v>9</v>
      </c>
      <c r="EL33" s="284">
        <v>0</v>
      </c>
      <c r="EM33" s="284">
        <v>0</v>
      </c>
      <c r="EN33" s="284">
        <v>8</v>
      </c>
    </row>
    <row r="34" spans="1:144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913</v>
      </c>
      <c r="E34" s="284">
        <f t="shared" si="1"/>
        <v>769</v>
      </c>
      <c r="F34" s="284">
        <f t="shared" si="2"/>
        <v>729</v>
      </c>
      <c r="G34" s="284">
        <v>0</v>
      </c>
      <c r="H34" s="284">
        <v>727</v>
      </c>
      <c r="I34" s="284">
        <v>0</v>
      </c>
      <c r="J34" s="284">
        <v>0</v>
      </c>
      <c r="K34" s="284">
        <v>0</v>
      </c>
      <c r="L34" s="284">
        <v>2</v>
      </c>
      <c r="M34" s="284">
        <f t="shared" si="4"/>
        <v>40</v>
      </c>
      <c r="N34" s="284">
        <v>0</v>
      </c>
      <c r="O34" s="284">
        <v>19</v>
      </c>
      <c r="P34" s="284">
        <v>0</v>
      </c>
      <c r="Q34" s="284">
        <v>0</v>
      </c>
      <c r="R34" s="284">
        <v>0</v>
      </c>
      <c r="S34" s="284">
        <v>21</v>
      </c>
      <c r="T34" s="284">
        <f t="shared" si="6"/>
        <v>0</v>
      </c>
      <c r="U34" s="284">
        <f t="shared" si="7"/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284">
        <v>0</v>
      </c>
      <c r="AB34" s="284">
        <f t="shared" si="9"/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f t="shared" si="11"/>
        <v>0</v>
      </c>
      <c r="AJ34" s="284">
        <f t="shared" si="12"/>
        <v>0</v>
      </c>
      <c r="AK34" s="284">
        <v>0</v>
      </c>
      <c r="AL34" s="284">
        <v>0</v>
      </c>
      <c r="AM34" s="284">
        <v>0</v>
      </c>
      <c r="AN34" s="284">
        <v>0</v>
      </c>
      <c r="AO34" s="284">
        <v>0</v>
      </c>
      <c r="AP34" s="284">
        <v>0</v>
      </c>
      <c r="AQ34" s="284">
        <f t="shared" si="14"/>
        <v>0</v>
      </c>
      <c r="AR34" s="284">
        <v>0</v>
      </c>
      <c r="AS34" s="284">
        <v>0</v>
      </c>
      <c r="AT34" s="284">
        <v>0</v>
      </c>
      <c r="AU34" s="284">
        <v>0</v>
      </c>
      <c r="AV34" s="284">
        <v>0</v>
      </c>
      <c r="AW34" s="284">
        <v>0</v>
      </c>
      <c r="AX34" s="284">
        <f t="shared" si="16"/>
        <v>0</v>
      </c>
      <c r="AY34" s="284">
        <f t="shared" si="17"/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4">
        <v>0</v>
      </c>
      <c r="BF34" s="284">
        <f t="shared" si="19"/>
        <v>0</v>
      </c>
      <c r="BG34" s="284">
        <v>0</v>
      </c>
      <c r="BH34" s="284">
        <v>0</v>
      </c>
      <c r="BI34" s="284">
        <v>0</v>
      </c>
      <c r="BJ34" s="284">
        <v>0</v>
      </c>
      <c r="BK34" s="284">
        <v>0</v>
      </c>
      <c r="BL34" s="284">
        <v>0</v>
      </c>
      <c r="BM34" s="284">
        <f t="shared" si="21"/>
        <v>0</v>
      </c>
      <c r="BN34" s="284">
        <f t="shared" si="22"/>
        <v>0</v>
      </c>
      <c r="BO34" s="284">
        <v>0</v>
      </c>
      <c r="BP34" s="284">
        <v>0</v>
      </c>
      <c r="BQ34" s="284">
        <v>0</v>
      </c>
      <c r="BR34" s="284">
        <v>0</v>
      </c>
      <c r="BS34" s="284">
        <v>0</v>
      </c>
      <c r="BT34" s="284">
        <v>0</v>
      </c>
      <c r="BU34" s="284">
        <f t="shared" si="24"/>
        <v>0</v>
      </c>
      <c r="BV34" s="284">
        <v>0</v>
      </c>
      <c r="BW34" s="284">
        <v>0</v>
      </c>
      <c r="BX34" s="284">
        <v>0</v>
      </c>
      <c r="BY34" s="284">
        <v>0</v>
      </c>
      <c r="BZ34" s="284">
        <v>0</v>
      </c>
      <c r="CA34" s="284">
        <v>0</v>
      </c>
      <c r="CB34" s="284">
        <f t="shared" si="26"/>
        <v>0</v>
      </c>
      <c r="CC34" s="284">
        <f t="shared" si="27"/>
        <v>0</v>
      </c>
      <c r="CD34" s="284">
        <v>0</v>
      </c>
      <c r="CE34" s="284">
        <v>0</v>
      </c>
      <c r="CF34" s="284">
        <v>0</v>
      </c>
      <c r="CG34" s="284">
        <v>0</v>
      </c>
      <c r="CH34" s="284">
        <v>0</v>
      </c>
      <c r="CI34" s="284">
        <v>0</v>
      </c>
      <c r="CJ34" s="284">
        <f t="shared" si="29"/>
        <v>0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f t="shared" si="31"/>
        <v>77</v>
      </c>
      <c r="CR34" s="284">
        <f t="shared" si="32"/>
        <v>71</v>
      </c>
      <c r="CS34" s="284">
        <v>0</v>
      </c>
      <c r="CT34" s="284">
        <v>0</v>
      </c>
      <c r="CU34" s="284">
        <v>8</v>
      </c>
      <c r="CV34" s="284">
        <v>62</v>
      </c>
      <c r="CW34" s="284">
        <v>0</v>
      </c>
      <c r="CX34" s="284">
        <v>1</v>
      </c>
      <c r="CY34" s="284">
        <f t="shared" si="34"/>
        <v>6</v>
      </c>
      <c r="CZ34" s="284">
        <v>0</v>
      </c>
      <c r="DA34" s="284">
        <v>0</v>
      </c>
      <c r="DB34" s="284">
        <v>1</v>
      </c>
      <c r="DC34" s="284">
        <v>3</v>
      </c>
      <c r="DD34" s="284">
        <v>0</v>
      </c>
      <c r="DE34" s="284">
        <v>2</v>
      </c>
      <c r="DF34" s="284">
        <f t="shared" si="36"/>
        <v>0</v>
      </c>
      <c r="DG34" s="284">
        <f t="shared" si="37"/>
        <v>0</v>
      </c>
      <c r="DH34" s="284">
        <v>0</v>
      </c>
      <c r="DI34" s="284">
        <v>0</v>
      </c>
      <c r="DJ34" s="284">
        <v>0</v>
      </c>
      <c r="DK34" s="284">
        <v>0</v>
      </c>
      <c r="DL34" s="284">
        <v>0</v>
      </c>
      <c r="DM34" s="284">
        <v>0</v>
      </c>
      <c r="DN34" s="284">
        <f t="shared" si="39"/>
        <v>0</v>
      </c>
      <c r="DO34" s="284">
        <v>0</v>
      </c>
      <c r="DP34" s="284">
        <v>0</v>
      </c>
      <c r="DQ34" s="284">
        <v>0</v>
      </c>
      <c r="DR34" s="284">
        <v>0</v>
      </c>
      <c r="DS34" s="284">
        <v>0</v>
      </c>
      <c r="DT34" s="284">
        <v>0</v>
      </c>
      <c r="DU34" s="284">
        <f t="shared" si="41"/>
        <v>35</v>
      </c>
      <c r="DV34" s="284">
        <v>27</v>
      </c>
      <c r="DW34" s="284">
        <v>0</v>
      </c>
      <c r="DX34" s="284">
        <v>8</v>
      </c>
      <c r="DY34" s="284">
        <v>0</v>
      </c>
      <c r="DZ34" s="284">
        <f t="shared" si="42"/>
        <v>32</v>
      </c>
      <c r="EA34" s="284">
        <f t="shared" si="43"/>
        <v>25</v>
      </c>
      <c r="EB34" s="284">
        <v>0</v>
      </c>
      <c r="EC34" s="284">
        <v>0</v>
      </c>
      <c r="ED34" s="284">
        <v>22</v>
      </c>
      <c r="EE34" s="284">
        <v>0</v>
      </c>
      <c r="EF34" s="284">
        <v>0</v>
      </c>
      <c r="EG34" s="284">
        <v>3</v>
      </c>
      <c r="EH34" s="284">
        <f t="shared" si="45"/>
        <v>7</v>
      </c>
      <c r="EI34" s="284">
        <v>0</v>
      </c>
      <c r="EJ34" s="284">
        <v>0</v>
      </c>
      <c r="EK34" s="284">
        <v>2</v>
      </c>
      <c r="EL34" s="284">
        <v>0</v>
      </c>
      <c r="EM34" s="284">
        <v>0</v>
      </c>
      <c r="EN34" s="284">
        <v>5</v>
      </c>
    </row>
    <row r="35" spans="1:144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834</v>
      </c>
      <c r="E35" s="284">
        <f t="shared" si="1"/>
        <v>703</v>
      </c>
      <c r="F35" s="284">
        <f t="shared" si="2"/>
        <v>654</v>
      </c>
      <c r="G35" s="284">
        <v>0</v>
      </c>
      <c r="H35" s="284">
        <v>654</v>
      </c>
      <c r="I35" s="284">
        <v>0</v>
      </c>
      <c r="J35" s="284">
        <v>0</v>
      </c>
      <c r="K35" s="284">
        <v>0</v>
      </c>
      <c r="L35" s="284">
        <v>0</v>
      </c>
      <c r="M35" s="284">
        <f t="shared" si="4"/>
        <v>49</v>
      </c>
      <c r="N35" s="284">
        <v>0</v>
      </c>
      <c r="O35" s="284">
        <v>49</v>
      </c>
      <c r="P35" s="284">
        <v>0</v>
      </c>
      <c r="Q35" s="284">
        <v>0</v>
      </c>
      <c r="R35" s="284">
        <v>0</v>
      </c>
      <c r="S35" s="284">
        <v>0</v>
      </c>
      <c r="T35" s="284">
        <f t="shared" si="6"/>
        <v>40</v>
      </c>
      <c r="U35" s="284">
        <f t="shared" si="7"/>
        <v>28</v>
      </c>
      <c r="V35" s="284">
        <v>0</v>
      </c>
      <c r="W35" s="284">
        <v>0</v>
      </c>
      <c r="X35" s="284">
        <v>28</v>
      </c>
      <c r="Y35" s="284">
        <v>0</v>
      </c>
      <c r="Z35" s="284">
        <v>0</v>
      </c>
      <c r="AA35" s="284">
        <v>0</v>
      </c>
      <c r="AB35" s="284">
        <f t="shared" si="9"/>
        <v>12</v>
      </c>
      <c r="AC35" s="284">
        <v>0</v>
      </c>
      <c r="AD35" s="284">
        <v>0</v>
      </c>
      <c r="AE35" s="284">
        <v>12</v>
      </c>
      <c r="AF35" s="284">
        <v>0</v>
      </c>
      <c r="AG35" s="284">
        <v>0</v>
      </c>
      <c r="AH35" s="284">
        <v>0</v>
      </c>
      <c r="AI35" s="284">
        <f t="shared" si="11"/>
        <v>0</v>
      </c>
      <c r="AJ35" s="284">
        <f t="shared" si="12"/>
        <v>0</v>
      </c>
      <c r="AK35" s="284">
        <v>0</v>
      </c>
      <c r="AL35" s="284">
        <v>0</v>
      </c>
      <c r="AM35" s="284">
        <v>0</v>
      </c>
      <c r="AN35" s="284">
        <v>0</v>
      </c>
      <c r="AO35" s="284">
        <v>0</v>
      </c>
      <c r="AP35" s="284">
        <v>0</v>
      </c>
      <c r="AQ35" s="284">
        <f t="shared" si="14"/>
        <v>0</v>
      </c>
      <c r="AR35" s="284">
        <v>0</v>
      </c>
      <c r="AS35" s="284">
        <v>0</v>
      </c>
      <c r="AT35" s="284">
        <v>0</v>
      </c>
      <c r="AU35" s="284">
        <v>0</v>
      </c>
      <c r="AV35" s="284">
        <v>0</v>
      </c>
      <c r="AW35" s="284">
        <v>0</v>
      </c>
      <c r="AX35" s="284">
        <f t="shared" si="16"/>
        <v>0</v>
      </c>
      <c r="AY35" s="284">
        <f t="shared" si="17"/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4">
        <v>0</v>
      </c>
      <c r="BF35" s="284">
        <f t="shared" si="19"/>
        <v>0</v>
      </c>
      <c r="BG35" s="284">
        <v>0</v>
      </c>
      <c r="BH35" s="284">
        <v>0</v>
      </c>
      <c r="BI35" s="284">
        <v>0</v>
      </c>
      <c r="BJ35" s="284">
        <v>0</v>
      </c>
      <c r="BK35" s="284">
        <v>0</v>
      </c>
      <c r="BL35" s="284">
        <v>0</v>
      </c>
      <c r="BM35" s="284">
        <f t="shared" si="21"/>
        <v>0</v>
      </c>
      <c r="BN35" s="284">
        <f t="shared" si="22"/>
        <v>0</v>
      </c>
      <c r="BO35" s="284">
        <v>0</v>
      </c>
      <c r="BP35" s="284">
        <v>0</v>
      </c>
      <c r="BQ35" s="284">
        <v>0</v>
      </c>
      <c r="BR35" s="284">
        <v>0</v>
      </c>
      <c r="BS35" s="284">
        <v>0</v>
      </c>
      <c r="BT35" s="284">
        <v>0</v>
      </c>
      <c r="BU35" s="284">
        <f t="shared" si="24"/>
        <v>0</v>
      </c>
      <c r="BV35" s="284">
        <v>0</v>
      </c>
      <c r="BW35" s="284">
        <v>0</v>
      </c>
      <c r="BX35" s="284">
        <v>0</v>
      </c>
      <c r="BY35" s="284">
        <v>0</v>
      </c>
      <c r="BZ35" s="284">
        <v>0</v>
      </c>
      <c r="CA35" s="284">
        <v>0</v>
      </c>
      <c r="CB35" s="284">
        <f t="shared" si="26"/>
        <v>0</v>
      </c>
      <c r="CC35" s="284">
        <f t="shared" si="27"/>
        <v>0</v>
      </c>
      <c r="CD35" s="284">
        <v>0</v>
      </c>
      <c r="CE35" s="284">
        <v>0</v>
      </c>
      <c r="CF35" s="284">
        <v>0</v>
      </c>
      <c r="CG35" s="284">
        <v>0</v>
      </c>
      <c r="CH35" s="284">
        <v>0</v>
      </c>
      <c r="CI35" s="284">
        <v>0</v>
      </c>
      <c r="CJ35" s="284">
        <f t="shared" si="29"/>
        <v>0</v>
      </c>
      <c r="CK35" s="284">
        <v>0</v>
      </c>
      <c r="CL35" s="284">
        <v>0</v>
      </c>
      <c r="CM35" s="284">
        <v>0</v>
      </c>
      <c r="CN35" s="284">
        <v>0</v>
      </c>
      <c r="CO35" s="284">
        <v>0</v>
      </c>
      <c r="CP35" s="284">
        <v>0</v>
      </c>
      <c r="CQ35" s="284">
        <f t="shared" si="31"/>
        <v>49</v>
      </c>
      <c r="CR35" s="284">
        <f t="shared" si="32"/>
        <v>49</v>
      </c>
      <c r="CS35" s="284">
        <v>0</v>
      </c>
      <c r="CT35" s="284">
        <v>0</v>
      </c>
      <c r="CU35" s="284">
        <v>0</v>
      </c>
      <c r="CV35" s="284">
        <v>49</v>
      </c>
      <c r="CW35" s="284">
        <v>0</v>
      </c>
      <c r="CX35" s="284">
        <v>0</v>
      </c>
      <c r="CY35" s="284">
        <f t="shared" si="34"/>
        <v>0</v>
      </c>
      <c r="CZ35" s="284">
        <v>0</v>
      </c>
      <c r="DA35" s="284">
        <v>0</v>
      </c>
      <c r="DB35" s="284">
        <v>0</v>
      </c>
      <c r="DC35" s="284">
        <v>0</v>
      </c>
      <c r="DD35" s="284">
        <v>0</v>
      </c>
      <c r="DE35" s="284">
        <v>0</v>
      </c>
      <c r="DF35" s="284">
        <f t="shared" si="36"/>
        <v>0</v>
      </c>
      <c r="DG35" s="284">
        <f t="shared" si="37"/>
        <v>0</v>
      </c>
      <c r="DH35" s="284">
        <v>0</v>
      </c>
      <c r="DI35" s="284">
        <v>0</v>
      </c>
      <c r="DJ35" s="284">
        <v>0</v>
      </c>
      <c r="DK35" s="284">
        <v>0</v>
      </c>
      <c r="DL35" s="284">
        <v>0</v>
      </c>
      <c r="DM35" s="284">
        <v>0</v>
      </c>
      <c r="DN35" s="284">
        <f t="shared" si="39"/>
        <v>0</v>
      </c>
      <c r="DO35" s="284">
        <v>0</v>
      </c>
      <c r="DP35" s="284">
        <v>0</v>
      </c>
      <c r="DQ35" s="284">
        <v>0</v>
      </c>
      <c r="DR35" s="284">
        <v>0</v>
      </c>
      <c r="DS35" s="284">
        <v>0</v>
      </c>
      <c r="DT35" s="284">
        <v>0</v>
      </c>
      <c r="DU35" s="284">
        <f t="shared" si="41"/>
        <v>42</v>
      </c>
      <c r="DV35" s="284">
        <v>39</v>
      </c>
      <c r="DW35" s="284">
        <v>0</v>
      </c>
      <c r="DX35" s="284">
        <v>3</v>
      </c>
      <c r="DY35" s="284">
        <v>0</v>
      </c>
      <c r="DZ35" s="284">
        <f t="shared" si="42"/>
        <v>0</v>
      </c>
      <c r="EA35" s="284">
        <f t="shared" si="43"/>
        <v>0</v>
      </c>
      <c r="EB35" s="284">
        <v>0</v>
      </c>
      <c r="EC35" s="284">
        <v>0</v>
      </c>
      <c r="ED35" s="284">
        <v>0</v>
      </c>
      <c r="EE35" s="284">
        <v>0</v>
      </c>
      <c r="EF35" s="284">
        <v>0</v>
      </c>
      <c r="EG35" s="284">
        <v>0</v>
      </c>
      <c r="EH35" s="284">
        <f t="shared" si="45"/>
        <v>0</v>
      </c>
      <c r="EI35" s="284">
        <v>0</v>
      </c>
      <c r="EJ35" s="284">
        <v>0</v>
      </c>
      <c r="EK35" s="284">
        <v>0</v>
      </c>
      <c r="EL35" s="284">
        <v>0</v>
      </c>
      <c r="EM35" s="284">
        <v>0</v>
      </c>
      <c r="EN35" s="284">
        <v>0</v>
      </c>
    </row>
    <row r="36" spans="1:144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1998</v>
      </c>
      <c r="E36" s="284">
        <f t="shared" si="1"/>
        <v>1600</v>
      </c>
      <c r="F36" s="284">
        <f t="shared" si="2"/>
        <v>1568</v>
      </c>
      <c r="G36" s="284">
        <v>0</v>
      </c>
      <c r="H36" s="284">
        <v>1568</v>
      </c>
      <c r="I36" s="284">
        <v>0</v>
      </c>
      <c r="J36" s="284">
        <v>0</v>
      </c>
      <c r="K36" s="284">
        <v>0</v>
      </c>
      <c r="L36" s="284">
        <v>0</v>
      </c>
      <c r="M36" s="284">
        <f t="shared" si="4"/>
        <v>32</v>
      </c>
      <c r="N36" s="284">
        <v>0</v>
      </c>
      <c r="O36" s="284">
        <v>32</v>
      </c>
      <c r="P36" s="284">
        <v>0</v>
      </c>
      <c r="Q36" s="284">
        <v>0</v>
      </c>
      <c r="R36" s="284">
        <v>0</v>
      </c>
      <c r="S36" s="284">
        <v>0</v>
      </c>
      <c r="T36" s="284">
        <f t="shared" si="6"/>
        <v>172</v>
      </c>
      <c r="U36" s="284">
        <f t="shared" si="7"/>
        <v>155</v>
      </c>
      <c r="V36" s="284">
        <v>0</v>
      </c>
      <c r="W36" s="284">
        <v>0</v>
      </c>
      <c r="X36" s="284">
        <v>71</v>
      </c>
      <c r="Y36" s="284">
        <v>0</v>
      </c>
      <c r="Z36" s="284">
        <v>0</v>
      </c>
      <c r="AA36" s="284">
        <v>84</v>
      </c>
      <c r="AB36" s="284">
        <f t="shared" si="9"/>
        <v>17</v>
      </c>
      <c r="AC36" s="284">
        <v>0</v>
      </c>
      <c r="AD36" s="284">
        <v>0</v>
      </c>
      <c r="AE36" s="284">
        <v>5</v>
      </c>
      <c r="AF36" s="284">
        <v>0</v>
      </c>
      <c r="AG36" s="284">
        <v>0</v>
      </c>
      <c r="AH36" s="284">
        <v>12</v>
      </c>
      <c r="AI36" s="284">
        <f t="shared" si="11"/>
        <v>0</v>
      </c>
      <c r="AJ36" s="284">
        <f t="shared" si="12"/>
        <v>0</v>
      </c>
      <c r="AK36" s="284">
        <v>0</v>
      </c>
      <c r="AL36" s="284">
        <v>0</v>
      </c>
      <c r="AM36" s="284">
        <v>0</v>
      </c>
      <c r="AN36" s="284">
        <v>0</v>
      </c>
      <c r="AO36" s="284">
        <v>0</v>
      </c>
      <c r="AP36" s="284">
        <v>0</v>
      </c>
      <c r="AQ36" s="284">
        <f t="shared" si="14"/>
        <v>0</v>
      </c>
      <c r="AR36" s="284">
        <v>0</v>
      </c>
      <c r="AS36" s="284">
        <v>0</v>
      </c>
      <c r="AT36" s="284">
        <v>0</v>
      </c>
      <c r="AU36" s="284">
        <v>0</v>
      </c>
      <c r="AV36" s="284">
        <v>0</v>
      </c>
      <c r="AW36" s="284">
        <v>0</v>
      </c>
      <c r="AX36" s="284">
        <f t="shared" si="16"/>
        <v>0</v>
      </c>
      <c r="AY36" s="284">
        <f t="shared" si="17"/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4">
        <v>0</v>
      </c>
      <c r="BF36" s="284">
        <f t="shared" si="19"/>
        <v>0</v>
      </c>
      <c r="BG36" s="284">
        <v>0</v>
      </c>
      <c r="BH36" s="284">
        <v>0</v>
      </c>
      <c r="BI36" s="284">
        <v>0</v>
      </c>
      <c r="BJ36" s="284">
        <v>0</v>
      </c>
      <c r="BK36" s="284">
        <v>0</v>
      </c>
      <c r="BL36" s="284">
        <v>0</v>
      </c>
      <c r="BM36" s="284">
        <f t="shared" si="21"/>
        <v>0</v>
      </c>
      <c r="BN36" s="284">
        <f t="shared" si="22"/>
        <v>0</v>
      </c>
      <c r="BO36" s="284"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f t="shared" si="24"/>
        <v>0</v>
      </c>
      <c r="BV36" s="284">
        <v>0</v>
      </c>
      <c r="BW36" s="284">
        <v>0</v>
      </c>
      <c r="BX36" s="284">
        <v>0</v>
      </c>
      <c r="BY36" s="284">
        <v>0</v>
      </c>
      <c r="BZ36" s="284">
        <v>0</v>
      </c>
      <c r="CA36" s="284">
        <v>0</v>
      </c>
      <c r="CB36" s="284">
        <f t="shared" si="26"/>
        <v>0</v>
      </c>
      <c r="CC36" s="284">
        <f t="shared" si="27"/>
        <v>0</v>
      </c>
      <c r="CD36" s="284">
        <v>0</v>
      </c>
      <c r="CE36" s="284">
        <v>0</v>
      </c>
      <c r="CF36" s="284">
        <v>0</v>
      </c>
      <c r="CG36" s="284">
        <v>0</v>
      </c>
      <c r="CH36" s="284">
        <v>0</v>
      </c>
      <c r="CI36" s="284">
        <v>0</v>
      </c>
      <c r="CJ36" s="284">
        <f t="shared" si="29"/>
        <v>0</v>
      </c>
      <c r="CK36" s="284">
        <v>0</v>
      </c>
      <c r="CL36" s="284">
        <v>0</v>
      </c>
      <c r="CM36" s="284">
        <v>0</v>
      </c>
      <c r="CN36" s="284">
        <v>0</v>
      </c>
      <c r="CO36" s="284">
        <v>0</v>
      </c>
      <c r="CP36" s="284">
        <v>0</v>
      </c>
      <c r="CQ36" s="284">
        <f t="shared" si="31"/>
        <v>0</v>
      </c>
      <c r="CR36" s="284">
        <f t="shared" si="32"/>
        <v>0</v>
      </c>
      <c r="CS36" s="284">
        <v>0</v>
      </c>
      <c r="CT36" s="284">
        <v>0</v>
      </c>
      <c r="CU36" s="284">
        <v>0</v>
      </c>
      <c r="CV36" s="284">
        <v>0</v>
      </c>
      <c r="CW36" s="284">
        <v>0</v>
      </c>
      <c r="CX36" s="284">
        <v>0</v>
      </c>
      <c r="CY36" s="284">
        <f t="shared" si="34"/>
        <v>0</v>
      </c>
      <c r="CZ36" s="284">
        <v>0</v>
      </c>
      <c r="DA36" s="284">
        <v>0</v>
      </c>
      <c r="DB36" s="284">
        <v>0</v>
      </c>
      <c r="DC36" s="284">
        <v>0</v>
      </c>
      <c r="DD36" s="284">
        <v>0</v>
      </c>
      <c r="DE36" s="284">
        <v>0</v>
      </c>
      <c r="DF36" s="284">
        <f t="shared" si="36"/>
        <v>0</v>
      </c>
      <c r="DG36" s="284">
        <f t="shared" si="37"/>
        <v>0</v>
      </c>
      <c r="DH36" s="284">
        <v>0</v>
      </c>
      <c r="DI36" s="284">
        <v>0</v>
      </c>
      <c r="DJ36" s="284">
        <v>0</v>
      </c>
      <c r="DK36" s="284">
        <v>0</v>
      </c>
      <c r="DL36" s="284">
        <v>0</v>
      </c>
      <c r="DM36" s="284">
        <v>0</v>
      </c>
      <c r="DN36" s="284">
        <f t="shared" si="39"/>
        <v>0</v>
      </c>
      <c r="DO36" s="284">
        <v>0</v>
      </c>
      <c r="DP36" s="284">
        <v>0</v>
      </c>
      <c r="DQ36" s="284">
        <v>0</v>
      </c>
      <c r="DR36" s="284">
        <v>0</v>
      </c>
      <c r="DS36" s="284">
        <v>0</v>
      </c>
      <c r="DT36" s="284">
        <v>0</v>
      </c>
      <c r="DU36" s="284">
        <f t="shared" si="41"/>
        <v>226</v>
      </c>
      <c r="DV36" s="284">
        <v>224</v>
      </c>
      <c r="DW36" s="284">
        <v>0</v>
      </c>
      <c r="DX36" s="284">
        <v>2</v>
      </c>
      <c r="DY36" s="284">
        <v>0</v>
      </c>
      <c r="DZ36" s="284">
        <f t="shared" si="42"/>
        <v>0</v>
      </c>
      <c r="EA36" s="284">
        <f t="shared" si="43"/>
        <v>0</v>
      </c>
      <c r="EB36" s="284">
        <v>0</v>
      </c>
      <c r="EC36" s="284">
        <v>0</v>
      </c>
      <c r="ED36" s="284">
        <v>0</v>
      </c>
      <c r="EE36" s="284">
        <v>0</v>
      </c>
      <c r="EF36" s="284">
        <v>0</v>
      </c>
      <c r="EG36" s="284">
        <v>0</v>
      </c>
      <c r="EH36" s="284">
        <f t="shared" si="45"/>
        <v>0</v>
      </c>
      <c r="EI36" s="284">
        <v>0</v>
      </c>
      <c r="EJ36" s="284">
        <v>0</v>
      </c>
      <c r="EK36" s="284">
        <v>0</v>
      </c>
      <c r="EL36" s="284">
        <v>0</v>
      </c>
      <c r="EM36" s="284">
        <v>0</v>
      </c>
      <c r="EN36" s="284">
        <v>0</v>
      </c>
    </row>
    <row r="37" spans="1:144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1209</v>
      </c>
      <c r="E37" s="284">
        <f t="shared" si="1"/>
        <v>1026</v>
      </c>
      <c r="F37" s="284">
        <f t="shared" si="2"/>
        <v>871</v>
      </c>
      <c r="G37" s="284">
        <v>0</v>
      </c>
      <c r="H37" s="284">
        <v>871</v>
      </c>
      <c r="I37" s="284">
        <v>0</v>
      </c>
      <c r="J37" s="284">
        <v>0</v>
      </c>
      <c r="K37" s="284">
        <v>0</v>
      </c>
      <c r="L37" s="284">
        <v>0</v>
      </c>
      <c r="M37" s="284">
        <f t="shared" si="4"/>
        <v>155</v>
      </c>
      <c r="N37" s="284">
        <v>0</v>
      </c>
      <c r="O37" s="284">
        <v>155</v>
      </c>
      <c r="P37" s="284">
        <v>0</v>
      </c>
      <c r="Q37" s="284">
        <v>0</v>
      </c>
      <c r="R37" s="284">
        <v>0</v>
      </c>
      <c r="S37" s="284">
        <v>0</v>
      </c>
      <c r="T37" s="284">
        <f t="shared" si="6"/>
        <v>52</v>
      </c>
      <c r="U37" s="284">
        <f t="shared" si="7"/>
        <v>33</v>
      </c>
      <c r="V37" s="284">
        <v>0</v>
      </c>
      <c r="W37" s="284">
        <v>0</v>
      </c>
      <c r="X37" s="284">
        <v>33</v>
      </c>
      <c r="Y37" s="284">
        <v>0</v>
      </c>
      <c r="Z37" s="284">
        <v>0</v>
      </c>
      <c r="AA37" s="284">
        <v>0</v>
      </c>
      <c r="AB37" s="284">
        <f t="shared" si="9"/>
        <v>19</v>
      </c>
      <c r="AC37" s="284">
        <v>0</v>
      </c>
      <c r="AD37" s="284">
        <v>0</v>
      </c>
      <c r="AE37" s="284">
        <v>19</v>
      </c>
      <c r="AF37" s="284">
        <v>0</v>
      </c>
      <c r="AG37" s="284">
        <v>0</v>
      </c>
      <c r="AH37" s="284">
        <v>0</v>
      </c>
      <c r="AI37" s="284">
        <f t="shared" si="11"/>
        <v>0</v>
      </c>
      <c r="AJ37" s="284">
        <f t="shared" si="12"/>
        <v>0</v>
      </c>
      <c r="AK37" s="284">
        <v>0</v>
      </c>
      <c r="AL37" s="284">
        <v>0</v>
      </c>
      <c r="AM37" s="284">
        <v>0</v>
      </c>
      <c r="AN37" s="284">
        <v>0</v>
      </c>
      <c r="AO37" s="284">
        <v>0</v>
      </c>
      <c r="AP37" s="284">
        <v>0</v>
      </c>
      <c r="AQ37" s="284">
        <f t="shared" si="14"/>
        <v>0</v>
      </c>
      <c r="AR37" s="284">
        <v>0</v>
      </c>
      <c r="AS37" s="284">
        <v>0</v>
      </c>
      <c r="AT37" s="284">
        <v>0</v>
      </c>
      <c r="AU37" s="284">
        <v>0</v>
      </c>
      <c r="AV37" s="284">
        <v>0</v>
      </c>
      <c r="AW37" s="284">
        <v>0</v>
      </c>
      <c r="AX37" s="284">
        <f t="shared" si="16"/>
        <v>0</v>
      </c>
      <c r="AY37" s="284">
        <f t="shared" si="17"/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4">
        <v>0</v>
      </c>
      <c r="BF37" s="284">
        <f t="shared" si="19"/>
        <v>0</v>
      </c>
      <c r="BG37" s="284">
        <v>0</v>
      </c>
      <c r="BH37" s="284">
        <v>0</v>
      </c>
      <c r="BI37" s="284">
        <v>0</v>
      </c>
      <c r="BJ37" s="284">
        <v>0</v>
      </c>
      <c r="BK37" s="284">
        <v>0</v>
      </c>
      <c r="BL37" s="284">
        <v>0</v>
      </c>
      <c r="BM37" s="284">
        <f t="shared" si="21"/>
        <v>0</v>
      </c>
      <c r="BN37" s="284">
        <f t="shared" si="22"/>
        <v>0</v>
      </c>
      <c r="BO37" s="284">
        <v>0</v>
      </c>
      <c r="BP37" s="284">
        <v>0</v>
      </c>
      <c r="BQ37" s="284">
        <v>0</v>
      </c>
      <c r="BR37" s="284">
        <v>0</v>
      </c>
      <c r="BS37" s="284">
        <v>0</v>
      </c>
      <c r="BT37" s="284">
        <v>0</v>
      </c>
      <c r="BU37" s="284">
        <f t="shared" si="24"/>
        <v>0</v>
      </c>
      <c r="BV37" s="284">
        <v>0</v>
      </c>
      <c r="BW37" s="284">
        <v>0</v>
      </c>
      <c r="BX37" s="284">
        <v>0</v>
      </c>
      <c r="BY37" s="284">
        <v>0</v>
      </c>
      <c r="BZ37" s="284">
        <v>0</v>
      </c>
      <c r="CA37" s="284">
        <v>0</v>
      </c>
      <c r="CB37" s="284">
        <f t="shared" si="26"/>
        <v>0</v>
      </c>
      <c r="CC37" s="284">
        <f t="shared" si="27"/>
        <v>0</v>
      </c>
      <c r="CD37" s="284">
        <v>0</v>
      </c>
      <c r="CE37" s="284">
        <v>0</v>
      </c>
      <c r="CF37" s="284">
        <v>0</v>
      </c>
      <c r="CG37" s="284">
        <v>0</v>
      </c>
      <c r="CH37" s="284">
        <v>0</v>
      </c>
      <c r="CI37" s="284">
        <v>0</v>
      </c>
      <c r="CJ37" s="284">
        <f t="shared" si="29"/>
        <v>0</v>
      </c>
      <c r="CK37" s="284">
        <v>0</v>
      </c>
      <c r="CL37" s="284">
        <v>0</v>
      </c>
      <c r="CM37" s="284">
        <v>0</v>
      </c>
      <c r="CN37" s="284">
        <v>0</v>
      </c>
      <c r="CO37" s="284">
        <v>0</v>
      </c>
      <c r="CP37" s="284">
        <v>0</v>
      </c>
      <c r="CQ37" s="284">
        <f t="shared" si="31"/>
        <v>67</v>
      </c>
      <c r="CR37" s="284">
        <f t="shared" si="32"/>
        <v>65</v>
      </c>
      <c r="CS37" s="284">
        <v>0</v>
      </c>
      <c r="CT37" s="284">
        <v>0</v>
      </c>
      <c r="CU37" s="284">
        <v>0</v>
      </c>
      <c r="CV37" s="284">
        <v>65</v>
      </c>
      <c r="CW37" s="284">
        <v>0</v>
      </c>
      <c r="CX37" s="284">
        <v>0</v>
      </c>
      <c r="CY37" s="284">
        <f t="shared" si="34"/>
        <v>2</v>
      </c>
      <c r="CZ37" s="284">
        <v>0</v>
      </c>
      <c r="DA37" s="284">
        <v>0</v>
      </c>
      <c r="DB37" s="284">
        <v>0</v>
      </c>
      <c r="DC37" s="284">
        <v>2</v>
      </c>
      <c r="DD37" s="284">
        <v>0</v>
      </c>
      <c r="DE37" s="284">
        <v>0</v>
      </c>
      <c r="DF37" s="284">
        <f t="shared" si="36"/>
        <v>0</v>
      </c>
      <c r="DG37" s="284">
        <f t="shared" si="37"/>
        <v>0</v>
      </c>
      <c r="DH37" s="284">
        <v>0</v>
      </c>
      <c r="DI37" s="284">
        <v>0</v>
      </c>
      <c r="DJ37" s="284">
        <v>0</v>
      </c>
      <c r="DK37" s="284">
        <v>0</v>
      </c>
      <c r="DL37" s="284">
        <v>0</v>
      </c>
      <c r="DM37" s="284">
        <v>0</v>
      </c>
      <c r="DN37" s="284">
        <f t="shared" si="39"/>
        <v>0</v>
      </c>
      <c r="DO37" s="284">
        <v>0</v>
      </c>
      <c r="DP37" s="284">
        <v>0</v>
      </c>
      <c r="DQ37" s="284">
        <v>0</v>
      </c>
      <c r="DR37" s="284">
        <v>0</v>
      </c>
      <c r="DS37" s="284">
        <v>0</v>
      </c>
      <c r="DT37" s="284">
        <v>0</v>
      </c>
      <c r="DU37" s="284">
        <f t="shared" si="41"/>
        <v>64</v>
      </c>
      <c r="DV37" s="284">
        <v>53</v>
      </c>
      <c r="DW37" s="284">
        <v>0</v>
      </c>
      <c r="DX37" s="284">
        <v>11</v>
      </c>
      <c r="DY37" s="284">
        <v>0</v>
      </c>
      <c r="DZ37" s="284">
        <f t="shared" si="42"/>
        <v>0</v>
      </c>
      <c r="EA37" s="284">
        <f t="shared" si="43"/>
        <v>0</v>
      </c>
      <c r="EB37" s="284">
        <v>0</v>
      </c>
      <c r="EC37" s="284">
        <v>0</v>
      </c>
      <c r="ED37" s="284">
        <v>0</v>
      </c>
      <c r="EE37" s="284">
        <v>0</v>
      </c>
      <c r="EF37" s="284">
        <v>0</v>
      </c>
      <c r="EG37" s="284">
        <v>0</v>
      </c>
      <c r="EH37" s="284">
        <f t="shared" si="45"/>
        <v>0</v>
      </c>
      <c r="EI37" s="284">
        <v>0</v>
      </c>
      <c r="EJ37" s="284">
        <v>0</v>
      </c>
      <c r="EK37" s="284">
        <v>0</v>
      </c>
      <c r="EL37" s="284">
        <v>0</v>
      </c>
      <c r="EM37" s="284">
        <v>0</v>
      </c>
      <c r="EN37" s="284">
        <v>0</v>
      </c>
    </row>
    <row r="38" spans="1:144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1359</v>
      </c>
      <c r="E38" s="284">
        <f t="shared" si="1"/>
        <v>1095</v>
      </c>
      <c r="F38" s="284">
        <f t="shared" si="2"/>
        <v>1072</v>
      </c>
      <c r="G38" s="284">
        <v>0</v>
      </c>
      <c r="H38" s="284">
        <v>1072</v>
      </c>
      <c r="I38" s="284">
        <v>0</v>
      </c>
      <c r="J38" s="284">
        <v>0</v>
      </c>
      <c r="K38" s="284">
        <v>0</v>
      </c>
      <c r="L38" s="284">
        <v>0</v>
      </c>
      <c r="M38" s="284">
        <f t="shared" si="4"/>
        <v>23</v>
      </c>
      <c r="N38" s="284">
        <v>0</v>
      </c>
      <c r="O38" s="284">
        <v>23</v>
      </c>
      <c r="P38" s="284">
        <v>0</v>
      </c>
      <c r="Q38" s="284">
        <v>0</v>
      </c>
      <c r="R38" s="284">
        <v>0</v>
      </c>
      <c r="S38" s="284">
        <v>0</v>
      </c>
      <c r="T38" s="284">
        <f t="shared" si="6"/>
        <v>164</v>
      </c>
      <c r="U38" s="284">
        <f t="shared" si="7"/>
        <v>157</v>
      </c>
      <c r="V38" s="284">
        <v>0</v>
      </c>
      <c r="W38" s="284">
        <v>0</v>
      </c>
      <c r="X38" s="284">
        <v>47</v>
      </c>
      <c r="Y38" s="284">
        <v>36</v>
      </c>
      <c r="Z38" s="284">
        <v>0</v>
      </c>
      <c r="AA38" s="284">
        <v>74</v>
      </c>
      <c r="AB38" s="284">
        <f t="shared" si="9"/>
        <v>7</v>
      </c>
      <c r="AC38" s="284">
        <v>0</v>
      </c>
      <c r="AD38" s="284">
        <v>0</v>
      </c>
      <c r="AE38" s="284">
        <v>1</v>
      </c>
      <c r="AF38" s="284">
        <v>0</v>
      </c>
      <c r="AG38" s="284">
        <v>0</v>
      </c>
      <c r="AH38" s="284">
        <v>6</v>
      </c>
      <c r="AI38" s="284">
        <f t="shared" si="11"/>
        <v>0</v>
      </c>
      <c r="AJ38" s="284">
        <f t="shared" si="12"/>
        <v>0</v>
      </c>
      <c r="AK38" s="284">
        <v>0</v>
      </c>
      <c r="AL38" s="284">
        <v>0</v>
      </c>
      <c r="AM38" s="284">
        <v>0</v>
      </c>
      <c r="AN38" s="284">
        <v>0</v>
      </c>
      <c r="AO38" s="284">
        <v>0</v>
      </c>
      <c r="AP38" s="284">
        <v>0</v>
      </c>
      <c r="AQ38" s="284">
        <f t="shared" si="14"/>
        <v>0</v>
      </c>
      <c r="AR38" s="284">
        <v>0</v>
      </c>
      <c r="AS38" s="284">
        <v>0</v>
      </c>
      <c r="AT38" s="284">
        <v>0</v>
      </c>
      <c r="AU38" s="284">
        <v>0</v>
      </c>
      <c r="AV38" s="284">
        <v>0</v>
      </c>
      <c r="AW38" s="284">
        <v>0</v>
      </c>
      <c r="AX38" s="284">
        <f t="shared" si="16"/>
        <v>0</v>
      </c>
      <c r="AY38" s="284">
        <f t="shared" si="17"/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4">
        <v>0</v>
      </c>
      <c r="BF38" s="284">
        <f t="shared" si="19"/>
        <v>0</v>
      </c>
      <c r="BG38" s="284">
        <v>0</v>
      </c>
      <c r="BH38" s="284">
        <v>0</v>
      </c>
      <c r="BI38" s="284">
        <v>0</v>
      </c>
      <c r="BJ38" s="284">
        <v>0</v>
      </c>
      <c r="BK38" s="284">
        <v>0</v>
      </c>
      <c r="BL38" s="284">
        <v>0</v>
      </c>
      <c r="BM38" s="284">
        <f t="shared" si="21"/>
        <v>0</v>
      </c>
      <c r="BN38" s="284">
        <f t="shared" si="22"/>
        <v>0</v>
      </c>
      <c r="BO38" s="284"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f t="shared" si="24"/>
        <v>0</v>
      </c>
      <c r="BV38" s="284">
        <v>0</v>
      </c>
      <c r="BW38" s="284">
        <v>0</v>
      </c>
      <c r="BX38" s="284">
        <v>0</v>
      </c>
      <c r="BY38" s="284">
        <v>0</v>
      </c>
      <c r="BZ38" s="284">
        <v>0</v>
      </c>
      <c r="CA38" s="284">
        <v>0</v>
      </c>
      <c r="CB38" s="284">
        <f t="shared" si="26"/>
        <v>0</v>
      </c>
      <c r="CC38" s="284">
        <f t="shared" si="27"/>
        <v>0</v>
      </c>
      <c r="CD38" s="284">
        <v>0</v>
      </c>
      <c r="CE38" s="284">
        <v>0</v>
      </c>
      <c r="CF38" s="284">
        <v>0</v>
      </c>
      <c r="CG38" s="284">
        <v>0</v>
      </c>
      <c r="CH38" s="284">
        <v>0</v>
      </c>
      <c r="CI38" s="284">
        <v>0</v>
      </c>
      <c r="CJ38" s="284">
        <f t="shared" si="29"/>
        <v>0</v>
      </c>
      <c r="CK38" s="284">
        <v>0</v>
      </c>
      <c r="CL38" s="284">
        <v>0</v>
      </c>
      <c r="CM38" s="284">
        <v>0</v>
      </c>
      <c r="CN38" s="284">
        <v>0</v>
      </c>
      <c r="CO38" s="284">
        <v>0</v>
      </c>
      <c r="CP38" s="284">
        <v>0</v>
      </c>
      <c r="CQ38" s="284">
        <f t="shared" si="31"/>
        <v>0</v>
      </c>
      <c r="CR38" s="284">
        <f t="shared" si="32"/>
        <v>0</v>
      </c>
      <c r="CS38" s="284">
        <v>0</v>
      </c>
      <c r="CT38" s="284">
        <v>0</v>
      </c>
      <c r="CU38" s="284">
        <v>0</v>
      </c>
      <c r="CV38" s="284">
        <v>0</v>
      </c>
      <c r="CW38" s="284">
        <v>0</v>
      </c>
      <c r="CX38" s="284">
        <v>0</v>
      </c>
      <c r="CY38" s="284">
        <f t="shared" si="34"/>
        <v>0</v>
      </c>
      <c r="CZ38" s="284">
        <v>0</v>
      </c>
      <c r="DA38" s="284">
        <v>0</v>
      </c>
      <c r="DB38" s="284">
        <v>0</v>
      </c>
      <c r="DC38" s="284">
        <v>0</v>
      </c>
      <c r="DD38" s="284">
        <v>0</v>
      </c>
      <c r="DE38" s="284">
        <v>0</v>
      </c>
      <c r="DF38" s="284">
        <f t="shared" si="36"/>
        <v>0</v>
      </c>
      <c r="DG38" s="284">
        <f t="shared" si="37"/>
        <v>0</v>
      </c>
      <c r="DH38" s="284">
        <v>0</v>
      </c>
      <c r="DI38" s="284">
        <v>0</v>
      </c>
      <c r="DJ38" s="284">
        <v>0</v>
      </c>
      <c r="DK38" s="284">
        <v>0</v>
      </c>
      <c r="DL38" s="284">
        <v>0</v>
      </c>
      <c r="DM38" s="284">
        <v>0</v>
      </c>
      <c r="DN38" s="284">
        <f t="shared" si="39"/>
        <v>0</v>
      </c>
      <c r="DO38" s="284">
        <v>0</v>
      </c>
      <c r="DP38" s="284">
        <v>0</v>
      </c>
      <c r="DQ38" s="284">
        <v>0</v>
      </c>
      <c r="DR38" s="284">
        <v>0</v>
      </c>
      <c r="DS38" s="284">
        <v>0</v>
      </c>
      <c r="DT38" s="284">
        <v>0</v>
      </c>
      <c r="DU38" s="284">
        <f t="shared" si="41"/>
        <v>100</v>
      </c>
      <c r="DV38" s="284">
        <v>97</v>
      </c>
      <c r="DW38" s="284">
        <v>0</v>
      </c>
      <c r="DX38" s="284">
        <v>3</v>
      </c>
      <c r="DY38" s="284">
        <v>0</v>
      </c>
      <c r="DZ38" s="284">
        <f t="shared" si="42"/>
        <v>0</v>
      </c>
      <c r="EA38" s="284">
        <f t="shared" si="43"/>
        <v>0</v>
      </c>
      <c r="EB38" s="284">
        <v>0</v>
      </c>
      <c r="EC38" s="284">
        <v>0</v>
      </c>
      <c r="ED38" s="284">
        <v>0</v>
      </c>
      <c r="EE38" s="284">
        <v>0</v>
      </c>
      <c r="EF38" s="284">
        <v>0</v>
      </c>
      <c r="EG38" s="284">
        <v>0</v>
      </c>
      <c r="EH38" s="284">
        <f t="shared" si="45"/>
        <v>0</v>
      </c>
      <c r="EI38" s="284">
        <v>0</v>
      </c>
      <c r="EJ38" s="284">
        <v>0</v>
      </c>
      <c r="EK38" s="284">
        <v>0</v>
      </c>
      <c r="EL38" s="284">
        <v>0</v>
      </c>
      <c r="EM38" s="284">
        <v>0</v>
      </c>
      <c r="EN38" s="284">
        <v>0</v>
      </c>
    </row>
    <row r="39" spans="1:144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4358</v>
      </c>
      <c r="E39" s="284">
        <f t="shared" si="1"/>
        <v>3628</v>
      </c>
      <c r="F39" s="284">
        <f t="shared" si="2"/>
        <v>2855</v>
      </c>
      <c r="G39" s="284">
        <v>0</v>
      </c>
      <c r="H39" s="284">
        <v>2855</v>
      </c>
      <c r="I39" s="284">
        <v>0</v>
      </c>
      <c r="J39" s="284">
        <v>0</v>
      </c>
      <c r="K39" s="284">
        <v>0</v>
      </c>
      <c r="L39" s="284">
        <v>0</v>
      </c>
      <c r="M39" s="284">
        <f t="shared" si="4"/>
        <v>773</v>
      </c>
      <c r="N39" s="284">
        <v>0</v>
      </c>
      <c r="O39" s="284">
        <v>773</v>
      </c>
      <c r="P39" s="284">
        <v>0</v>
      </c>
      <c r="Q39" s="284">
        <v>0</v>
      </c>
      <c r="R39" s="284">
        <v>0</v>
      </c>
      <c r="S39" s="284">
        <v>0</v>
      </c>
      <c r="T39" s="284">
        <f t="shared" si="6"/>
        <v>251</v>
      </c>
      <c r="U39" s="284">
        <f t="shared" si="7"/>
        <v>115</v>
      </c>
      <c r="V39" s="284">
        <v>0</v>
      </c>
      <c r="W39" s="284">
        <v>0</v>
      </c>
      <c r="X39" s="284">
        <v>115</v>
      </c>
      <c r="Y39" s="284">
        <v>0</v>
      </c>
      <c r="Z39" s="284">
        <v>0</v>
      </c>
      <c r="AA39" s="284">
        <v>0</v>
      </c>
      <c r="AB39" s="284">
        <f t="shared" si="9"/>
        <v>136</v>
      </c>
      <c r="AC39" s="284">
        <v>0</v>
      </c>
      <c r="AD39" s="284">
        <v>0</v>
      </c>
      <c r="AE39" s="284">
        <v>136</v>
      </c>
      <c r="AF39" s="284">
        <v>0</v>
      </c>
      <c r="AG39" s="284">
        <v>0</v>
      </c>
      <c r="AH39" s="284">
        <v>0</v>
      </c>
      <c r="AI39" s="284">
        <f t="shared" si="11"/>
        <v>0</v>
      </c>
      <c r="AJ39" s="284">
        <f t="shared" si="12"/>
        <v>0</v>
      </c>
      <c r="AK39" s="284">
        <v>0</v>
      </c>
      <c r="AL39" s="284">
        <v>0</v>
      </c>
      <c r="AM39" s="284">
        <v>0</v>
      </c>
      <c r="AN39" s="284">
        <v>0</v>
      </c>
      <c r="AO39" s="284">
        <v>0</v>
      </c>
      <c r="AP39" s="284">
        <v>0</v>
      </c>
      <c r="AQ39" s="284">
        <f t="shared" si="14"/>
        <v>0</v>
      </c>
      <c r="AR39" s="284">
        <v>0</v>
      </c>
      <c r="AS39" s="284">
        <v>0</v>
      </c>
      <c r="AT39" s="284">
        <v>0</v>
      </c>
      <c r="AU39" s="284">
        <v>0</v>
      </c>
      <c r="AV39" s="284">
        <v>0</v>
      </c>
      <c r="AW39" s="284">
        <v>0</v>
      </c>
      <c r="AX39" s="284">
        <f t="shared" si="16"/>
        <v>0</v>
      </c>
      <c r="AY39" s="284">
        <f t="shared" si="17"/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4">
        <v>0</v>
      </c>
      <c r="BF39" s="284">
        <f t="shared" si="19"/>
        <v>0</v>
      </c>
      <c r="BG39" s="284">
        <v>0</v>
      </c>
      <c r="BH39" s="284">
        <v>0</v>
      </c>
      <c r="BI39" s="284">
        <v>0</v>
      </c>
      <c r="BJ39" s="284">
        <v>0</v>
      </c>
      <c r="BK39" s="284">
        <v>0</v>
      </c>
      <c r="BL39" s="284">
        <v>0</v>
      </c>
      <c r="BM39" s="284">
        <f t="shared" si="21"/>
        <v>0</v>
      </c>
      <c r="BN39" s="284">
        <f t="shared" si="22"/>
        <v>0</v>
      </c>
      <c r="BO39" s="284"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f t="shared" si="24"/>
        <v>0</v>
      </c>
      <c r="BV39" s="284">
        <v>0</v>
      </c>
      <c r="BW39" s="284">
        <v>0</v>
      </c>
      <c r="BX39" s="284">
        <v>0</v>
      </c>
      <c r="BY39" s="284">
        <v>0</v>
      </c>
      <c r="BZ39" s="284">
        <v>0</v>
      </c>
      <c r="CA39" s="284">
        <v>0</v>
      </c>
      <c r="CB39" s="284">
        <f t="shared" si="26"/>
        <v>0</v>
      </c>
      <c r="CC39" s="284">
        <f t="shared" si="27"/>
        <v>0</v>
      </c>
      <c r="CD39" s="284">
        <v>0</v>
      </c>
      <c r="CE39" s="284">
        <v>0</v>
      </c>
      <c r="CF39" s="284">
        <v>0</v>
      </c>
      <c r="CG39" s="284">
        <v>0</v>
      </c>
      <c r="CH39" s="284">
        <v>0</v>
      </c>
      <c r="CI39" s="284">
        <v>0</v>
      </c>
      <c r="CJ39" s="284">
        <f t="shared" si="29"/>
        <v>0</v>
      </c>
      <c r="CK39" s="284">
        <v>0</v>
      </c>
      <c r="CL39" s="284">
        <v>0</v>
      </c>
      <c r="CM39" s="284">
        <v>0</v>
      </c>
      <c r="CN39" s="284">
        <v>0</v>
      </c>
      <c r="CO39" s="284">
        <v>0</v>
      </c>
      <c r="CP39" s="284">
        <v>0</v>
      </c>
      <c r="CQ39" s="284">
        <f t="shared" si="31"/>
        <v>258</v>
      </c>
      <c r="CR39" s="284">
        <f t="shared" si="32"/>
        <v>249</v>
      </c>
      <c r="CS39" s="284">
        <v>0</v>
      </c>
      <c r="CT39" s="284">
        <v>0</v>
      </c>
      <c r="CU39" s="284">
        <v>0</v>
      </c>
      <c r="CV39" s="284">
        <v>249</v>
      </c>
      <c r="CW39" s="284">
        <v>0</v>
      </c>
      <c r="CX39" s="284">
        <v>0</v>
      </c>
      <c r="CY39" s="284">
        <f t="shared" si="34"/>
        <v>9</v>
      </c>
      <c r="CZ39" s="284">
        <v>0</v>
      </c>
      <c r="DA39" s="284">
        <v>0</v>
      </c>
      <c r="DB39" s="284">
        <v>0</v>
      </c>
      <c r="DC39" s="284">
        <v>9</v>
      </c>
      <c r="DD39" s="284">
        <v>0</v>
      </c>
      <c r="DE39" s="284">
        <v>0</v>
      </c>
      <c r="DF39" s="284">
        <f t="shared" si="36"/>
        <v>0</v>
      </c>
      <c r="DG39" s="284">
        <f t="shared" si="37"/>
        <v>0</v>
      </c>
      <c r="DH39" s="284">
        <v>0</v>
      </c>
      <c r="DI39" s="284">
        <v>0</v>
      </c>
      <c r="DJ39" s="284">
        <v>0</v>
      </c>
      <c r="DK39" s="284">
        <v>0</v>
      </c>
      <c r="DL39" s="284">
        <v>0</v>
      </c>
      <c r="DM39" s="284">
        <v>0</v>
      </c>
      <c r="DN39" s="284">
        <f t="shared" si="39"/>
        <v>0</v>
      </c>
      <c r="DO39" s="284">
        <v>0</v>
      </c>
      <c r="DP39" s="284">
        <v>0</v>
      </c>
      <c r="DQ39" s="284">
        <v>0</v>
      </c>
      <c r="DR39" s="284">
        <v>0</v>
      </c>
      <c r="DS39" s="284">
        <v>0</v>
      </c>
      <c r="DT39" s="284">
        <v>0</v>
      </c>
      <c r="DU39" s="284">
        <f t="shared" si="41"/>
        <v>221</v>
      </c>
      <c r="DV39" s="284">
        <v>171</v>
      </c>
      <c r="DW39" s="284">
        <v>0</v>
      </c>
      <c r="DX39" s="284">
        <v>50</v>
      </c>
      <c r="DY39" s="284">
        <v>0</v>
      </c>
      <c r="DZ39" s="284">
        <f t="shared" si="42"/>
        <v>0</v>
      </c>
      <c r="EA39" s="284">
        <f t="shared" si="43"/>
        <v>0</v>
      </c>
      <c r="EB39" s="284">
        <v>0</v>
      </c>
      <c r="EC39" s="284">
        <v>0</v>
      </c>
      <c r="ED39" s="284">
        <v>0</v>
      </c>
      <c r="EE39" s="284">
        <v>0</v>
      </c>
      <c r="EF39" s="284">
        <v>0</v>
      </c>
      <c r="EG39" s="284">
        <v>0</v>
      </c>
      <c r="EH39" s="284">
        <f t="shared" si="45"/>
        <v>0</v>
      </c>
      <c r="EI39" s="284">
        <v>0</v>
      </c>
      <c r="EJ39" s="284">
        <v>0</v>
      </c>
      <c r="EK39" s="284">
        <v>0</v>
      </c>
      <c r="EL39" s="284">
        <v>0</v>
      </c>
      <c r="EM39" s="284">
        <v>0</v>
      </c>
      <c r="EN39" s="284">
        <v>0</v>
      </c>
    </row>
    <row r="40" spans="1:144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3072</v>
      </c>
      <c r="E40" s="284">
        <f t="shared" si="1"/>
        <v>2135</v>
      </c>
      <c r="F40" s="284">
        <f t="shared" si="2"/>
        <v>2081</v>
      </c>
      <c r="G40" s="284">
        <v>0</v>
      </c>
      <c r="H40" s="284">
        <v>2081</v>
      </c>
      <c r="I40" s="284">
        <v>0</v>
      </c>
      <c r="J40" s="284">
        <v>0</v>
      </c>
      <c r="K40" s="284">
        <v>0</v>
      </c>
      <c r="L40" s="284">
        <v>0</v>
      </c>
      <c r="M40" s="284">
        <f t="shared" si="4"/>
        <v>54</v>
      </c>
      <c r="N40" s="284">
        <v>0</v>
      </c>
      <c r="O40" s="284">
        <v>54</v>
      </c>
      <c r="P40" s="284">
        <v>0</v>
      </c>
      <c r="Q40" s="284">
        <v>0</v>
      </c>
      <c r="R40" s="284">
        <v>0</v>
      </c>
      <c r="S40" s="284">
        <v>0</v>
      </c>
      <c r="T40" s="284">
        <f t="shared" si="6"/>
        <v>342</v>
      </c>
      <c r="U40" s="284">
        <f t="shared" si="7"/>
        <v>272</v>
      </c>
      <c r="V40" s="284">
        <v>0</v>
      </c>
      <c r="W40" s="284">
        <v>0</v>
      </c>
      <c r="X40" s="284">
        <v>73</v>
      </c>
      <c r="Y40" s="284">
        <v>50</v>
      </c>
      <c r="Z40" s="284">
        <v>0</v>
      </c>
      <c r="AA40" s="284">
        <v>149</v>
      </c>
      <c r="AB40" s="284">
        <f t="shared" si="9"/>
        <v>70</v>
      </c>
      <c r="AC40" s="284">
        <v>0</v>
      </c>
      <c r="AD40" s="284">
        <v>0</v>
      </c>
      <c r="AE40" s="284">
        <v>12</v>
      </c>
      <c r="AF40" s="284">
        <v>0</v>
      </c>
      <c r="AG40" s="284">
        <v>0</v>
      </c>
      <c r="AH40" s="284">
        <v>58</v>
      </c>
      <c r="AI40" s="284">
        <f t="shared" si="11"/>
        <v>270</v>
      </c>
      <c r="AJ40" s="284">
        <f t="shared" si="12"/>
        <v>270</v>
      </c>
      <c r="AK40" s="284">
        <v>0</v>
      </c>
      <c r="AL40" s="284">
        <v>0</v>
      </c>
      <c r="AM40" s="284">
        <v>0</v>
      </c>
      <c r="AN40" s="284">
        <v>270</v>
      </c>
      <c r="AO40" s="284">
        <v>0</v>
      </c>
      <c r="AP40" s="284">
        <v>0</v>
      </c>
      <c r="AQ40" s="284">
        <f t="shared" si="14"/>
        <v>0</v>
      </c>
      <c r="AR40" s="284">
        <v>0</v>
      </c>
      <c r="AS40" s="284">
        <v>0</v>
      </c>
      <c r="AT40" s="284">
        <v>0</v>
      </c>
      <c r="AU40" s="284">
        <v>0</v>
      </c>
      <c r="AV40" s="284">
        <v>0</v>
      </c>
      <c r="AW40" s="284">
        <v>0</v>
      </c>
      <c r="AX40" s="284">
        <f t="shared" si="16"/>
        <v>0</v>
      </c>
      <c r="AY40" s="284">
        <f t="shared" si="17"/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4">
        <v>0</v>
      </c>
      <c r="BF40" s="284">
        <f t="shared" si="19"/>
        <v>0</v>
      </c>
      <c r="BG40" s="284">
        <v>0</v>
      </c>
      <c r="BH40" s="284">
        <v>0</v>
      </c>
      <c r="BI40" s="284">
        <v>0</v>
      </c>
      <c r="BJ40" s="284">
        <v>0</v>
      </c>
      <c r="BK40" s="284">
        <v>0</v>
      </c>
      <c r="BL40" s="284">
        <v>0</v>
      </c>
      <c r="BM40" s="284">
        <f t="shared" si="21"/>
        <v>0</v>
      </c>
      <c r="BN40" s="284">
        <f t="shared" si="22"/>
        <v>0</v>
      </c>
      <c r="BO40" s="284">
        <v>0</v>
      </c>
      <c r="BP40" s="284">
        <v>0</v>
      </c>
      <c r="BQ40" s="284">
        <v>0</v>
      </c>
      <c r="BR40" s="284">
        <v>0</v>
      </c>
      <c r="BS40" s="284">
        <v>0</v>
      </c>
      <c r="BT40" s="284">
        <v>0</v>
      </c>
      <c r="BU40" s="284">
        <f t="shared" si="24"/>
        <v>0</v>
      </c>
      <c r="BV40" s="284">
        <v>0</v>
      </c>
      <c r="BW40" s="284">
        <v>0</v>
      </c>
      <c r="BX40" s="284">
        <v>0</v>
      </c>
      <c r="BY40" s="284">
        <v>0</v>
      </c>
      <c r="BZ40" s="284">
        <v>0</v>
      </c>
      <c r="CA40" s="284">
        <v>0</v>
      </c>
      <c r="CB40" s="284">
        <f t="shared" si="26"/>
        <v>0</v>
      </c>
      <c r="CC40" s="284">
        <f t="shared" si="27"/>
        <v>0</v>
      </c>
      <c r="CD40" s="284">
        <v>0</v>
      </c>
      <c r="CE40" s="284">
        <v>0</v>
      </c>
      <c r="CF40" s="284">
        <v>0</v>
      </c>
      <c r="CG40" s="284">
        <v>0</v>
      </c>
      <c r="CH40" s="284">
        <v>0</v>
      </c>
      <c r="CI40" s="284">
        <v>0</v>
      </c>
      <c r="CJ40" s="284">
        <f t="shared" si="29"/>
        <v>0</v>
      </c>
      <c r="CK40" s="284">
        <v>0</v>
      </c>
      <c r="CL40" s="284">
        <v>0</v>
      </c>
      <c r="CM40" s="284">
        <v>0</v>
      </c>
      <c r="CN40" s="284">
        <v>0</v>
      </c>
      <c r="CO40" s="284">
        <v>0</v>
      </c>
      <c r="CP40" s="284">
        <v>0</v>
      </c>
      <c r="CQ40" s="284">
        <f t="shared" si="31"/>
        <v>48</v>
      </c>
      <c r="CR40" s="284">
        <f t="shared" si="32"/>
        <v>48</v>
      </c>
      <c r="CS40" s="284">
        <v>0</v>
      </c>
      <c r="CT40" s="284">
        <v>0</v>
      </c>
      <c r="CU40" s="284">
        <v>0</v>
      </c>
      <c r="CV40" s="284">
        <v>48</v>
      </c>
      <c r="CW40" s="284">
        <v>0</v>
      </c>
      <c r="CX40" s="284">
        <v>0</v>
      </c>
      <c r="CY40" s="284">
        <f t="shared" si="34"/>
        <v>0</v>
      </c>
      <c r="CZ40" s="284">
        <v>0</v>
      </c>
      <c r="DA40" s="284">
        <v>0</v>
      </c>
      <c r="DB40" s="284">
        <v>0</v>
      </c>
      <c r="DC40" s="284">
        <v>0</v>
      </c>
      <c r="DD40" s="284">
        <v>0</v>
      </c>
      <c r="DE40" s="284">
        <v>0</v>
      </c>
      <c r="DF40" s="284">
        <f t="shared" si="36"/>
        <v>0</v>
      </c>
      <c r="DG40" s="284">
        <f t="shared" si="37"/>
        <v>0</v>
      </c>
      <c r="DH40" s="284">
        <v>0</v>
      </c>
      <c r="DI40" s="284">
        <v>0</v>
      </c>
      <c r="DJ40" s="284">
        <v>0</v>
      </c>
      <c r="DK40" s="284">
        <v>0</v>
      </c>
      <c r="DL40" s="284">
        <v>0</v>
      </c>
      <c r="DM40" s="284">
        <v>0</v>
      </c>
      <c r="DN40" s="284">
        <f t="shared" si="39"/>
        <v>0</v>
      </c>
      <c r="DO40" s="284">
        <v>0</v>
      </c>
      <c r="DP40" s="284">
        <v>0</v>
      </c>
      <c r="DQ40" s="284">
        <v>0</v>
      </c>
      <c r="DR40" s="284">
        <v>0</v>
      </c>
      <c r="DS40" s="284">
        <v>0</v>
      </c>
      <c r="DT40" s="284">
        <v>0</v>
      </c>
      <c r="DU40" s="284">
        <f t="shared" si="41"/>
        <v>277</v>
      </c>
      <c r="DV40" s="284">
        <v>268</v>
      </c>
      <c r="DW40" s="284">
        <v>0</v>
      </c>
      <c r="DX40" s="284">
        <v>9</v>
      </c>
      <c r="DY40" s="284">
        <v>0</v>
      </c>
      <c r="DZ40" s="284">
        <f t="shared" si="42"/>
        <v>0</v>
      </c>
      <c r="EA40" s="284">
        <f t="shared" si="43"/>
        <v>0</v>
      </c>
      <c r="EB40" s="284">
        <v>0</v>
      </c>
      <c r="EC40" s="284">
        <v>0</v>
      </c>
      <c r="ED40" s="284">
        <v>0</v>
      </c>
      <c r="EE40" s="284">
        <v>0</v>
      </c>
      <c r="EF40" s="284">
        <v>0</v>
      </c>
      <c r="EG40" s="284">
        <v>0</v>
      </c>
      <c r="EH40" s="284">
        <f t="shared" si="45"/>
        <v>0</v>
      </c>
      <c r="EI40" s="284">
        <v>0</v>
      </c>
      <c r="EJ40" s="284">
        <v>0</v>
      </c>
      <c r="EK40" s="284">
        <v>0</v>
      </c>
      <c r="EL40" s="284">
        <v>0</v>
      </c>
      <c r="EM40" s="284">
        <v>0</v>
      </c>
      <c r="EN40" s="284">
        <v>0</v>
      </c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39" man="1"/>
    <brk id="34" min="1" max="39" man="1"/>
    <brk id="49" min="1" max="39" man="1"/>
    <brk id="64" min="1" max="39" man="1"/>
    <brk id="79" min="1" max="39" man="1"/>
    <brk id="94" min="1" max="39" man="1"/>
    <brk id="109" min="1" max="39" man="1"/>
    <brk id="124" min="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岩手県</v>
      </c>
      <c r="B7" s="294" t="str">
        <f>ごみ処理概要!B7</f>
        <v>03000</v>
      </c>
      <c r="C7" s="295" t="s">
        <v>3</v>
      </c>
      <c r="D7" s="296">
        <f t="shared" ref="D7:D40" si="0">SUM(E7,F7,N7,O7)</f>
        <v>387365</v>
      </c>
      <c r="E7" s="296">
        <f t="shared" ref="E7:E40" si="1">+Q7</f>
        <v>322901</v>
      </c>
      <c r="F7" s="296">
        <f t="shared" ref="F7:F40" si="2">SUM(G7:M7)</f>
        <v>48301</v>
      </c>
      <c r="G7" s="296">
        <f t="shared" ref="G7:M7" si="3">SUM(G$8:G$207)</f>
        <v>17537</v>
      </c>
      <c r="H7" s="296">
        <f t="shared" si="3"/>
        <v>3357</v>
      </c>
      <c r="I7" s="296">
        <f t="shared" si="3"/>
        <v>0</v>
      </c>
      <c r="J7" s="296">
        <f t="shared" si="3"/>
        <v>171</v>
      </c>
      <c r="K7" s="296">
        <f t="shared" si="3"/>
        <v>14</v>
      </c>
      <c r="L7" s="296">
        <f t="shared" si="3"/>
        <v>27151</v>
      </c>
      <c r="M7" s="296">
        <f t="shared" si="3"/>
        <v>71</v>
      </c>
      <c r="N7" s="296">
        <f t="shared" ref="N7:N40" si="4">+AA7</f>
        <v>1165</v>
      </c>
      <c r="O7" s="296">
        <f>+資源化量内訳!Y7</f>
        <v>14998</v>
      </c>
      <c r="P7" s="296">
        <f t="shared" ref="P7:P40" si="5">+SUM(Q7,R7)</f>
        <v>335548</v>
      </c>
      <c r="Q7" s="296">
        <f>SUM(Q$8:Q$207)</f>
        <v>322901</v>
      </c>
      <c r="R7" s="296">
        <f t="shared" ref="R7:R40" si="6">+SUM(S7,T7,U7,V7,W7,X7,Y7)</f>
        <v>12647</v>
      </c>
      <c r="S7" s="296">
        <f t="shared" ref="S7:Y7" si="7">SUM(S$8:S$207)</f>
        <v>9183</v>
      </c>
      <c r="T7" s="296">
        <f t="shared" si="7"/>
        <v>277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3180</v>
      </c>
      <c r="Y7" s="296">
        <f t="shared" si="7"/>
        <v>7</v>
      </c>
      <c r="Z7" s="296">
        <f t="shared" ref="Z7:Z40" si="8">SUM(AA7:AC7)</f>
        <v>37405</v>
      </c>
      <c r="AA7" s="296">
        <f>SUM(AA$8:AA$207)</f>
        <v>1165</v>
      </c>
      <c r="AB7" s="296">
        <f>SUM(AB$8:AB$207)</f>
        <v>30003</v>
      </c>
      <c r="AC7" s="296">
        <f t="shared" ref="AC7:AC40" si="9">SUM(AD7:AJ7)</f>
        <v>6237</v>
      </c>
      <c r="AD7" s="296">
        <f t="shared" ref="AD7:AJ7" si="10">SUM(AD$8:AD$207)</f>
        <v>4706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1467</v>
      </c>
      <c r="AJ7" s="296">
        <f t="shared" si="10"/>
        <v>64</v>
      </c>
      <c r="AK7" s="296">
        <f t="shared" ref="AK7:AK40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97093</v>
      </c>
      <c r="E8" s="284">
        <f t="shared" si="1"/>
        <v>77987</v>
      </c>
      <c r="F8" s="284">
        <f t="shared" si="2"/>
        <v>15850</v>
      </c>
      <c r="G8" s="284">
        <v>6491</v>
      </c>
      <c r="H8" s="284">
        <v>1481</v>
      </c>
      <c r="I8" s="284">
        <v>0</v>
      </c>
      <c r="J8" s="284">
        <v>0</v>
      </c>
      <c r="K8" s="284">
        <v>0</v>
      </c>
      <c r="L8" s="284">
        <v>7878</v>
      </c>
      <c r="M8" s="284">
        <v>0</v>
      </c>
      <c r="N8" s="284">
        <f t="shared" si="4"/>
        <v>84</v>
      </c>
      <c r="O8" s="284">
        <f>+資源化量内訳!Y8</f>
        <v>3172</v>
      </c>
      <c r="P8" s="284">
        <f t="shared" si="5"/>
        <v>83219</v>
      </c>
      <c r="Q8" s="284">
        <v>77987</v>
      </c>
      <c r="R8" s="284">
        <f t="shared" si="6"/>
        <v>5232</v>
      </c>
      <c r="S8" s="284">
        <v>3985</v>
      </c>
      <c r="T8" s="284">
        <v>144</v>
      </c>
      <c r="U8" s="284">
        <v>0</v>
      </c>
      <c r="V8" s="284">
        <v>0</v>
      </c>
      <c r="W8" s="284">
        <v>0</v>
      </c>
      <c r="X8" s="284">
        <v>1103</v>
      </c>
      <c r="Y8" s="284">
        <v>0</v>
      </c>
      <c r="Z8" s="284">
        <f t="shared" si="8"/>
        <v>11315</v>
      </c>
      <c r="AA8" s="284">
        <v>84</v>
      </c>
      <c r="AB8" s="284">
        <v>9530</v>
      </c>
      <c r="AC8" s="284">
        <f t="shared" si="9"/>
        <v>1701</v>
      </c>
      <c r="AD8" s="284">
        <v>1362</v>
      </c>
      <c r="AE8" s="284">
        <v>0</v>
      </c>
      <c r="AF8" s="284">
        <v>0</v>
      </c>
      <c r="AG8" s="284">
        <v>0</v>
      </c>
      <c r="AH8" s="284">
        <v>0</v>
      </c>
      <c r="AI8" s="284">
        <v>339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18583</v>
      </c>
      <c r="E9" s="284">
        <f t="shared" si="1"/>
        <v>15754</v>
      </c>
      <c r="F9" s="284">
        <f t="shared" si="2"/>
        <v>1166</v>
      </c>
      <c r="G9" s="284">
        <v>0</v>
      </c>
      <c r="H9" s="284">
        <v>0</v>
      </c>
      <c r="I9" s="284">
        <v>0</v>
      </c>
      <c r="J9" s="284">
        <v>0</v>
      </c>
      <c r="K9" s="284">
        <v>0</v>
      </c>
      <c r="L9" s="284">
        <v>1166</v>
      </c>
      <c r="M9" s="284">
        <v>0</v>
      </c>
      <c r="N9" s="284">
        <f t="shared" si="4"/>
        <v>797</v>
      </c>
      <c r="O9" s="284">
        <f>+資源化量内訳!Y9</f>
        <v>866</v>
      </c>
      <c r="P9" s="284">
        <f t="shared" si="5"/>
        <v>15777</v>
      </c>
      <c r="Q9" s="284">
        <v>15754</v>
      </c>
      <c r="R9" s="284">
        <f t="shared" si="6"/>
        <v>23</v>
      </c>
      <c r="S9" s="284">
        <v>0</v>
      </c>
      <c r="T9" s="284">
        <v>0</v>
      </c>
      <c r="U9" s="284">
        <v>0</v>
      </c>
      <c r="V9" s="284">
        <v>0</v>
      </c>
      <c r="W9" s="284">
        <v>0</v>
      </c>
      <c r="X9" s="284">
        <v>23</v>
      </c>
      <c r="Y9" s="284">
        <v>0</v>
      </c>
      <c r="Z9" s="284">
        <f t="shared" si="8"/>
        <v>2163</v>
      </c>
      <c r="AA9" s="284">
        <v>797</v>
      </c>
      <c r="AB9" s="284">
        <v>1365</v>
      </c>
      <c r="AC9" s="284">
        <f t="shared" si="9"/>
        <v>1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1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9267</v>
      </c>
      <c r="E10" s="284">
        <f t="shared" si="1"/>
        <v>8061</v>
      </c>
      <c r="F10" s="284">
        <f t="shared" si="2"/>
        <v>1028</v>
      </c>
      <c r="G10" s="284">
        <v>0</v>
      </c>
      <c r="H10" s="284">
        <v>0</v>
      </c>
      <c r="I10" s="284">
        <v>0</v>
      </c>
      <c r="J10" s="284">
        <v>0</v>
      </c>
      <c r="K10" s="284">
        <v>0</v>
      </c>
      <c r="L10" s="284">
        <v>1028</v>
      </c>
      <c r="M10" s="284">
        <v>0</v>
      </c>
      <c r="N10" s="284">
        <f t="shared" si="4"/>
        <v>0</v>
      </c>
      <c r="O10" s="284">
        <f>+資源化量内訳!Y10</f>
        <v>178</v>
      </c>
      <c r="P10" s="284">
        <f t="shared" si="5"/>
        <v>8601</v>
      </c>
      <c r="Q10" s="284">
        <v>8061</v>
      </c>
      <c r="R10" s="284">
        <f t="shared" si="6"/>
        <v>540</v>
      </c>
      <c r="S10" s="284">
        <v>0</v>
      </c>
      <c r="T10" s="284">
        <v>0</v>
      </c>
      <c r="U10" s="284">
        <v>0</v>
      </c>
      <c r="V10" s="284">
        <v>0</v>
      </c>
      <c r="W10" s="284">
        <v>0</v>
      </c>
      <c r="X10" s="284">
        <v>540</v>
      </c>
      <c r="Y10" s="284">
        <v>0</v>
      </c>
      <c r="Z10" s="284">
        <f t="shared" si="8"/>
        <v>417</v>
      </c>
      <c r="AA10" s="284">
        <v>0</v>
      </c>
      <c r="AB10" s="284">
        <v>417</v>
      </c>
      <c r="AC10" s="284">
        <f t="shared" si="9"/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28249</v>
      </c>
      <c r="E11" s="284">
        <f t="shared" si="1"/>
        <v>25605</v>
      </c>
      <c r="F11" s="284">
        <f t="shared" si="2"/>
        <v>1877</v>
      </c>
      <c r="G11" s="284">
        <v>1080</v>
      </c>
      <c r="H11" s="284">
        <v>27</v>
      </c>
      <c r="I11" s="284">
        <v>0</v>
      </c>
      <c r="J11" s="284">
        <v>0</v>
      </c>
      <c r="K11" s="284">
        <v>14</v>
      </c>
      <c r="L11" s="284">
        <v>756</v>
      </c>
      <c r="M11" s="284">
        <v>0</v>
      </c>
      <c r="N11" s="284">
        <f t="shared" si="4"/>
        <v>0</v>
      </c>
      <c r="O11" s="284">
        <f>+資源化量内訳!Y11</f>
        <v>767</v>
      </c>
      <c r="P11" s="284">
        <f t="shared" si="5"/>
        <v>25874</v>
      </c>
      <c r="Q11" s="284">
        <v>25605</v>
      </c>
      <c r="R11" s="284">
        <f t="shared" si="6"/>
        <v>269</v>
      </c>
      <c r="S11" s="284">
        <v>241</v>
      </c>
      <c r="T11" s="284">
        <v>0</v>
      </c>
      <c r="U11" s="284">
        <v>0</v>
      </c>
      <c r="V11" s="284">
        <v>0</v>
      </c>
      <c r="W11" s="284">
        <v>0</v>
      </c>
      <c r="X11" s="284">
        <v>28</v>
      </c>
      <c r="Y11" s="284">
        <v>0</v>
      </c>
      <c r="Z11" s="284">
        <f t="shared" si="8"/>
        <v>1409</v>
      </c>
      <c r="AA11" s="284">
        <v>0</v>
      </c>
      <c r="AB11" s="284">
        <v>892</v>
      </c>
      <c r="AC11" s="284">
        <f t="shared" si="9"/>
        <v>517</v>
      </c>
      <c r="AD11" s="284">
        <v>517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26002</v>
      </c>
      <c r="E12" s="284">
        <f t="shared" si="1"/>
        <v>21550</v>
      </c>
      <c r="F12" s="284">
        <f t="shared" si="2"/>
        <v>4452</v>
      </c>
      <c r="G12" s="284">
        <v>1029</v>
      </c>
      <c r="H12" s="284">
        <v>0</v>
      </c>
      <c r="I12" s="284">
        <v>0</v>
      </c>
      <c r="J12" s="284">
        <v>0</v>
      </c>
      <c r="K12" s="284">
        <v>0</v>
      </c>
      <c r="L12" s="284">
        <v>3423</v>
      </c>
      <c r="M12" s="284">
        <v>0</v>
      </c>
      <c r="N12" s="284">
        <f t="shared" si="4"/>
        <v>0</v>
      </c>
      <c r="O12" s="284">
        <f>+資源化量内訳!Y12</f>
        <v>0</v>
      </c>
      <c r="P12" s="284">
        <f t="shared" si="5"/>
        <v>21783</v>
      </c>
      <c r="Q12" s="284">
        <v>21550</v>
      </c>
      <c r="R12" s="284">
        <f t="shared" si="6"/>
        <v>233</v>
      </c>
      <c r="S12" s="284">
        <v>233</v>
      </c>
      <c r="T12" s="284">
        <v>0</v>
      </c>
      <c r="U12" s="284"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f t="shared" si="8"/>
        <v>1204</v>
      </c>
      <c r="AA12" s="284">
        <v>0</v>
      </c>
      <c r="AB12" s="284">
        <v>771</v>
      </c>
      <c r="AC12" s="284">
        <f t="shared" si="9"/>
        <v>433</v>
      </c>
      <c r="AD12" s="284">
        <v>433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12163</v>
      </c>
      <c r="E13" s="284">
        <f t="shared" si="1"/>
        <v>10317</v>
      </c>
      <c r="F13" s="284">
        <f t="shared" si="2"/>
        <v>1257</v>
      </c>
      <c r="G13" s="284">
        <v>587</v>
      </c>
      <c r="H13" s="284">
        <v>0</v>
      </c>
      <c r="I13" s="284">
        <v>0</v>
      </c>
      <c r="J13" s="284">
        <v>0</v>
      </c>
      <c r="K13" s="284">
        <v>0</v>
      </c>
      <c r="L13" s="284">
        <v>670</v>
      </c>
      <c r="M13" s="284">
        <v>0</v>
      </c>
      <c r="N13" s="284">
        <f t="shared" si="4"/>
        <v>0</v>
      </c>
      <c r="O13" s="284">
        <f>+資源化量内訳!Y13</f>
        <v>589</v>
      </c>
      <c r="P13" s="284">
        <f t="shared" si="5"/>
        <v>10460</v>
      </c>
      <c r="Q13" s="284">
        <v>10317</v>
      </c>
      <c r="R13" s="284">
        <f t="shared" si="6"/>
        <v>143</v>
      </c>
      <c r="S13" s="284">
        <v>143</v>
      </c>
      <c r="T13" s="284">
        <v>0</v>
      </c>
      <c r="U13" s="284">
        <v>0</v>
      </c>
      <c r="V13" s="284">
        <v>0</v>
      </c>
      <c r="W13" s="284">
        <v>0</v>
      </c>
      <c r="X13" s="284">
        <v>0</v>
      </c>
      <c r="Y13" s="284">
        <v>0</v>
      </c>
      <c r="Z13" s="284">
        <f t="shared" si="8"/>
        <v>1522</v>
      </c>
      <c r="AA13" s="284">
        <v>0</v>
      </c>
      <c r="AB13" s="284">
        <v>1303</v>
      </c>
      <c r="AC13" s="284">
        <f t="shared" si="9"/>
        <v>219</v>
      </c>
      <c r="AD13" s="284">
        <v>219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7911</v>
      </c>
      <c r="E14" s="284">
        <f t="shared" si="1"/>
        <v>6120</v>
      </c>
      <c r="F14" s="284">
        <f t="shared" si="2"/>
        <v>523</v>
      </c>
      <c r="G14" s="284">
        <v>523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f t="shared" si="4"/>
        <v>0</v>
      </c>
      <c r="O14" s="284">
        <f>+資源化量内訳!Y14</f>
        <v>1268</v>
      </c>
      <c r="P14" s="284">
        <f t="shared" si="5"/>
        <v>6257</v>
      </c>
      <c r="Q14" s="284">
        <v>6120</v>
      </c>
      <c r="R14" s="284">
        <f t="shared" si="6"/>
        <v>137</v>
      </c>
      <c r="S14" s="284">
        <v>137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410</v>
      </c>
      <c r="AA14" s="284">
        <v>0</v>
      </c>
      <c r="AB14" s="284">
        <v>229</v>
      </c>
      <c r="AC14" s="284">
        <f t="shared" si="9"/>
        <v>181</v>
      </c>
      <c r="AD14" s="284">
        <v>181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32513</v>
      </c>
      <c r="E15" s="284">
        <f t="shared" si="1"/>
        <v>27845</v>
      </c>
      <c r="F15" s="284">
        <f t="shared" si="2"/>
        <v>3826</v>
      </c>
      <c r="G15" s="284">
        <v>439</v>
      </c>
      <c r="H15" s="284">
        <v>0</v>
      </c>
      <c r="I15" s="284">
        <v>0</v>
      </c>
      <c r="J15" s="284">
        <v>0</v>
      </c>
      <c r="K15" s="284">
        <v>0</v>
      </c>
      <c r="L15" s="284">
        <v>3387</v>
      </c>
      <c r="M15" s="284">
        <v>0</v>
      </c>
      <c r="N15" s="284">
        <f t="shared" si="4"/>
        <v>2</v>
      </c>
      <c r="O15" s="284">
        <f>+資源化量内訳!Y15</f>
        <v>840</v>
      </c>
      <c r="P15" s="284">
        <f t="shared" si="5"/>
        <v>28127</v>
      </c>
      <c r="Q15" s="284">
        <v>27845</v>
      </c>
      <c r="R15" s="284">
        <f t="shared" si="6"/>
        <v>282</v>
      </c>
      <c r="S15" s="284">
        <v>202</v>
      </c>
      <c r="T15" s="284">
        <v>0</v>
      </c>
      <c r="U15" s="284">
        <v>0</v>
      </c>
      <c r="V15" s="284">
        <v>0</v>
      </c>
      <c r="W15" s="284">
        <v>0</v>
      </c>
      <c r="X15" s="284">
        <v>80</v>
      </c>
      <c r="Y15" s="284">
        <v>0</v>
      </c>
      <c r="Z15" s="284">
        <f t="shared" si="8"/>
        <v>3794</v>
      </c>
      <c r="AA15" s="284">
        <v>2</v>
      </c>
      <c r="AB15" s="284">
        <v>2759</v>
      </c>
      <c r="AC15" s="284">
        <f t="shared" si="9"/>
        <v>1033</v>
      </c>
      <c r="AD15" s="284">
        <v>237</v>
      </c>
      <c r="AE15" s="284">
        <v>0</v>
      </c>
      <c r="AF15" s="284">
        <v>0</v>
      </c>
      <c r="AG15" s="284">
        <v>0</v>
      </c>
      <c r="AH15" s="284">
        <v>0</v>
      </c>
      <c r="AI15" s="284">
        <v>796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5007</v>
      </c>
      <c r="E16" s="284">
        <f t="shared" si="1"/>
        <v>4201</v>
      </c>
      <c r="F16" s="284">
        <f t="shared" si="2"/>
        <v>210</v>
      </c>
      <c r="G16" s="284">
        <v>210</v>
      </c>
      <c r="H16" s="284">
        <v>0</v>
      </c>
      <c r="I16" s="284">
        <v>0</v>
      </c>
      <c r="J16" s="284">
        <v>0</v>
      </c>
      <c r="K16" s="284">
        <v>0</v>
      </c>
      <c r="L16" s="284">
        <v>0</v>
      </c>
      <c r="M16" s="284">
        <v>0</v>
      </c>
      <c r="N16" s="284">
        <f t="shared" si="4"/>
        <v>0</v>
      </c>
      <c r="O16" s="284">
        <f>+資源化量内訳!Y16</f>
        <v>596</v>
      </c>
      <c r="P16" s="284">
        <f t="shared" si="5"/>
        <v>4411</v>
      </c>
      <c r="Q16" s="284">
        <v>4201</v>
      </c>
      <c r="R16" s="284">
        <f t="shared" si="6"/>
        <v>210</v>
      </c>
      <c r="S16" s="284">
        <v>210</v>
      </c>
      <c r="T16" s="284">
        <v>0</v>
      </c>
      <c r="U16" s="284"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f t="shared" si="8"/>
        <v>226</v>
      </c>
      <c r="AA16" s="284">
        <v>0</v>
      </c>
      <c r="AB16" s="284">
        <v>226</v>
      </c>
      <c r="AC16" s="284">
        <f t="shared" si="9"/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12370</v>
      </c>
      <c r="E17" s="284">
        <f t="shared" si="1"/>
        <v>10730</v>
      </c>
      <c r="F17" s="284">
        <f t="shared" si="2"/>
        <v>933</v>
      </c>
      <c r="G17" s="284">
        <v>429</v>
      </c>
      <c r="H17" s="284">
        <v>0</v>
      </c>
      <c r="I17" s="284">
        <v>0</v>
      </c>
      <c r="J17" s="284">
        <v>0</v>
      </c>
      <c r="K17" s="284">
        <v>0</v>
      </c>
      <c r="L17" s="284">
        <v>504</v>
      </c>
      <c r="M17" s="284">
        <v>0</v>
      </c>
      <c r="N17" s="284">
        <f t="shared" si="4"/>
        <v>0</v>
      </c>
      <c r="O17" s="284">
        <f>+資源化量内訳!Y17</f>
        <v>707</v>
      </c>
      <c r="P17" s="284">
        <f t="shared" si="5"/>
        <v>11159</v>
      </c>
      <c r="Q17" s="284">
        <v>10730</v>
      </c>
      <c r="R17" s="284">
        <f t="shared" si="6"/>
        <v>429</v>
      </c>
      <c r="S17" s="284">
        <v>429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591</v>
      </c>
      <c r="AA17" s="284">
        <v>0</v>
      </c>
      <c r="AB17" s="284">
        <v>591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8141</v>
      </c>
      <c r="E18" s="284">
        <f t="shared" si="1"/>
        <v>6821</v>
      </c>
      <c r="F18" s="284">
        <f t="shared" si="2"/>
        <v>766</v>
      </c>
      <c r="G18" s="284">
        <v>766</v>
      </c>
      <c r="H18" s="284">
        <v>0</v>
      </c>
      <c r="I18" s="284">
        <v>0</v>
      </c>
      <c r="J18" s="284">
        <v>0</v>
      </c>
      <c r="K18" s="284">
        <v>0</v>
      </c>
      <c r="L18" s="284">
        <v>0</v>
      </c>
      <c r="M18" s="284">
        <v>0</v>
      </c>
      <c r="N18" s="284">
        <f t="shared" si="4"/>
        <v>0</v>
      </c>
      <c r="O18" s="284">
        <f>+資源化量内訳!Y18</f>
        <v>554</v>
      </c>
      <c r="P18" s="284">
        <f t="shared" si="5"/>
        <v>7026</v>
      </c>
      <c r="Q18" s="284">
        <v>6821</v>
      </c>
      <c r="R18" s="284">
        <f t="shared" si="6"/>
        <v>205</v>
      </c>
      <c r="S18" s="284">
        <v>205</v>
      </c>
      <c r="T18" s="284">
        <v>0</v>
      </c>
      <c r="U18" s="284">
        <v>0</v>
      </c>
      <c r="V18" s="284">
        <v>0</v>
      </c>
      <c r="W18" s="284">
        <v>0</v>
      </c>
      <c r="X18" s="284">
        <v>0</v>
      </c>
      <c r="Y18" s="284">
        <v>0</v>
      </c>
      <c r="Z18" s="284">
        <f t="shared" si="8"/>
        <v>980</v>
      </c>
      <c r="AA18" s="284">
        <v>0</v>
      </c>
      <c r="AB18" s="284">
        <v>673</v>
      </c>
      <c r="AC18" s="284">
        <f t="shared" si="9"/>
        <v>307</v>
      </c>
      <c r="AD18" s="284">
        <v>307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9847</v>
      </c>
      <c r="E19" s="284">
        <f t="shared" si="1"/>
        <v>8245</v>
      </c>
      <c r="F19" s="284">
        <f t="shared" si="2"/>
        <v>1155</v>
      </c>
      <c r="G19" s="284">
        <v>773</v>
      </c>
      <c r="H19" s="284">
        <v>0</v>
      </c>
      <c r="I19" s="284">
        <v>0</v>
      </c>
      <c r="J19" s="284">
        <v>0</v>
      </c>
      <c r="K19" s="284">
        <v>0</v>
      </c>
      <c r="L19" s="284">
        <v>382</v>
      </c>
      <c r="M19" s="284">
        <v>0</v>
      </c>
      <c r="N19" s="284">
        <f t="shared" si="4"/>
        <v>11</v>
      </c>
      <c r="O19" s="284">
        <f>+資源化量内訳!Y19</f>
        <v>436</v>
      </c>
      <c r="P19" s="284">
        <f t="shared" si="5"/>
        <v>8508</v>
      </c>
      <c r="Q19" s="284">
        <v>8245</v>
      </c>
      <c r="R19" s="284">
        <f t="shared" si="6"/>
        <v>263</v>
      </c>
      <c r="S19" s="284">
        <v>232</v>
      </c>
      <c r="T19" s="284">
        <v>0</v>
      </c>
      <c r="U19" s="284">
        <v>0</v>
      </c>
      <c r="V19" s="284">
        <v>0</v>
      </c>
      <c r="W19" s="284">
        <v>0</v>
      </c>
      <c r="X19" s="284">
        <v>31</v>
      </c>
      <c r="Y19" s="284">
        <v>0</v>
      </c>
      <c r="Z19" s="284">
        <f t="shared" si="8"/>
        <v>1516</v>
      </c>
      <c r="AA19" s="284">
        <v>11</v>
      </c>
      <c r="AB19" s="284">
        <v>1118</v>
      </c>
      <c r="AC19" s="284">
        <f t="shared" si="9"/>
        <v>387</v>
      </c>
      <c r="AD19" s="284">
        <v>241</v>
      </c>
      <c r="AE19" s="284">
        <v>0</v>
      </c>
      <c r="AF19" s="284">
        <v>0</v>
      </c>
      <c r="AG19" s="284">
        <v>0</v>
      </c>
      <c r="AH19" s="284">
        <v>0</v>
      </c>
      <c r="AI19" s="284">
        <v>146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36923</v>
      </c>
      <c r="E20" s="284">
        <f t="shared" si="1"/>
        <v>32410</v>
      </c>
      <c r="F20" s="284">
        <f t="shared" si="2"/>
        <v>1801</v>
      </c>
      <c r="G20" s="284">
        <v>1781</v>
      </c>
      <c r="H20" s="284">
        <v>0</v>
      </c>
      <c r="I20" s="284">
        <v>0</v>
      </c>
      <c r="J20" s="284">
        <v>0</v>
      </c>
      <c r="K20" s="284">
        <v>0</v>
      </c>
      <c r="L20" s="284">
        <v>13</v>
      </c>
      <c r="M20" s="284">
        <v>7</v>
      </c>
      <c r="N20" s="284">
        <f t="shared" si="4"/>
        <v>0</v>
      </c>
      <c r="O20" s="284">
        <f>+資源化量内訳!Y20</f>
        <v>2712</v>
      </c>
      <c r="P20" s="284">
        <f t="shared" si="5"/>
        <v>33234</v>
      </c>
      <c r="Q20" s="284">
        <v>32410</v>
      </c>
      <c r="R20" s="284">
        <f t="shared" si="6"/>
        <v>824</v>
      </c>
      <c r="S20" s="284">
        <v>817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7</v>
      </c>
      <c r="Z20" s="284">
        <f t="shared" si="8"/>
        <v>5401</v>
      </c>
      <c r="AA20" s="284">
        <v>0</v>
      </c>
      <c r="AB20" s="284">
        <v>4764</v>
      </c>
      <c r="AC20" s="284">
        <f t="shared" si="9"/>
        <v>637</v>
      </c>
      <c r="AD20" s="284">
        <v>637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17297</v>
      </c>
      <c r="E21" s="284">
        <f t="shared" si="1"/>
        <v>13736</v>
      </c>
      <c r="F21" s="284">
        <f t="shared" si="2"/>
        <v>3540</v>
      </c>
      <c r="G21" s="284">
        <v>1485</v>
      </c>
      <c r="H21" s="284">
        <v>0</v>
      </c>
      <c r="I21" s="284">
        <v>0</v>
      </c>
      <c r="J21" s="284">
        <v>0</v>
      </c>
      <c r="K21" s="284">
        <v>0</v>
      </c>
      <c r="L21" s="284">
        <v>2055</v>
      </c>
      <c r="M21" s="284">
        <v>0</v>
      </c>
      <c r="N21" s="284">
        <f t="shared" si="4"/>
        <v>21</v>
      </c>
      <c r="O21" s="284">
        <f>+資源化量内訳!Y21</f>
        <v>0</v>
      </c>
      <c r="P21" s="284">
        <f t="shared" si="5"/>
        <v>15508</v>
      </c>
      <c r="Q21" s="284">
        <v>13736</v>
      </c>
      <c r="R21" s="284">
        <f t="shared" si="6"/>
        <v>1772</v>
      </c>
      <c r="S21" s="284">
        <v>1485</v>
      </c>
      <c r="T21" s="284">
        <v>0</v>
      </c>
      <c r="U21" s="284">
        <v>0</v>
      </c>
      <c r="V21" s="284">
        <v>0</v>
      </c>
      <c r="W21" s="284">
        <v>0</v>
      </c>
      <c r="X21" s="284">
        <v>287</v>
      </c>
      <c r="Y21" s="284">
        <v>0</v>
      </c>
      <c r="Z21" s="284">
        <f t="shared" si="8"/>
        <v>711</v>
      </c>
      <c r="AA21" s="284">
        <v>21</v>
      </c>
      <c r="AB21" s="284">
        <v>690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6040</v>
      </c>
      <c r="E22" s="284">
        <f t="shared" si="1"/>
        <v>5035</v>
      </c>
      <c r="F22" s="284">
        <f t="shared" si="2"/>
        <v>1004</v>
      </c>
      <c r="G22" s="284">
        <v>465</v>
      </c>
      <c r="H22" s="284">
        <v>0</v>
      </c>
      <c r="I22" s="284">
        <v>0</v>
      </c>
      <c r="J22" s="284">
        <v>7</v>
      </c>
      <c r="K22" s="284">
        <v>0</v>
      </c>
      <c r="L22" s="284">
        <v>532</v>
      </c>
      <c r="M22" s="284">
        <v>0</v>
      </c>
      <c r="N22" s="284">
        <f t="shared" si="4"/>
        <v>0</v>
      </c>
      <c r="O22" s="284">
        <f>+資源化量内訳!Y22</f>
        <v>1</v>
      </c>
      <c r="P22" s="284">
        <f t="shared" si="5"/>
        <v>5500</v>
      </c>
      <c r="Q22" s="284">
        <v>5035</v>
      </c>
      <c r="R22" s="284">
        <f t="shared" si="6"/>
        <v>465</v>
      </c>
      <c r="S22" s="284">
        <v>465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201</v>
      </c>
      <c r="AA22" s="284">
        <v>0</v>
      </c>
      <c r="AB22" s="284">
        <v>201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1651</v>
      </c>
      <c r="E23" s="284">
        <f t="shared" si="1"/>
        <v>1058</v>
      </c>
      <c r="F23" s="284">
        <f t="shared" si="2"/>
        <v>593</v>
      </c>
      <c r="G23" s="284">
        <v>0</v>
      </c>
      <c r="H23" s="284">
        <v>0</v>
      </c>
      <c r="I23" s="284">
        <v>0</v>
      </c>
      <c r="J23" s="284">
        <v>164</v>
      </c>
      <c r="K23" s="284">
        <v>0</v>
      </c>
      <c r="L23" s="284">
        <v>429</v>
      </c>
      <c r="M23" s="284">
        <v>0</v>
      </c>
      <c r="N23" s="284">
        <f t="shared" si="4"/>
        <v>0</v>
      </c>
      <c r="O23" s="284">
        <f>+資源化量内訳!Y23</f>
        <v>0</v>
      </c>
      <c r="P23" s="284">
        <f t="shared" si="5"/>
        <v>1058</v>
      </c>
      <c r="Q23" s="284">
        <v>1058</v>
      </c>
      <c r="R23" s="284">
        <f t="shared" si="6"/>
        <v>0</v>
      </c>
      <c r="S23" s="284">
        <v>0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382</v>
      </c>
      <c r="AA23" s="284">
        <v>0</v>
      </c>
      <c r="AB23" s="284">
        <v>290</v>
      </c>
      <c r="AC23" s="284">
        <f t="shared" si="9"/>
        <v>92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92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3798</v>
      </c>
      <c r="E24" s="284">
        <f t="shared" si="1"/>
        <v>3102</v>
      </c>
      <c r="F24" s="284">
        <f t="shared" si="2"/>
        <v>414</v>
      </c>
      <c r="G24" s="284">
        <v>206</v>
      </c>
      <c r="H24" s="284">
        <v>0</v>
      </c>
      <c r="I24" s="284">
        <v>0</v>
      </c>
      <c r="J24" s="284">
        <v>0</v>
      </c>
      <c r="K24" s="284">
        <v>0</v>
      </c>
      <c r="L24" s="284">
        <v>208</v>
      </c>
      <c r="M24" s="284">
        <v>0</v>
      </c>
      <c r="N24" s="284">
        <f t="shared" si="4"/>
        <v>0</v>
      </c>
      <c r="O24" s="284">
        <f>+資源化量内訳!Y24</f>
        <v>282</v>
      </c>
      <c r="P24" s="284">
        <f t="shared" si="5"/>
        <v>3148</v>
      </c>
      <c r="Q24" s="284">
        <v>3102</v>
      </c>
      <c r="R24" s="284">
        <f t="shared" si="6"/>
        <v>46</v>
      </c>
      <c r="S24" s="284">
        <v>33</v>
      </c>
      <c r="T24" s="284">
        <v>0</v>
      </c>
      <c r="U24" s="284">
        <v>0</v>
      </c>
      <c r="V24" s="284">
        <v>0</v>
      </c>
      <c r="W24" s="284">
        <v>0</v>
      </c>
      <c r="X24" s="284">
        <v>13</v>
      </c>
      <c r="Y24" s="284">
        <v>0</v>
      </c>
      <c r="Z24" s="284">
        <f t="shared" si="8"/>
        <v>507</v>
      </c>
      <c r="AA24" s="284">
        <v>0</v>
      </c>
      <c r="AB24" s="284">
        <v>402</v>
      </c>
      <c r="AC24" s="284">
        <f t="shared" si="9"/>
        <v>105</v>
      </c>
      <c r="AD24" s="284">
        <v>74</v>
      </c>
      <c r="AE24" s="284">
        <v>0</v>
      </c>
      <c r="AF24" s="284">
        <v>0</v>
      </c>
      <c r="AG24" s="284">
        <v>0</v>
      </c>
      <c r="AH24" s="284">
        <v>0</v>
      </c>
      <c r="AI24" s="284">
        <v>31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9891</v>
      </c>
      <c r="E25" s="284">
        <f t="shared" si="1"/>
        <v>7633</v>
      </c>
      <c r="F25" s="284">
        <f t="shared" si="2"/>
        <v>2258</v>
      </c>
      <c r="G25" s="284">
        <v>0</v>
      </c>
      <c r="H25" s="284">
        <v>804</v>
      </c>
      <c r="I25" s="284">
        <v>0</v>
      </c>
      <c r="J25" s="284">
        <v>0</v>
      </c>
      <c r="K25" s="284">
        <v>0</v>
      </c>
      <c r="L25" s="284">
        <v>1454</v>
      </c>
      <c r="M25" s="284">
        <v>0</v>
      </c>
      <c r="N25" s="284">
        <f t="shared" si="4"/>
        <v>0</v>
      </c>
      <c r="O25" s="284">
        <f>+資源化量内訳!Y25</f>
        <v>0</v>
      </c>
      <c r="P25" s="284">
        <f t="shared" si="5"/>
        <v>8229</v>
      </c>
      <c r="Q25" s="284">
        <v>7633</v>
      </c>
      <c r="R25" s="284">
        <f t="shared" si="6"/>
        <v>596</v>
      </c>
      <c r="S25" s="284">
        <v>0</v>
      </c>
      <c r="T25" s="284">
        <v>63</v>
      </c>
      <c r="U25" s="284">
        <v>0</v>
      </c>
      <c r="V25" s="284">
        <v>0</v>
      </c>
      <c r="W25" s="284">
        <v>0</v>
      </c>
      <c r="X25" s="284">
        <v>533</v>
      </c>
      <c r="Y25" s="284">
        <v>0</v>
      </c>
      <c r="Z25" s="284">
        <f t="shared" si="8"/>
        <v>590</v>
      </c>
      <c r="AA25" s="284">
        <v>0</v>
      </c>
      <c r="AB25" s="284">
        <v>587</v>
      </c>
      <c r="AC25" s="284">
        <f t="shared" si="9"/>
        <v>3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3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11054</v>
      </c>
      <c r="E26" s="284">
        <f t="shared" si="1"/>
        <v>8921</v>
      </c>
      <c r="F26" s="284">
        <f t="shared" si="2"/>
        <v>1919</v>
      </c>
      <c r="G26" s="284">
        <v>0</v>
      </c>
      <c r="H26" s="284">
        <v>716</v>
      </c>
      <c r="I26" s="284">
        <v>0</v>
      </c>
      <c r="J26" s="284">
        <v>0</v>
      </c>
      <c r="K26" s="284">
        <v>0</v>
      </c>
      <c r="L26" s="284">
        <v>1203</v>
      </c>
      <c r="M26" s="284">
        <v>0</v>
      </c>
      <c r="N26" s="284">
        <f t="shared" si="4"/>
        <v>0</v>
      </c>
      <c r="O26" s="284">
        <f>+資源化量内訳!Y26</f>
        <v>214</v>
      </c>
      <c r="P26" s="284">
        <f t="shared" si="5"/>
        <v>9423</v>
      </c>
      <c r="Q26" s="284">
        <v>8921</v>
      </c>
      <c r="R26" s="284">
        <f t="shared" si="6"/>
        <v>502</v>
      </c>
      <c r="S26" s="284">
        <v>0</v>
      </c>
      <c r="T26" s="284">
        <v>70</v>
      </c>
      <c r="U26" s="284">
        <v>0</v>
      </c>
      <c r="V26" s="284">
        <v>0</v>
      </c>
      <c r="W26" s="284">
        <v>0</v>
      </c>
      <c r="X26" s="284">
        <v>432</v>
      </c>
      <c r="Y26" s="284">
        <v>0</v>
      </c>
      <c r="Z26" s="284">
        <f t="shared" si="8"/>
        <v>636</v>
      </c>
      <c r="AA26" s="284">
        <v>0</v>
      </c>
      <c r="AB26" s="284">
        <v>633</v>
      </c>
      <c r="AC26" s="284">
        <f t="shared" si="9"/>
        <v>3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3</v>
      </c>
      <c r="AJ26" s="284">
        <v>0</v>
      </c>
      <c r="AK26" s="282">
        <f t="shared" si="11"/>
        <v>0</v>
      </c>
      <c r="AL26" s="282">
        <v>0</v>
      </c>
      <c r="AM26" s="282">
        <v>0</v>
      </c>
      <c r="AN26" s="282">
        <v>0</v>
      </c>
      <c r="AO26" s="282">
        <v>0</v>
      </c>
      <c r="AP26" s="282">
        <v>0</v>
      </c>
      <c r="AQ26" s="282">
        <v>0</v>
      </c>
      <c r="AR26" s="282">
        <v>0</v>
      </c>
      <c r="AS26" s="282">
        <v>0</v>
      </c>
    </row>
    <row r="27" spans="1:45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1554</v>
      </c>
      <c r="E27" s="284">
        <f t="shared" si="1"/>
        <v>1314</v>
      </c>
      <c r="F27" s="284">
        <f t="shared" si="2"/>
        <v>64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64</v>
      </c>
      <c r="N27" s="284">
        <f t="shared" si="4"/>
        <v>0</v>
      </c>
      <c r="O27" s="284">
        <f>+資源化量内訳!Y27</f>
        <v>176</v>
      </c>
      <c r="P27" s="284">
        <f t="shared" si="5"/>
        <v>1314</v>
      </c>
      <c r="Q27" s="284">
        <v>1314</v>
      </c>
      <c r="R27" s="284">
        <f t="shared" si="6"/>
        <v>0</v>
      </c>
      <c r="S27" s="284">
        <v>0</v>
      </c>
      <c r="T27" s="28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f t="shared" si="8"/>
        <v>118</v>
      </c>
      <c r="AA27" s="284">
        <v>0</v>
      </c>
      <c r="AB27" s="284">
        <v>54</v>
      </c>
      <c r="AC27" s="284">
        <f t="shared" si="9"/>
        <v>64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4">
        <v>64</v>
      </c>
      <c r="AK27" s="282">
        <f t="shared" si="11"/>
        <v>0</v>
      </c>
      <c r="AL27" s="282">
        <v>0</v>
      </c>
      <c r="AM27" s="282">
        <v>0</v>
      </c>
      <c r="AN27" s="282">
        <v>0</v>
      </c>
      <c r="AO27" s="282">
        <v>0</v>
      </c>
      <c r="AP27" s="282">
        <v>0</v>
      </c>
      <c r="AQ27" s="282">
        <v>0</v>
      </c>
      <c r="AR27" s="282">
        <v>0</v>
      </c>
      <c r="AS27" s="282">
        <v>0</v>
      </c>
    </row>
    <row r="28" spans="1:45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4223</v>
      </c>
      <c r="E28" s="284">
        <f t="shared" si="1"/>
        <v>3661</v>
      </c>
      <c r="F28" s="284">
        <f t="shared" si="2"/>
        <v>235</v>
      </c>
      <c r="G28" s="284">
        <v>176</v>
      </c>
      <c r="H28" s="284">
        <v>59</v>
      </c>
      <c r="I28" s="284">
        <v>0</v>
      </c>
      <c r="J28" s="284">
        <v>0</v>
      </c>
      <c r="K28" s="284">
        <v>0</v>
      </c>
      <c r="L28" s="284">
        <v>0</v>
      </c>
      <c r="M28" s="284">
        <v>0</v>
      </c>
      <c r="N28" s="284">
        <f t="shared" si="4"/>
        <v>0</v>
      </c>
      <c r="O28" s="284">
        <f>+資源化量内訳!Y28</f>
        <v>327</v>
      </c>
      <c r="P28" s="284">
        <f t="shared" si="5"/>
        <v>3753</v>
      </c>
      <c r="Q28" s="284">
        <v>3661</v>
      </c>
      <c r="R28" s="284">
        <f t="shared" si="6"/>
        <v>92</v>
      </c>
      <c r="S28" s="284">
        <v>92</v>
      </c>
      <c r="T28" s="284">
        <v>0</v>
      </c>
      <c r="U28" s="284">
        <v>0</v>
      </c>
      <c r="V28" s="284">
        <v>0</v>
      </c>
      <c r="W28" s="284">
        <v>0</v>
      </c>
      <c r="X28" s="284">
        <v>0</v>
      </c>
      <c r="Y28" s="284">
        <v>0</v>
      </c>
      <c r="Z28" s="284">
        <f t="shared" si="8"/>
        <v>487</v>
      </c>
      <c r="AA28" s="284">
        <v>0</v>
      </c>
      <c r="AB28" s="284">
        <v>424</v>
      </c>
      <c r="AC28" s="284">
        <f t="shared" si="9"/>
        <v>63</v>
      </c>
      <c r="AD28" s="284">
        <v>63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4">
        <v>0</v>
      </c>
      <c r="AK28" s="282">
        <f t="shared" si="11"/>
        <v>0</v>
      </c>
      <c r="AL28" s="282">
        <v>0</v>
      </c>
      <c r="AM28" s="282">
        <v>0</v>
      </c>
      <c r="AN28" s="282">
        <v>0</v>
      </c>
      <c r="AO28" s="282">
        <v>0</v>
      </c>
      <c r="AP28" s="282">
        <v>0</v>
      </c>
      <c r="AQ28" s="282">
        <v>0</v>
      </c>
      <c r="AR28" s="282">
        <v>0</v>
      </c>
      <c r="AS28" s="282">
        <v>0</v>
      </c>
    </row>
    <row r="29" spans="1:45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1974</v>
      </c>
      <c r="E29" s="284">
        <f t="shared" si="1"/>
        <v>1658</v>
      </c>
      <c r="F29" s="284">
        <f t="shared" si="2"/>
        <v>239</v>
      </c>
      <c r="G29" s="284">
        <v>27</v>
      </c>
      <c r="H29" s="284">
        <v>0</v>
      </c>
      <c r="I29" s="284">
        <v>0</v>
      </c>
      <c r="J29" s="284">
        <v>0</v>
      </c>
      <c r="K29" s="284">
        <v>0</v>
      </c>
      <c r="L29" s="284">
        <v>212</v>
      </c>
      <c r="M29" s="284">
        <v>0</v>
      </c>
      <c r="N29" s="284">
        <f t="shared" si="4"/>
        <v>0</v>
      </c>
      <c r="O29" s="284">
        <f>+資源化量内訳!Y29</f>
        <v>77</v>
      </c>
      <c r="P29" s="284">
        <f t="shared" si="5"/>
        <v>1693</v>
      </c>
      <c r="Q29" s="284">
        <v>1658</v>
      </c>
      <c r="R29" s="284">
        <f t="shared" si="6"/>
        <v>35</v>
      </c>
      <c r="S29" s="284">
        <v>10</v>
      </c>
      <c r="T29" s="284">
        <v>0</v>
      </c>
      <c r="U29" s="284">
        <v>0</v>
      </c>
      <c r="V29" s="284">
        <v>0</v>
      </c>
      <c r="W29" s="284">
        <v>0</v>
      </c>
      <c r="X29" s="284">
        <v>25</v>
      </c>
      <c r="Y29" s="284">
        <v>0</v>
      </c>
      <c r="Z29" s="284">
        <f t="shared" si="8"/>
        <v>180</v>
      </c>
      <c r="AA29" s="284">
        <v>0</v>
      </c>
      <c r="AB29" s="284">
        <v>107</v>
      </c>
      <c r="AC29" s="284">
        <f t="shared" si="9"/>
        <v>73</v>
      </c>
      <c r="AD29" s="284">
        <v>17</v>
      </c>
      <c r="AE29" s="284">
        <v>0</v>
      </c>
      <c r="AF29" s="284">
        <v>0</v>
      </c>
      <c r="AG29" s="284">
        <v>0</v>
      </c>
      <c r="AH29" s="284">
        <v>0</v>
      </c>
      <c r="AI29" s="284">
        <v>56</v>
      </c>
      <c r="AJ29" s="284">
        <v>0</v>
      </c>
      <c r="AK29" s="282">
        <f t="shared" si="11"/>
        <v>0</v>
      </c>
      <c r="AL29" s="282">
        <v>0</v>
      </c>
      <c r="AM29" s="282">
        <v>0</v>
      </c>
      <c r="AN29" s="282">
        <v>0</v>
      </c>
      <c r="AO29" s="282">
        <v>0</v>
      </c>
      <c r="AP29" s="282">
        <v>0</v>
      </c>
      <c r="AQ29" s="282">
        <v>0</v>
      </c>
      <c r="AR29" s="282">
        <v>0</v>
      </c>
      <c r="AS29" s="282">
        <v>0</v>
      </c>
    </row>
    <row r="30" spans="1:45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1180</v>
      </c>
      <c r="E30" s="284">
        <f t="shared" si="1"/>
        <v>975</v>
      </c>
      <c r="F30" s="284">
        <f t="shared" si="2"/>
        <v>141</v>
      </c>
      <c r="G30" s="284">
        <v>0</v>
      </c>
      <c r="H30" s="284">
        <v>0</v>
      </c>
      <c r="I30" s="284">
        <v>0</v>
      </c>
      <c r="J30" s="284">
        <v>0</v>
      </c>
      <c r="K30" s="284">
        <v>0</v>
      </c>
      <c r="L30" s="284">
        <v>141</v>
      </c>
      <c r="M30" s="284">
        <v>0</v>
      </c>
      <c r="N30" s="284">
        <f t="shared" si="4"/>
        <v>0</v>
      </c>
      <c r="O30" s="284">
        <f>+資源化量内訳!Y30</f>
        <v>64</v>
      </c>
      <c r="P30" s="284">
        <f t="shared" si="5"/>
        <v>1049</v>
      </c>
      <c r="Q30" s="284">
        <v>975</v>
      </c>
      <c r="R30" s="284">
        <f t="shared" si="6"/>
        <v>74</v>
      </c>
      <c r="S30" s="284">
        <v>0</v>
      </c>
      <c r="T30" s="284">
        <v>0</v>
      </c>
      <c r="U30" s="284">
        <v>0</v>
      </c>
      <c r="V30" s="284">
        <v>0</v>
      </c>
      <c r="W30" s="284">
        <v>0</v>
      </c>
      <c r="X30" s="284">
        <v>74</v>
      </c>
      <c r="Y30" s="284">
        <v>0</v>
      </c>
      <c r="Z30" s="284">
        <f t="shared" si="8"/>
        <v>58</v>
      </c>
      <c r="AA30" s="284">
        <v>0</v>
      </c>
      <c r="AB30" s="284">
        <v>58</v>
      </c>
      <c r="AC30" s="284">
        <f t="shared" si="9"/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4">
        <v>0</v>
      </c>
      <c r="AK30" s="282">
        <f t="shared" si="11"/>
        <v>0</v>
      </c>
      <c r="AL30" s="282">
        <v>0</v>
      </c>
      <c r="AM30" s="282">
        <v>0</v>
      </c>
      <c r="AN30" s="282">
        <v>0</v>
      </c>
      <c r="AO30" s="282">
        <v>0</v>
      </c>
      <c r="AP30" s="282">
        <v>0</v>
      </c>
      <c r="AQ30" s="282">
        <v>0</v>
      </c>
      <c r="AR30" s="282">
        <v>0</v>
      </c>
      <c r="AS30" s="282">
        <v>0</v>
      </c>
    </row>
    <row r="31" spans="1:45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3780</v>
      </c>
      <c r="E31" s="284">
        <f t="shared" si="1"/>
        <v>3042</v>
      </c>
      <c r="F31" s="284">
        <f t="shared" si="2"/>
        <v>738</v>
      </c>
      <c r="G31" s="284">
        <v>0</v>
      </c>
      <c r="H31" s="284">
        <v>0</v>
      </c>
      <c r="I31" s="284">
        <v>0</v>
      </c>
      <c r="J31" s="284">
        <v>0</v>
      </c>
      <c r="K31" s="284">
        <v>0</v>
      </c>
      <c r="L31" s="284">
        <v>738</v>
      </c>
      <c r="M31" s="284">
        <v>0</v>
      </c>
      <c r="N31" s="284">
        <f t="shared" si="4"/>
        <v>0</v>
      </c>
      <c r="O31" s="284">
        <f>+資源化量内訳!Y31</f>
        <v>0</v>
      </c>
      <c r="P31" s="284">
        <f t="shared" si="5"/>
        <v>3042</v>
      </c>
      <c r="Q31" s="284">
        <v>3042</v>
      </c>
      <c r="R31" s="284">
        <f t="shared" si="6"/>
        <v>0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284">
        <v>0</v>
      </c>
      <c r="Y31" s="284">
        <v>0</v>
      </c>
      <c r="Z31" s="284">
        <f t="shared" si="8"/>
        <v>139</v>
      </c>
      <c r="AA31" s="284">
        <v>0</v>
      </c>
      <c r="AB31" s="284">
        <v>139</v>
      </c>
      <c r="AC31" s="284">
        <f t="shared" si="9"/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4">
        <v>0</v>
      </c>
      <c r="AK31" s="282">
        <f t="shared" si="11"/>
        <v>0</v>
      </c>
      <c r="AL31" s="282">
        <v>0</v>
      </c>
      <c r="AM31" s="282">
        <v>0</v>
      </c>
      <c r="AN31" s="282">
        <v>0</v>
      </c>
      <c r="AO31" s="282">
        <v>0</v>
      </c>
      <c r="AP31" s="282">
        <v>0</v>
      </c>
      <c r="AQ31" s="282">
        <v>0</v>
      </c>
      <c r="AR31" s="282">
        <v>0</v>
      </c>
      <c r="AS31" s="282">
        <v>0</v>
      </c>
    </row>
    <row r="32" spans="1:45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4513</v>
      </c>
      <c r="E32" s="284">
        <f t="shared" si="1"/>
        <v>4008</v>
      </c>
      <c r="F32" s="284">
        <f t="shared" si="2"/>
        <v>254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254</v>
      </c>
      <c r="M32" s="284">
        <v>0</v>
      </c>
      <c r="N32" s="284">
        <f t="shared" si="4"/>
        <v>136</v>
      </c>
      <c r="O32" s="284">
        <f>+資源化量内訳!Y32</f>
        <v>115</v>
      </c>
      <c r="P32" s="284">
        <f t="shared" si="5"/>
        <v>4013</v>
      </c>
      <c r="Q32" s="284">
        <v>4008</v>
      </c>
      <c r="R32" s="284">
        <f t="shared" si="6"/>
        <v>5</v>
      </c>
      <c r="S32" s="284">
        <v>0</v>
      </c>
      <c r="T32" s="284">
        <v>0</v>
      </c>
      <c r="U32" s="284">
        <v>0</v>
      </c>
      <c r="V32" s="284">
        <v>0</v>
      </c>
      <c r="W32" s="284">
        <v>0</v>
      </c>
      <c r="X32" s="284">
        <v>5</v>
      </c>
      <c r="Y32" s="284">
        <v>0</v>
      </c>
      <c r="Z32" s="284">
        <f t="shared" si="8"/>
        <v>483</v>
      </c>
      <c r="AA32" s="284">
        <v>136</v>
      </c>
      <c r="AB32" s="284">
        <v>347</v>
      </c>
      <c r="AC32" s="284">
        <f t="shared" si="9"/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4">
        <v>0</v>
      </c>
      <c r="AK32" s="282">
        <f t="shared" si="11"/>
        <v>0</v>
      </c>
      <c r="AL32" s="282">
        <v>0</v>
      </c>
      <c r="AM32" s="282">
        <v>0</v>
      </c>
      <c r="AN32" s="282">
        <v>0</v>
      </c>
      <c r="AO32" s="282">
        <v>0</v>
      </c>
      <c r="AP32" s="282">
        <v>0</v>
      </c>
      <c r="AQ32" s="282">
        <v>0</v>
      </c>
      <c r="AR32" s="282">
        <v>0</v>
      </c>
      <c r="AS32" s="282">
        <v>0</v>
      </c>
    </row>
    <row r="33" spans="1:45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2575</v>
      </c>
      <c r="E33" s="284">
        <f t="shared" si="1"/>
        <v>2156</v>
      </c>
      <c r="F33" s="284">
        <f t="shared" si="2"/>
        <v>221</v>
      </c>
      <c r="G33" s="284">
        <v>0</v>
      </c>
      <c r="H33" s="284">
        <v>0</v>
      </c>
      <c r="I33" s="284">
        <v>0</v>
      </c>
      <c r="J33" s="284">
        <v>0</v>
      </c>
      <c r="K33" s="284">
        <v>0</v>
      </c>
      <c r="L33" s="284">
        <v>221</v>
      </c>
      <c r="M33" s="284">
        <v>0</v>
      </c>
      <c r="N33" s="284">
        <f t="shared" si="4"/>
        <v>82</v>
      </c>
      <c r="O33" s="284">
        <f>+資源化量内訳!Y33</f>
        <v>116</v>
      </c>
      <c r="P33" s="284">
        <f t="shared" si="5"/>
        <v>2161</v>
      </c>
      <c r="Q33" s="284">
        <v>2156</v>
      </c>
      <c r="R33" s="284">
        <f t="shared" si="6"/>
        <v>5</v>
      </c>
      <c r="S33" s="284">
        <v>0</v>
      </c>
      <c r="T33" s="284">
        <v>0</v>
      </c>
      <c r="U33" s="284">
        <v>0</v>
      </c>
      <c r="V33" s="284">
        <v>0</v>
      </c>
      <c r="W33" s="284">
        <v>0</v>
      </c>
      <c r="X33" s="284">
        <v>5</v>
      </c>
      <c r="Y33" s="284">
        <v>0</v>
      </c>
      <c r="Z33" s="284">
        <f t="shared" si="8"/>
        <v>269</v>
      </c>
      <c r="AA33" s="284">
        <v>82</v>
      </c>
      <c r="AB33" s="284">
        <v>187</v>
      </c>
      <c r="AC33" s="284">
        <f t="shared" si="9"/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4">
        <v>0</v>
      </c>
      <c r="AK33" s="282">
        <f t="shared" si="11"/>
        <v>0</v>
      </c>
      <c r="AL33" s="282">
        <v>0</v>
      </c>
      <c r="AM33" s="282">
        <v>0</v>
      </c>
      <c r="AN33" s="282">
        <v>0</v>
      </c>
      <c r="AO33" s="282">
        <v>0</v>
      </c>
      <c r="AP33" s="282">
        <v>0</v>
      </c>
      <c r="AQ33" s="282">
        <v>0</v>
      </c>
      <c r="AR33" s="282">
        <v>0</v>
      </c>
      <c r="AS33" s="282">
        <v>0</v>
      </c>
    </row>
    <row r="34" spans="1:45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911</v>
      </c>
      <c r="E34" s="284">
        <f t="shared" si="1"/>
        <v>769</v>
      </c>
      <c r="F34" s="284">
        <f t="shared" si="2"/>
        <v>75</v>
      </c>
      <c r="G34" s="284">
        <v>0</v>
      </c>
      <c r="H34" s="284">
        <v>0</v>
      </c>
      <c r="I34" s="284">
        <v>0</v>
      </c>
      <c r="J34" s="284">
        <v>0</v>
      </c>
      <c r="K34" s="284">
        <v>0</v>
      </c>
      <c r="L34" s="284">
        <v>75</v>
      </c>
      <c r="M34" s="284">
        <v>0</v>
      </c>
      <c r="N34" s="284">
        <f t="shared" si="4"/>
        <v>32</v>
      </c>
      <c r="O34" s="284">
        <f>+資源化量内訳!Y34</f>
        <v>35</v>
      </c>
      <c r="P34" s="284">
        <f t="shared" si="5"/>
        <v>770</v>
      </c>
      <c r="Q34" s="284">
        <v>769</v>
      </c>
      <c r="R34" s="284">
        <f t="shared" si="6"/>
        <v>1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1</v>
      </c>
      <c r="Y34" s="284">
        <v>0</v>
      </c>
      <c r="Z34" s="284">
        <f t="shared" si="8"/>
        <v>99</v>
      </c>
      <c r="AA34" s="284">
        <v>32</v>
      </c>
      <c r="AB34" s="284">
        <v>67</v>
      </c>
      <c r="AC34" s="284">
        <f t="shared" si="9"/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4">
        <v>0</v>
      </c>
      <c r="AK34" s="282">
        <f t="shared" si="11"/>
        <v>0</v>
      </c>
      <c r="AL34" s="282">
        <v>0</v>
      </c>
      <c r="AM34" s="282">
        <v>0</v>
      </c>
      <c r="AN34" s="282">
        <v>0</v>
      </c>
      <c r="AO34" s="282">
        <v>0</v>
      </c>
      <c r="AP34" s="282">
        <v>0</v>
      </c>
      <c r="AQ34" s="282">
        <v>0</v>
      </c>
      <c r="AR34" s="282">
        <v>0</v>
      </c>
      <c r="AS34" s="282">
        <v>0</v>
      </c>
    </row>
    <row r="35" spans="1:45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834</v>
      </c>
      <c r="E35" s="284">
        <f t="shared" si="1"/>
        <v>703</v>
      </c>
      <c r="F35" s="284">
        <f t="shared" si="2"/>
        <v>89</v>
      </c>
      <c r="G35" s="284">
        <v>40</v>
      </c>
      <c r="H35" s="284">
        <v>0</v>
      </c>
      <c r="I35" s="284">
        <v>0</v>
      </c>
      <c r="J35" s="284">
        <v>0</v>
      </c>
      <c r="K35" s="284">
        <v>0</v>
      </c>
      <c r="L35" s="284">
        <v>49</v>
      </c>
      <c r="M35" s="284">
        <v>0</v>
      </c>
      <c r="N35" s="284">
        <f t="shared" si="4"/>
        <v>0</v>
      </c>
      <c r="O35" s="284">
        <f>+資源化量内訳!Y35</f>
        <v>42</v>
      </c>
      <c r="P35" s="284">
        <f t="shared" si="5"/>
        <v>713</v>
      </c>
      <c r="Q35" s="284">
        <v>703</v>
      </c>
      <c r="R35" s="284">
        <f t="shared" si="6"/>
        <v>10</v>
      </c>
      <c r="S35" s="284">
        <v>10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f t="shared" si="8"/>
        <v>102</v>
      </c>
      <c r="AA35" s="284">
        <v>0</v>
      </c>
      <c r="AB35" s="284">
        <v>87</v>
      </c>
      <c r="AC35" s="284">
        <f t="shared" si="9"/>
        <v>15</v>
      </c>
      <c r="AD35" s="284">
        <v>15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4">
        <v>0</v>
      </c>
      <c r="AK35" s="282">
        <f t="shared" si="11"/>
        <v>0</v>
      </c>
      <c r="AL35" s="282">
        <v>0</v>
      </c>
      <c r="AM35" s="282">
        <v>0</v>
      </c>
      <c r="AN35" s="282">
        <v>0</v>
      </c>
      <c r="AO35" s="282">
        <v>0</v>
      </c>
      <c r="AP35" s="282">
        <v>0</v>
      </c>
      <c r="AQ35" s="282">
        <v>0</v>
      </c>
      <c r="AR35" s="282">
        <v>0</v>
      </c>
      <c r="AS35" s="282">
        <v>0</v>
      </c>
    </row>
    <row r="36" spans="1:45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2020</v>
      </c>
      <c r="E36" s="284">
        <f t="shared" si="1"/>
        <v>1600</v>
      </c>
      <c r="F36" s="284">
        <f t="shared" si="2"/>
        <v>223</v>
      </c>
      <c r="G36" s="284">
        <v>223</v>
      </c>
      <c r="H36" s="284">
        <v>0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f t="shared" si="4"/>
        <v>0</v>
      </c>
      <c r="O36" s="284">
        <f>+資源化量内訳!Y36</f>
        <v>197</v>
      </c>
      <c r="P36" s="284">
        <f t="shared" si="5"/>
        <v>1646</v>
      </c>
      <c r="Q36" s="284">
        <v>1600</v>
      </c>
      <c r="R36" s="284">
        <f t="shared" si="6"/>
        <v>46</v>
      </c>
      <c r="S36" s="284">
        <v>46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f t="shared" si="8"/>
        <v>223</v>
      </c>
      <c r="AA36" s="284">
        <v>0</v>
      </c>
      <c r="AB36" s="284">
        <v>133</v>
      </c>
      <c r="AC36" s="284">
        <f t="shared" si="9"/>
        <v>90</v>
      </c>
      <c r="AD36" s="284">
        <v>90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4">
        <v>0</v>
      </c>
      <c r="AK36" s="282">
        <f t="shared" si="11"/>
        <v>0</v>
      </c>
      <c r="AL36" s="282">
        <v>0</v>
      </c>
      <c r="AM36" s="282">
        <v>0</v>
      </c>
      <c r="AN36" s="282">
        <v>0</v>
      </c>
      <c r="AO36" s="282">
        <v>0</v>
      </c>
      <c r="AP36" s="282">
        <v>0</v>
      </c>
      <c r="AQ36" s="282">
        <v>0</v>
      </c>
      <c r="AR36" s="282">
        <v>0</v>
      </c>
      <c r="AS36" s="282">
        <v>0</v>
      </c>
    </row>
    <row r="37" spans="1:45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1209</v>
      </c>
      <c r="E37" s="284">
        <f t="shared" si="1"/>
        <v>1026</v>
      </c>
      <c r="F37" s="284">
        <f t="shared" si="2"/>
        <v>119</v>
      </c>
      <c r="G37" s="284">
        <v>52</v>
      </c>
      <c r="H37" s="284">
        <v>0</v>
      </c>
      <c r="I37" s="284">
        <v>0</v>
      </c>
      <c r="J37" s="284">
        <v>0</v>
      </c>
      <c r="K37" s="284">
        <v>0</v>
      </c>
      <c r="L37" s="284">
        <v>67</v>
      </c>
      <c r="M37" s="284">
        <v>0</v>
      </c>
      <c r="N37" s="284">
        <f t="shared" si="4"/>
        <v>0</v>
      </c>
      <c r="O37" s="284">
        <f>+資源化量内訳!Y37</f>
        <v>64</v>
      </c>
      <c r="P37" s="284">
        <f t="shared" si="5"/>
        <v>1038</v>
      </c>
      <c r="Q37" s="284">
        <v>1026</v>
      </c>
      <c r="R37" s="284">
        <f t="shared" si="6"/>
        <v>12</v>
      </c>
      <c r="S37" s="284">
        <v>12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f t="shared" si="8"/>
        <v>133</v>
      </c>
      <c r="AA37" s="284">
        <v>0</v>
      </c>
      <c r="AB37" s="284">
        <v>114</v>
      </c>
      <c r="AC37" s="284">
        <f t="shared" si="9"/>
        <v>19</v>
      </c>
      <c r="AD37" s="284">
        <v>19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4">
        <v>0</v>
      </c>
      <c r="AK37" s="282">
        <f t="shared" si="11"/>
        <v>0</v>
      </c>
      <c r="AL37" s="282">
        <v>0</v>
      </c>
      <c r="AM37" s="282">
        <v>0</v>
      </c>
      <c r="AN37" s="282">
        <v>0</v>
      </c>
      <c r="AO37" s="282">
        <v>0</v>
      </c>
      <c r="AP37" s="282">
        <v>0</v>
      </c>
      <c r="AQ37" s="282">
        <v>0</v>
      </c>
      <c r="AR37" s="282">
        <v>0</v>
      </c>
      <c r="AS37" s="282">
        <v>0</v>
      </c>
    </row>
    <row r="38" spans="1:45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1363</v>
      </c>
      <c r="E38" s="284">
        <f t="shared" si="1"/>
        <v>1095</v>
      </c>
      <c r="F38" s="284">
        <f t="shared" si="2"/>
        <v>164</v>
      </c>
      <c r="G38" s="284">
        <v>164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f t="shared" si="4"/>
        <v>0</v>
      </c>
      <c r="O38" s="284">
        <f>+資源化量内訳!Y38</f>
        <v>104</v>
      </c>
      <c r="P38" s="284">
        <f t="shared" si="5"/>
        <v>1139</v>
      </c>
      <c r="Q38" s="284">
        <v>1095</v>
      </c>
      <c r="R38" s="284">
        <f t="shared" si="6"/>
        <v>44</v>
      </c>
      <c r="S38" s="284">
        <v>44</v>
      </c>
      <c r="T38" s="28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f t="shared" si="8"/>
        <v>173</v>
      </c>
      <c r="AA38" s="284">
        <v>0</v>
      </c>
      <c r="AB38" s="284">
        <v>108</v>
      </c>
      <c r="AC38" s="284">
        <f t="shared" si="9"/>
        <v>65</v>
      </c>
      <c r="AD38" s="284">
        <v>65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4">
        <v>0</v>
      </c>
      <c r="AK38" s="282">
        <f t="shared" si="11"/>
        <v>0</v>
      </c>
      <c r="AL38" s="282">
        <v>0</v>
      </c>
      <c r="AM38" s="282">
        <v>0</v>
      </c>
      <c r="AN38" s="282">
        <v>0</v>
      </c>
      <c r="AO38" s="282">
        <v>0</v>
      </c>
      <c r="AP38" s="282">
        <v>0</v>
      </c>
      <c r="AQ38" s="282">
        <v>0</v>
      </c>
      <c r="AR38" s="282">
        <v>0</v>
      </c>
      <c r="AS38" s="282">
        <v>0</v>
      </c>
    </row>
    <row r="39" spans="1:45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4358</v>
      </c>
      <c r="E39" s="284">
        <f t="shared" si="1"/>
        <v>3628</v>
      </c>
      <c r="F39" s="284">
        <f t="shared" si="2"/>
        <v>509</v>
      </c>
      <c r="G39" s="284">
        <v>251</v>
      </c>
      <c r="H39" s="284">
        <v>0</v>
      </c>
      <c r="I39" s="284">
        <v>0</v>
      </c>
      <c r="J39" s="284">
        <v>0</v>
      </c>
      <c r="K39" s="284">
        <v>0</v>
      </c>
      <c r="L39" s="284">
        <v>258</v>
      </c>
      <c r="M39" s="284">
        <v>0</v>
      </c>
      <c r="N39" s="284">
        <f t="shared" si="4"/>
        <v>0</v>
      </c>
      <c r="O39" s="284">
        <f>+資源化量内訳!Y39</f>
        <v>221</v>
      </c>
      <c r="P39" s="284">
        <f t="shared" si="5"/>
        <v>3689</v>
      </c>
      <c r="Q39" s="284">
        <v>3628</v>
      </c>
      <c r="R39" s="284">
        <f t="shared" si="6"/>
        <v>61</v>
      </c>
      <c r="S39" s="284">
        <v>61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f t="shared" si="8"/>
        <v>651</v>
      </c>
      <c r="AA39" s="284">
        <v>0</v>
      </c>
      <c r="AB39" s="284">
        <v>557</v>
      </c>
      <c r="AC39" s="284">
        <f t="shared" si="9"/>
        <v>94</v>
      </c>
      <c r="AD39" s="284">
        <v>94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4">
        <v>0</v>
      </c>
      <c r="AK39" s="282">
        <f t="shared" si="11"/>
        <v>0</v>
      </c>
      <c r="AL39" s="282">
        <v>0</v>
      </c>
      <c r="AM39" s="282">
        <v>0</v>
      </c>
      <c r="AN39" s="282">
        <v>0</v>
      </c>
      <c r="AO39" s="282">
        <v>0</v>
      </c>
      <c r="AP39" s="282">
        <v>0</v>
      </c>
      <c r="AQ39" s="282">
        <v>0</v>
      </c>
      <c r="AR39" s="282">
        <v>0</v>
      </c>
      <c r="AS39" s="282">
        <v>0</v>
      </c>
    </row>
    <row r="40" spans="1:45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3071</v>
      </c>
      <c r="E40" s="284">
        <f t="shared" si="1"/>
        <v>2135</v>
      </c>
      <c r="F40" s="284">
        <f t="shared" si="2"/>
        <v>658</v>
      </c>
      <c r="G40" s="284">
        <v>340</v>
      </c>
      <c r="H40" s="284">
        <v>270</v>
      </c>
      <c r="I40" s="284">
        <v>0</v>
      </c>
      <c r="J40" s="284">
        <v>0</v>
      </c>
      <c r="K40" s="284">
        <v>0</v>
      </c>
      <c r="L40" s="284">
        <v>48</v>
      </c>
      <c r="M40" s="284">
        <v>0</v>
      </c>
      <c r="N40" s="284">
        <f t="shared" si="4"/>
        <v>0</v>
      </c>
      <c r="O40" s="284">
        <f>+資源化量内訳!Y40</f>
        <v>278</v>
      </c>
      <c r="P40" s="284">
        <f t="shared" si="5"/>
        <v>2226</v>
      </c>
      <c r="Q40" s="284">
        <v>2135</v>
      </c>
      <c r="R40" s="284">
        <f t="shared" si="6"/>
        <v>91</v>
      </c>
      <c r="S40" s="284">
        <v>91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f t="shared" si="8"/>
        <v>315</v>
      </c>
      <c r="AA40" s="284">
        <v>0</v>
      </c>
      <c r="AB40" s="284">
        <v>180</v>
      </c>
      <c r="AC40" s="284">
        <f t="shared" si="9"/>
        <v>135</v>
      </c>
      <c r="AD40" s="284">
        <v>135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4">
        <v>0</v>
      </c>
      <c r="AK40" s="282">
        <f t="shared" si="11"/>
        <v>0</v>
      </c>
      <c r="AL40" s="282">
        <v>0</v>
      </c>
      <c r="AM40" s="282">
        <v>0</v>
      </c>
      <c r="AN40" s="282">
        <v>0</v>
      </c>
      <c r="AO40" s="282">
        <v>0</v>
      </c>
      <c r="AP40" s="282">
        <v>0</v>
      </c>
      <c r="AQ40" s="282">
        <v>0</v>
      </c>
      <c r="AR40" s="282">
        <v>0</v>
      </c>
      <c r="AS40" s="282">
        <v>0</v>
      </c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40">
    <sortCondition ref="A8:A40"/>
    <sortCondition ref="B8:B40"/>
    <sortCondition ref="C8:C4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39" man="1"/>
    <brk id="25" min="1" max="39" man="1"/>
    <brk id="36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岩手県</v>
      </c>
      <c r="B7" s="294" t="str">
        <f>ごみ処理概要!B7</f>
        <v>03000</v>
      </c>
      <c r="C7" s="295" t="s">
        <v>3</v>
      </c>
      <c r="D7" s="297">
        <f t="shared" ref="D7:X7" si="0">SUM(Y7,AT7,BO7)</f>
        <v>68760</v>
      </c>
      <c r="E7" s="297">
        <f t="shared" si="0"/>
        <v>26924</v>
      </c>
      <c r="F7" s="297">
        <f t="shared" si="0"/>
        <v>167</v>
      </c>
      <c r="G7" s="297">
        <f t="shared" si="0"/>
        <v>1058</v>
      </c>
      <c r="H7" s="297">
        <f t="shared" si="0"/>
        <v>10607</v>
      </c>
      <c r="I7" s="297">
        <f t="shared" si="0"/>
        <v>8247</v>
      </c>
      <c r="J7" s="297">
        <f t="shared" si="0"/>
        <v>2893</v>
      </c>
      <c r="K7" s="297">
        <f t="shared" si="0"/>
        <v>51</v>
      </c>
      <c r="L7" s="297">
        <f t="shared" si="0"/>
        <v>4553</v>
      </c>
      <c r="M7" s="297">
        <f t="shared" si="0"/>
        <v>37</v>
      </c>
      <c r="N7" s="297">
        <f t="shared" si="0"/>
        <v>203</v>
      </c>
      <c r="O7" s="297">
        <f t="shared" si="0"/>
        <v>480</v>
      </c>
      <c r="P7" s="297">
        <f t="shared" si="0"/>
        <v>0</v>
      </c>
      <c r="Q7" s="297">
        <f t="shared" si="0"/>
        <v>6496</v>
      </c>
      <c r="R7" s="297">
        <f t="shared" si="0"/>
        <v>0</v>
      </c>
      <c r="S7" s="297">
        <f t="shared" si="0"/>
        <v>11</v>
      </c>
      <c r="T7" s="297">
        <f t="shared" si="0"/>
        <v>5992</v>
      </c>
      <c r="U7" s="297">
        <f t="shared" si="0"/>
        <v>209</v>
      </c>
      <c r="V7" s="297">
        <f t="shared" si="0"/>
        <v>0</v>
      </c>
      <c r="W7" s="297">
        <f t="shared" si="0"/>
        <v>25</v>
      </c>
      <c r="X7" s="297">
        <f t="shared" si="0"/>
        <v>807</v>
      </c>
      <c r="Y7" s="297">
        <f t="shared" ref="Y7:Y40" si="1">SUM(Z7:AS7)</f>
        <v>14998</v>
      </c>
      <c r="Z7" s="297">
        <f t="shared" ref="Z7:AI7" si="2">SUM(Z$8:Z$207)</f>
        <v>10606</v>
      </c>
      <c r="AA7" s="297">
        <f t="shared" si="2"/>
        <v>57</v>
      </c>
      <c r="AB7" s="297">
        <f t="shared" si="2"/>
        <v>273</v>
      </c>
      <c r="AC7" s="297">
        <f t="shared" si="2"/>
        <v>502</v>
      </c>
      <c r="AD7" s="297">
        <f t="shared" si="2"/>
        <v>2000</v>
      </c>
      <c r="AE7" s="297">
        <f t="shared" si="2"/>
        <v>517</v>
      </c>
      <c r="AF7" s="297">
        <f t="shared" si="2"/>
        <v>29</v>
      </c>
      <c r="AG7" s="297">
        <f t="shared" si="2"/>
        <v>482</v>
      </c>
      <c r="AH7" s="297">
        <f t="shared" si="2"/>
        <v>32</v>
      </c>
      <c r="AI7" s="297">
        <f t="shared" si="2"/>
        <v>138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4</v>
      </c>
      <c r="AS7" s="297">
        <f>SUM(AS$8:AS$207)</f>
        <v>358</v>
      </c>
      <c r="AT7" s="297">
        <f>施設資源化量内訳!D7</f>
        <v>40179</v>
      </c>
      <c r="AU7" s="297">
        <f>施設資源化量内訳!E7</f>
        <v>4575</v>
      </c>
      <c r="AV7" s="297">
        <f>施設資源化量内訳!F7</f>
        <v>42</v>
      </c>
      <c r="AW7" s="297">
        <f>施設資源化量内訳!G7</f>
        <v>579</v>
      </c>
      <c r="AX7" s="297">
        <f>施設資源化量内訳!H7</f>
        <v>9038</v>
      </c>
      <c r="AY7" s="297">
        <f>施設資源化量内訳!I7</f>
        <v>5905</v>
      </c>
      <c r="AZ7" s="297">
        <f>施設資源化量内訳!J7</f>
        <v>2298</v>
      </c>
      <c r="BA7" s="297">
        <f>施設資源化量内訳!K7</f>
        <v>22</v>
      </c>
      <c r="BB7" s="297">
        <f>施設資源化量内訳!L7</f>
        <v>4071</v>
      </c>
      <c r="BC7" s="297">
        <f>施設資源化量内訳!M7</f>
        <v>5</v>
      </c>
      <c r="BD7" s="297">
        <f>施設資源化量内訳!N7</f>
        <v>9</v>
      </c>
      <c r="BE7" s="297">
        <f>施設資源化量内訳!O7</f>
        <v>480</v>
      </c>
      <c r="BF7" s="297">
        <f>施設資源化量内訳!P7</f>
        <v>0</v>
      </c>
      <c r="BG7" s="297">
        <f>施設資源化量内訳!Q7</f>
        <v>6496</v>
      </c>
      <c r="BH7" s="297">
        <f>施設資源化量内訳!R7</f>
        <v>0</v>
      </c>
      <c r="BI7" s="297">
        <f>施設資源化量内訳!S7</f>
        <v>11</v>
      </c>
      <c r="BJ7" s="297">
        <f>施設資源化量内訳!T7</f>
        <v>5992</v>
      </c>
      <c r="BK7" s="297">
        <f>施設資源化量内訳!U7</f>
        <v>209</v>
      </c>
      <c r="BL7" s="297">
        <f>施設資源化量内訳!V7</f>
        <v>0</v>
      </c>
      <c r="BM7" s="297">
        <f>施設資源化量内訳!W7</f>
        <v>14</v>
      </c>
      <c r="BN7" s="297">
        <f>施設資源化量内訳!X7</f>
        <v>433</v>
      </c>
      <c r="BO7" s="297">
        <f t="shared" ref="BO7:BO40" si="3">SUM(BP7:CI7)</f>
        <v>13583</v>
      </c>
      <c r="BP7" s="297">
        <f t="shared" ref="BP7:BY7" si="4">SUM(BP$8:BP$207)</f>
        <v>11743</v>
      </c>
      <c r="BQ7" s="297">
        <f t="shared" si="4"/>
        <v>68</v>
      </c>
      <c r="BR7" s="297">
        <f t="shared" si="4"/>
        <v>206</v>
      </c>
      <c r="BS7" s="297">
        <f t="shared" si="4"/>
        <v>1067</v>
      </c>
      <c r="BT7" s="297">
        <f t="shared" si="4"/>
        <v>342</v>
      </c>
      <c r="BU7" s="297">
        <f t="shared" si="4"/>
        <v>78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56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7</v>
      </c>
      <c r="CI7" s="297">
        <f>SUM(CI$8:CI$207)</f>
        <v>16</v>
      </c>
      <c r="CJ7" s="298">
        <f>+COUNTIF(CJ$8:CJ$207,"有る")</f>
        <v>32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0" si="5">SUM(Y8,AT8,BO8)</f>
        <v>15807</v>
      </c>
      <c r="E8" s="284">
        <f t="shared" ref="E8:E40" si="6">SUM(Z8,AU8,BP8)</f>
        <v>7214</v>
      </c>
      <c r="F8" s="284">
        <f t="shared" ref="F8:F40" si="7">SUM(AA8,AV8,BQ8)</f>
        <v>21</v>
      </c>
      <c r="G8" s="284">
        <f t="shared" ref="G8:G40" si="8">SUM(AB8,AW8,BR8)</f>
        <v>50</v>
      </c>
      <c r="H8" s="284">
        <f t="shared" ref="H8:H40" si="9">SUM(AC8,AX8,BS8)</f>
        <v>2498</v>
      </c>
      <c r="I8" s="284">
        <f t="shared" ref="I8:I40" si="10">SUM(AD8,AY8,BT8)</f>
        <v>2109</v>
      </c>
      <c r="J8" s="284">
        <f t="shared" ref="J8:J40" si="11">SUM(AE8,AZ8,BU8)</f>
        <v>839</v>
      </c>
      <c r="K8" s="284">
        <f t="shared" ref="K8:K40" si="12">SUM(AF8,BA8,BV8)</f>
        <v>1</v>
      </c>
      <c r="L8" s="284">
        <f t="shared" ref="L8:L40" si="13">SUM(AG8,BB8,BW8)</f>
        <v>1924</v>
      </c>
      <c r="M8" s="284">
        <f t="shared" ref="M8:M40" si="14">SUM(AH8,BC8,BX8)</f>
        <v>5</v>
      </c>
      <c r="N8" s="284">
        <f t="shared" ref="N8:N40" si="15">SUM(AI8,BD8,BY8)</f>
        <v>6</v>
      </c>
      <c r="O8" s="284">
        <f t="shared" ref="O8:O40" si="16">SUM(AJ8,BE8,BZ8)</f>
        <v>119</v>
      </c>
      <c r="P8" s="284">
        <f t="shared" ref="P8:P40" si="17">SUM(AK8,BF8,CA8)</f>
        <v>0</v>
      </c>
      <c r="Q8" s="284">
        <f t="shared" ref="Q8:Q40" si="18">SUM(AL8,BG8,CB8)</f>
        <v>896</v>
      </c>
      <c r="R8" s="284">
        <f t="shared" ref="R8:R40" si="19">SUM(AM8,BH8,CC8)</f>
        <v>0</v>
      </c>
      <c r="S8" s="284">
        <f t="shared" ref="S8:S40" si="20">SUM(AN8,BI8,CD8)</f>
        <v>0</v>
      </c>
      <c r="T8" s="284">
        <f t="shared" ref="T8:T40" si="21">SUM(AO8,BJ8,CE8)</f>
        <v>0</v>
      </c>
      <c r="U8" s="284">
        <f t="shared" ref="U8:U40" si="22">SUM(AP8,BK8,CF8)</f>
        <v>0</v>
      </c>
      <c r="V8" s="284">
        <f t="shared" ref="V8:V40" si="23">SUM(AQ8,BL8,CG8)</f>
        <v>0</v>
      </c>
      <c r="W8" s="284">
        <f t="shared" ref="W8:W40" si="24">SUM(AR8,BM8,CH8)</f>
        <v>0</v>
      </c>
      <c r="X8" s="284">
        <f t="shared" ref="X8:X40" si="25">SUM(AS8,BN8,CI8)</f>
        <v>125</v>
      </c>
      <c r="Y8" s="284">
        <f t="shared" si="1"/>
        <v>3172</v>
      </c>
      <c r="Z8" s="284">
        <v>3045</v>
      </c>
      <c r="AA8" s="284">
        <v>3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828</v>
      </c>
      <c r="AK8" s="287" t="s">
        <v>828</v>
      </c>
      <c r="AL8" s="287" t="s">
        <v>828</v>
      </c>
      <c r="AM8" s="287" t="s">
        <v>828</v>
      </c>
      <c r="AN8" s="287" t="s">
        <v>828</v>
      </c>
      <c r="AO8" s="287" t="s">
        <v>828</v>
      </c>
      <c r="AP8" s="287" t="s">
        <v>828</v>
      </c>
      <c r="AQ8" s="287" t="s">
        <v>828</v>
      </c>
      <c r="AR8" s="284">
        <v>0</v>
      </c>
      <c r="AS8" s="284">
        <v>124</v>
      </c>
      <c r="AT8" s="284">
        <f>施設資源化量内訳!D8</f>
        <v>8649</v>
      </c>
      <c r="AU8" s="284">
        <f>施設資源化量内訳!E8</f>
        <v>719</v>
      </c>
      <c r="AV8" s="284">
        <f>施設資源化量内訳!F8</f>
        <v>6</v>
      </c>
      <c r="AW8" s="284">
        <f>施設資源化量内訳!G8</f>
        <v>50</v>
      </c>
      <c r="AX8" s="284">
        <f>施設資源化量内訳!H8</f>
        <v>2207</v>
      </c>
      <c r="AY8" s="284">
        <f>施設資源化量内訳!I8</f>
        <v>1878</v>
      </c>
      <c r="AZ8" s="284">
        <f>施設資源化量内訳!J8</f>
        <v>839</v>
      </c>
      <c r="BA8" s="284">
        <f>施設資源化量内訳!K8</f>
        <v>1</v>
      </c>
      <c r="BB8" s="284">
        <f>施設資源化量内訳!L8</f>
        <v>1924</v>
      </c>
      <c r="BC8" s="284">
        <f>施設資源化量内訳!M8</f>
        <v>5</v>
      </c>
      <c r="BD8" s="284">
        <f>施設資源化量内訳!N8</f>
        <v>5</v>
      </c>
      <c r="BE8" s="284">
        <f>施設資源化量内訳!O8</f>
        <v>119</v>
      </c>
      <c r="BF8" s="284">
        <f>施設資源化量内訳!P8</f>
        <v>0</v>
      </c>
      <c r="BG8" s="284">
        <f>施設資源化量内訳!Q8</f>
        <v>896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0</v>
      </c>
      <c r="BK8" s="284">
        <f>施設資源化量内訳!U8</f>
        <v>0</v>
      </c>
      <c r="BL8" s="284">
        <f>施設資源化量内訳!V8</f>
        <v>0</v>
      </c>
      <c r="BM8" s="284">
        <f>施設資源化量内訳!W8</f>
        <v>0</v>
      </c>
      <c r="BN8" s="284">
        <f>施設資源化量内訳!X8</f>
        <v>0</v>
      </c>
      <c r="BO8" s="284">
        <f t="shared" si="3"/>
        <v>3986</v>
      </c>
      <c r="BP8" s="284">
        <v>3450</v>
      </c>
      <c r="BQ8" s="284">
        <v>12</v>
      </c>
      <c r="BR8" s="284">
        <v>0</v>
      </c>
      <c r="BS8" s="284">
        <v>291</v>
      </c>
      <c r="BT8" s="284">
        <v>231</v>
      </c>
      <c r="BU8" s="284">
        <v>0</v>
      </c>
      <c r="BV8" s="284">
        <v>0</v>
      </c>
      <c r="BW8" s="284">
        <v>0</v>
      </c>
      <c r="BX8" s="284">
        <v>0</v>
      </c>
      <c r="BY8" s="284">
        <v>1</v>
      </c>
      <c r="BZ8" s="287" t="s">
        <v>828</v>
      </c>
      <c r="CA8" s="287" t="s">
        <v>828</v>
      </c>
      <c r="CB8" s="287" t="s">
        <v>828</v>
      </c>
      <c r="CC8" s="287" t="s">
        <v>828</v>
      </c>
      <c r="CD8" s="287" t="s">
        <v>828</v>
      </c>
      <c r="CE8" s="287" t="s">
        <v>828</v>
      </c>
      <c r="CF8" s="287" t="s">
        <v>828</v>
      </c>
      <c r="CG8" s="287" t="s">
        <v>828</v>
      </c>
      <c r="CH8" s="284">
        <v>0</v>
      </c>
      <c r="CI8" s="284">
        <v>1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2285</v>
      </c>
      <c r="E9" s="284">
        <f t="shared" si="6"/>
        <v>1058</v>
      </c>
      <c r="F9" s="284">
        <f t="shared" si="7"/>
        <v>5</v>
      </c>
      <c r="G9" s="284">
        <f t="shared" si="8"/>
        <v>84</v>
      </c>
      <c r="H9" s="284">
        <f t="shared" si="9"/>
        <v>356</v>
      </c>
      <c r="I9" s="284">
        <f t="shared" si="10"/>
        <v>446</v>
      </c>
      <c r="J9" s="284">
        <f t="shared" si="11"/>
        <v>131</v>
      </c>
      <c r="K9" s="284">
        <f t="shared" si="12"/>
        <v>2</v>
      </c>
      <c r="L9" s="284">
        <f t="shared" si="13"/>
        <v>174</v>
      </c>
      <c r="M9" s="284">
        <f t="shared" si="14"/>
        <v>0</v>
      </c>
      <c r="N9" s="284">
        <f t="shared" si="15"/>
        <v>0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0</v>
      </c>
      <c r="U9" s="284">
        <f t="shared" si="22"/>
        <v>0</v>
      </c>
      <c r="V9" s="284">
        <f t="shared" si="23"/>
        <v>0</v>
      </c>
      <c r="W9" s="284">
        <f t="shared" si="24"/>
        <v>0</v>
      </c>
      <c r="X9" s="284">
        <f t="shared" si="25"/>
        <v>29</v>
      </c>
      <c r="Y9" s="284">
        <f t="shared" si="1"/>
        <v>866</v>
      </c>
      <c r="Z9" s="284">
        <v>819</v>
      </c>
      <c r="AA9" s="284">
        <v>5</v>
      </c>
      <c r="AB9" s="284">
        <v>0</v>
      </c>
      <c r="AC9" s="284">
        <v>0</v>
      </c>
      <c r="AD9" s="284">
        <v>22</v>
      </c>
      <c r="AE9" s="284">
        <v>0</v>
      </c>
      <c r="AF9" s="284">
        <v>0</v>
      </c>
      <c r="AG9" s="284">
        <v>0</v>
      </c>
      <c r="AH9" s="284">
        <v>0</v>
      </c>
      <c r="AI9" s="287">
        <v>0</v>
      </c>
      <c r="AJ9" s="287" t="s">
        <v>828</v>
      </c>
      <c r="AK9" s="287" t="s">
        <v>828</v>
      </c>
      <c r="AL9" s="287" t="s">
        <v>828</v>
      </c>
      <c r="AM9" s="287" t="s">
        <v>828</v>
      </c>
      <c r="AN9" s="287" t="s">
        <v>828</v>
      </c>
      <c r="AO9" s="287" t="s">
        <v>828</v>
      </c>
      <c r="AP9" s="287" t="s">
        <v>828</v>
      </c>
      <c r="AQ9" s="287" t="s">
        <v>828</v>
      </c>
      <c r="AR9" s="284">
        <v>0</v>
      </c>
      <c r="AS9" s="284">
        <v>20</v>
      </c>
      <c r="AT9" s="284">
        <f>施設資源化量内訳!D9</f>
        <v>1142</v>
      </c>
      <c r="AU9" s="284">
        <f>施設資源化量内訳!E9</f>
        <v>0</v>
      </c>
      <c r="AV9" s="284">
        <f>施設資源化量内訳!F9</f>
        <v>0</v>
      </c>
      <c r="AW9" s="284">
        <f>施設資源化量内訳!G9</f>
        <v>84</v>
      </c>
      <c r="AX9" s="284">
        <f>施設資源化量内訳!H9</f>
        <v>325</v>
      </c>
      <c r="AY9" s="284">
        <f>施設資源化量内訳!I9</f>
        <v>417</v>
      </c>
      <c r="AZ9" s="284">
        <f>施設資源化量内訳!J9</f>
        <v>131</v>
      </c>
      <c r="BA9" s="284">
        <f>施設資源化量内訳!K9</f>
        <v>2</v>
      </c>
      <c r="BB9" s="284">
        <f>施設資源化量内訳!L9</f>
        <v>174</v>
      </c>
      <c r="BC9" s="284">
        <f>施設資源化量内訳!M9</f>
        <v>0</v>
      </c>
      <c r="BD9" s="284">
        <f>施設資源化量内訳!N9</f>
        <v>0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9</v>
      </c>
      <c r="BO9" s="284">
        <f t="shared" si="3"/>
        <v>277</v>
      </c>
      <c r="BP9" s="284">
        <v>239</v>
      </c>
      <c r="BQ9" s="284">
        <v>0</v>
      </c>
      <c r="BR9" s="284">
        <v>0</v>
      </c>
      <c r="BS9" s="284">
        <v>31</v>
      </c>
      <c r="BT9" s="284">
        <v>7</v>
      </c>
      <c r="BU9" s="284">
        <v>0</v>
      </c>
      <c r="BV9" s="284">
        <v>0</v>
      </c>
      <c r="BW9" s="284">
        <v>0</v>
      </c>
      <c r="BX9" s="284">
        <v>0</v>
      </c>
      <c r="BY9" s="284">
        <v>0</v>
      </c>
      <c r="BZ9" s="287" t="s">
        <v>828</v>
      </c>
      <c r="CA9" s="287" t="s">
        <v>828</v>
      </c>
      <c r="CB9" s="287" t="s">
        <v>828</v>
      </c>
      <c r="CC9" s="287" t="s">
        <v>828</v>
      </c>
      <c r="CD9" s="287" t="s">
        <v>828</v>
      </c>
      <c r="CE9" s="287" t="s">
        <v>828</v>
      </c>
      <c r="CF9" s="287" t="s">
        <v>828</v>
      </c>
      <c r="CG9" s="287" t="s">
        <v>828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1797</v>
      </c>
      <c r="E10" s="284">
        <f t="shared" si="6"/>
        <v>198</v>
      </c>
      <c r="F10" s="284">
        <f t="shared" si="7"/>
        <v>0</v>
      </c>
      <c r="G10" s="284">
        <f t="shared" si="8"/>
        <v>107</v>
      </c>
      <c r="H10" s="284">
        <f t="shared" si="9"/>
        <v>400</v>
      </c>
      <c r="I10" s="284">
        <f t="shared" si="10"/>
        <v>99</v>
      </c>
      <c r="J10" s="284">
        <f t="shared" si="11"/>
        <v>2</v>
      </c>
      <c r="K10" s="284">
        <f t="shared" si="12"/>
        <v>0</v>
      </c>
      <c r="L10" s="284">
        <f t="shared" si="13"/>
        <v>0</v>
      </c>
      <c r="M10" s="284">
        <f t="shared" si="14"/>
        <v>1</v>
      </c>
      <c r="N10" s="284">
        <f t="shared" si="15"/>
        <v>0</v>
      </c>
      <c r="O10" s="284">
        <f t="shared" si="16"/>
        <v>0</v>
      </c>
      <c r="P10" s="284">
        <f t="shared" si="17"/>
        <v>0</v>
      </c>
      <c r="Q10" s="284">
        <f t="shared" si="18"/>
        <v>690</v>
      </c>
      <c r="R10" s="284">
        <f t="shared" si="19"/>
        <v>0</v>
      </c>
      <c r="S10" s="284">
        <f t="shared" si="20"/>
        <v>0</v>
      </c>
      <c r="T10" s="284">
        <f t="shared" si="21"/>
        <v>0</v>
      </c>
      <c r="U10" s="284">
        <f t="shared" si="22"/>
        <v>209</v>
      </c>
      <c r="V10" s="284">
        <f t="shared" si="23"/>
        <v>0</v>
      </c>
      <c r="W10" s="284">
        <f t="shared" si="24"/>
        <v>1</v>
      </c>
      <c r="X10" s="284">
        <f t="shared" si="25"/>
        <v>90</v>
      </c>
      <c r="Y10" s="284">
        <f t="shared" si="1"/>
        <v>178</v>
      </c>
      <c r="Z10" s="284">
        <v>108</v>
      </c>
      <c r="AA10" s="284">
        <v>0</v>
      </c>
      <c r="AB10" s="284">
        <v>56</v>
      </c>
      <c r="AC10" s="284">
        <v>2</v>
      </c>
      <c r="AD10" s="284">
        <v>0</v>
      </c>
      <c r="AE10" s="284">
        <v>0</v>
      </c>
      <c r="AF10" s="284">
        <v>0</v>
      </c>
      <c r="AG10" s="284">
        <v>0</v>
      </c>
      <c r="AH10" s="284">
        <v>1</v>
      </c>
      <c r="AI10" s="287">
        <v>0</v>
      </c>
      <c r="AJ10" s="287" t="s">
        <v>828</v>
      </c>
      <c r="AK10" s="287" t="s">
        <v>828</v>
      </c>
      <c r="AL10" s="287" t="s">
        <v>828</v>
      </c>
      <c r="AM10" s="287" t="s">
        <v>828</v>
      </c>
      <c r="AN10" s="287" t="s">
        <v>828</v>
      </c>
      <c r="AO10" s="287" t="s">
        <v>828</v>
      </c>
      <c r="AP10" s="287" t="s">
        <v>828</v>
      </c>
      <c r="AQ10" s="287" t="s">
        <v>828</v>
      </c>
      <c r="AR10" s="284">
        <v>1</v>
      </c>
      <c r="AS10" s="284">
        <v>10</v>
      </c>
      <c r="AT10" s="284">
        <f>施設資源化量内訳!D10</f>
        <v>1462</v>
      </c>
      <c r="AU10" s="284">
        <f>施設資源化量内訳!E10</f>
        <v>0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387</v>
      </c>
      <c r="AY10" s="284">
        <f>施設資源化量内訳!I10</f>
        <v>96</v>
      </c>
      <c r="AZ10" s="284">
        <f>施設資源化量内訳!J10</f>
        <v>0</v>
      </c>
      <c r="BA10" s="284">
        <f>施設資源化量内訳!K10</f>
        <v>0</v>
      </c>
      <c r="BB10" s="284">
        <f>施設資源化量内訳!L10</f>
        <v>0</v>
      </c>
      <c r="BC10" s="284">
        <f>施設資源化量内訳!M10</f>
        <v>0</v>
      </c>
      <c r="BD10" s="284">
        <f>施設資源化量内訳!N10</f>
        <v>0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690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0</v>
      </c>
      <c r="BK10" s="284">
        <f>施設資源化量内訳!U10</f>
        <v>209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80</v>
      </c>
      <c r="BO10" s="284">
        <f t="shared" si="3"/>
        <v>157</v>
      </c>
      <c r="BP10" s="284">
        <v>90</v>
      </c>
      <c r="BQ10" s="284">
        <v>0</v>
      </c>
      <c r="BR10" s="284">
        <v>51</v>
      </c>
      <c r="BS10" s="284">
        <v>11</v>
      </c>
      <c r="BT10" s="284">
        <v>3</v>
      </c>
      <c r="BU10" s="284">
        <v>2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828</v>
      </c>
      <c r="CA10" s="287" t="s">
        <v>828</v>
      </c>
      <c r="CB10" s="287" t="s">
        <v>828</v>
      </c>
      <c r="CC10" s="287" t="s">
        <v>828</v>
      </c>
      <c r="CD10" s="287" t="s">
        <v>828</v>
      </c>
      <c r="CE10" s="287" t="s">
        <v>828</v>
      </c>
      <c r="CF10" s="287" t="s">
        <v>828</v>
      </c>
      <c r="CG10" s="287" t="s">
        <v>828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6316</v>
      </c>
      <c r="E11" s="284">
        <f t="shared" si="6"/>
        <v>1995</v>
      </c>
      <c r="F11" s="284">
        <f t="shared" si="7"/>
        <v>16</v>
      </c>
      <c r="G11" s="284">
        <f t="shared" si="8"/>
        <v>0</v>
      </c>
      <c r="H11" s="284">
        <f t="shared" si="9"/>
        <v>527</v>
      </c>
      <c r="I11" s="284">
        <f t="shared" si="10"/>
        <v>571</v>
      </c>
      <c r="J11" s="284">
        <f t="shared" si="11"/>
        <v>180</v>
      </c>
      <c r="K11" s="284">
        <f t="shared" si="12"/>
        <v>0</v>
      </c>
      <c r="L11" s="284">
        <f t="shared" si="13"/>
        <v>485</v>
      </c>
      <c r="M11" s="284">
        <f t="shared" si="14"/>
        <v>0</v>
      </c>
      <c r="N11" s="284">
        <f t="shared" si="15"/>
        <v>117</v>
      </c>
      <c r="O11" s="284">
        <f t="shared" si="16"/>
        <v>27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0</v>
      </c>
      <c r="T11" s="284">
        <f t="shared" si="21"/>
        <v>2348</v>
      </c>
      <c r="U11" s="284">
        <f t="shared" si="22"/>
        <v>0</v>
      </c>
      <c r="V11" s="284">
        <f t="shared" si="23"/>
        <v>0</v>
      </c>
      <c r="W11" s="284">
        <f t="shared" si="24"/>
        <v>14</v>
      </c>
      <c r="X11" s="284">
        <f t="shared" si="25"/>
        <v>36</v>
      </c>
      <c r="Y11" s="284">
        <f t="shared" si="1"/>
        <v>767</v>
      </c>
      <c r="Z11" s="284">
        <v>6</v>
      </c>
      <c r="AA11" s="284">
        <v>0</v>
      </c>
      <c r="AB11" s="284">
        <v>0</v>
      </c>
      <c r="AC11" s="284">
        <v>57</v>
      </c>
      <c r="AD11" s="284">
        <v>552</v>
      </c>
      <c r="AE11" s="284">
        <v>0</v>
      </c>
      <c r="AF11" s="284">
        <v>0</v>
      </c>
      <c r="AG11" s="284">
        <v>0</v>
      </c>
      <c r="AH11" s="284">
        <v>0</v>
      </c>
      <c r="AI11" s="287">
        <v>116</v>
      </c>
      <c r="AJ11" s="287" t="s">
        <v>828</v>
      </c>
      <c r="AK11" s="287" t="s">
        <v>828</v>
      </c>
      <c r="AL11" s="287" t="s">
        <v>828</v>
      </c>
      <c r="AM11" s="287" t="s">
        <v>828</v>
      </c>
      <c r="AN11" s="287" t="s">
        <v>828</v>
      </c>
      <c r="AO11" s="287" t="s">
        <v>828</v>
      </c>
      <c r="AP11" s="287" t="s">
        <v>828</v>
      </c>
      <c r="AQ11" s="287" t="s">
        <v>828</v>
      </c>
      <c r="AR11" s="284">
        <v>0</v>
      </c>
      <c r="AS11" s="284">
        <v>36</v>
      </c>
      <c r="AT11" s="284">
        <f>施設資源化量内訳!D11</f>
        <v>3346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292</v>
      </c>
      <c r="AY11" s="284">
        <f>施設資源化量内訳!I11</f>
        <v>0</v>
      </c>
      <c r="AZ11" s="284">
        <f>施設資源化量内訳!J11</f>
        <v>180</v>
      </c>
      <c r="BA11" s="284">
        <f>施設資源化量内訳!K11</f>
        <v>0</v>
      </c>
      <c r="BB11" s="284">
        <f>施設資源化量内訳!L11</f>
        <v>485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27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0</v>
      </c>
      <c r="BJ11" s="284">
        <f>施設資源化量内訳!T11</f>
        <v>2348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14</v>
      </c>
      <c r="BN11" s="284">
        <f>施設資源化量内訳!X11</f>
        <v>0</v>
      </c>
      <c r="BO11" s="284">
        <f t="shared" si="3"/>
        <v>2203</v>
      </c>
      <c r="BP11" s="284">
        <v>1989</v>
      </c>
      <c r="BQ11" s="284">
        <v>16</v>
      </c>
      <c r="BR11" s="284">
        <v>0</v>
      </c>
      <c r="BS11" s="284">
        <v>178</v>
      </c>
      <c r="BT11" s="284">
        <v>19</v>
      </c>
      <c r="BU11" s="284">
        <v>0</v>
      </c>
      <c r="BV11" s="284">
        <v>0</v>
      </c>
      <c r="BW11" s="284">
        <v>0</v>
      </c>
      <c r="BX11" s="284">
        <v>0</v>
      </c>
      <c r="BY11" s="284">
        <v>1</v>
      </c>
      <c r="BZ11" s="287" t="s">
        <v>828</v>
      </c>
      <c r="CA11" s="287" t="s">
        <v>828</v>
      </c>
      <c r="CB11" s="287" t="s">
        <v>828</v>
      </c>
      <c r="CC11" s="287" t="s">
        <v>828</v>
      </c>
      <c r="CD11" s="287" t="s">
        <v>828</v>
      </c>
      <c r="CE11" s="287" t="s">
        <v>828</v>
      </c>
      <c r="CF11" s="287" t="s">
        <v>828</v>
      </c>
      <c r="CG11" s="287" t="s">
        <v>828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6160</v>
      </c>
      <c r="E12" s="284">
        <f t="shared" si="6"/>
        <v>2295</v>
      </c>
      <c r="F12" s="284">
        <f t="shared" si="7"/>
        <v>25</v>
      </c>
      <c r="G12" s="284">
        <f t="shared" si="8"/>
        <v>0</v>
      </c>
      <c r="H12" s="284">
        <f t="shared" si="9"/>
        <v>505</v>
      </c>
      <c r="I12" s="284">
        <f t="shared" si="10"/>
        <v>554</v>
      </c>
      <c r="J12" s="284">
        <f t="shared" si="11"/>
        <v>205</v>
      </c>
      <c r="K12" s="284">
        <f t="shared" si="12"/>
        <v>9</v>
      </c>
      <c r="L12" s="284">
        <f t="shared" si="13"/>
        <v>561</v>
      </c>
      <c r="M12" s="284">
        <f t="shared" si="14"/>
        <v>0</v>
      </c>
      <c r="N12" s="284">
        <f t="shared" si="15"/>
        <v>0</v>
      </c>
      <c r="O12" s="284">
        <f t="shared" si="16"/>
        <v>0</v>
      </c>
      <c r="P12" s="284">
        <f t="shared" si="17"/>
        <v>0</v>
      </c>
      <c r="Q12" s="284">
        <f t="shared" si="18"/>
        <v>0</v>
      </c>
      <c r="R12" s="284">
        <f t="shared" si="19"/>
        <v>0</v>
      </c>
      <c r="S12" s="284">
        <f t="shared" si="20"/>
        <v>0</v>
      </c>
      <c r="T12" s="284">
        <f t="shared" si="21"/>
        <v>1979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27</v>
      </c>
      <c r="Y12" s="284">
        <f t="shared" si="1"/>
        <v>0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0</v>
      </c>
      <c r="AJ12" s="287" t="s">
        <v>828</v>
      </c>
      <c r="AK12" s="287" t="s">
        <v>828</v>
      </c>
      <c r="AL12" s="287" t="s">
        <v>828</v>
      </c>
      <c r="AM12" s="287" t="s">
        <v>828</v>
      </c>
      <c r="AN12" s="287" t="s">
        <v>828</v>
      </c>
      <c r="AO12" s="287" t="s">
        <v>828</v>
      </c>
      <c r="AP12" s="287" t="s">
        <v>828</v>
      </c>
      <c r="AQ12" s="287" t="s">
        <v>828</v>
      </c>
      <c r="AR12" s="284">
        <v>0</v>
      </c>
      <c r="AS12" s="284">
        <v>0</v>
      </c>
      <c r="AT12" s="284">
        <f>施設資源化量内訳!D12</f>
        <v>5673</v>
      </c>
      <c r="AU12" s="284">
        <f>施設資源化量内訳!E12</f>
        <v>1846</v>
      </c>
      <c r="AV12" s="284">
        <f>施設資源化量内訳!F12</f>
        <v>20</v>
      </c>
      <c r="AW12" s="284">
        <f>施設資源化量内訳!G12</f>
        <v>0</v>
      </c>
      <c r="AX12" s="284">
        <f>施設資源化量内訳!H12</f>
        <v>483</v>
      </c>
      <c r="AY12" s="284">
        <f>施設資源化量内訳!I12</f>
        <v>550</v>
      </c>
      <c r="AZ12" s="284">
        <f>施設資源化量内訳!J12</f>
        <v>205</v>
      </c>
      <c r="BA12" s="284">
        <f>施設資源化量内訳!K12</f>
        <v>9</v>
      </c>
      <c r="BB12" s="284">
        <f>施設資源化量内訳!L12</f>
        <v>561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0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1979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20</v>
      </c>
      <c r="BO12" s="284">
        <f t="shared" si="3"/>
        <v>487</v>
      </c>
      <c r="BP12" s="284">
        <v>449</v>
      </c>
      <c r="BQ12" s="284">
        <v>5</v>
      </c>
      <c r="BR12" s="284">
        <v>0</v>
      </c>
      <c r="BS12" s="284">
        <v>22</v>
      </c>
      <c r="BT12" s="284">
        <v>4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828</v>
      </c>
      <c r="CA12" s="287" t="s">
        <v>828</v>
      </c>
      <c r="CB12" s="287" t="s">
        <v>828</v>
      </c>
      <c r="CC12" s="287" t="s">
        <v>828</v>
      </c>
      <c r="CD12" s="287" t="s">
        <v>828</v>
      </c>
      <c r="CE12" s="287" t="s">
        <v>828</v>
      </c>
      <c r="CF12" s="287" t="s">
        <v>828</v>
      </c>
      <c r="CG12" s="287" t="s">
        <v>828</v>
      </c>
      <c r="CH12" s="284">
        <v>0</v>
      </c>
      <c r="CI12" s="284">
        <v>7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1423</v>
      </c>
      <c r="E13" s="284">
        <f t="shared" si="6"/>
        <v>556</v>
      </c>
      <c r="F13" s="284">
        <f t="shared" si="7"/>
        <v>5</v>
      </c>
      <c r="G13" s="284">
        <f t="shared" si="8"/>
        <v>0</v>
      </c>
      <c r="H13" s="284">
        <f t="shared" si="9"/>
        <v>317</v>
      </c>
      <c r="I13" s="284">
        <f t="shared" si="10"/>
        <v>250</v>
      </c>
      <c r="J13" s="284">
        <f t="shared" si="11"/>
        <v>107</v>
      </c>
      <c r="K13" s="284">
        <f t="shared" si="12"/>
        <v>1</v>
      </c>
      <c r="L13" s="284">
        <f t="shared" si="13"/>
        <v>144</v>
      </c>
      <c r="M13" s="284">
        <f t="shared" si="14"/>
        <v>0</v>
      </c>
      <c r="N13" s="284">
        <f t="shared" si="15"/>
        <v>7</v>
      </c>
      <c r="O13" s="284">
        <f t="shared" si="16"/>
        <v>0</v>
      </c>
      <c r="P13" s="284">
        <f t="shared" si="17"/>
        <v>0</v>
      </c>
      <c r="Q13" s="284">
        <f t="shared" si="18"/>
        <v>0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36</v>
      </c>
      <c r="Y13" s="284">
        <f t="shared" si="1"/>
        <v>589</v>
      </c>
      <c r="Z13" s="284">
        <v>541</v>
      </c>
      <c r="AA13" s="284">
        <v>5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7">
        <v>7</v>
      </c>
      <c r="AJ13" s="287" t="s">
        <v>828</v>
      </c>
      <c r="AK13" s="287" t="s">
        <v>828</v>
      </c>
      <c r="AL13" s="287" t="s">
        <v>828</v>
      </c>
      <c r="AM13" s="287" t="s">
        <v>828</v>
      </c>
      <c r="AN13" s="287" t="s">
        <v>828</v>
      </c>
      <c r="AO13" s="287" t="s">
        <v>828</v>
      </c>
      <c r="AP13" s="287" t="s">
        <v>828</v>
      </c>
      <c r="AQ13" s="287" t="s">
        <v>828</v>
      </c>
      <c r="AR13" s="284">
        <v>0</v>
      </c>
      <c r="AS13" s="284">
        <v>36</v>
      </c>
      <c r="AT13" s="284">
        <f>施設資源化量内訳!D13</f>
        <v>811</v>
      </c>
      <c r="AU13" s="284">
        <f>施設資源化量内訳!E13</f>
        <v>0</v>
      </c>
      <c r="AV13" s="284">
        <f>施設資源化量内訳!F13</f>
        <v>0</v>
      </c>
      <c r="AW13" s="284">
        <f>施設資源化量内訳!G13</f>
        <v>0</v>
      </c>
      <c r="AX13" s="284">
        <f>施設資源化量内訳!H13</f>
        <v>309</v>
      </c>
      <c r="AY13" s="284">
        <f>施設資源化量内訳!I13</f>
        <v>250</v>
      </c>
      <c r="AZ13" s="284">
        <f>施設資源化量内訳!J13</f>
        <v>107</v>
      </c>
      <c r="BA13" s="284">
        <f>施設資源化量内訳!K13</f>
        <v>1</v>
      </c>
      <c r="BB13" s="284">
        <f>施設資源化量内訳!L13</f>
        <v>144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0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0</v>
      </c>
      <c r="BO13" s="284">
        <f t="shared" si="3"/>
        <v>23</v>
      </c>
      <c r="BP13" s="284">
        <v>15</v>
      </c>
      <c r="BQ13" s="284">
        <v>0</v>
      </c>
      <c r="BR13" s="284">
        <v>0</v>
      </c>
      <c r="BS13" s="284">
        <v>8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828</v>
      </c>
      <c r="CA13" s="287" t="s">
        <v>828</v>
      </c>
      <c r="CB13" s="287" t="s">
        <v>828</v>
      </c>
      <c r="CC13" s="287" t="s">
        <v>828</v>
      </c>
      <c r="CD13" s="287" t="s">
        <v>828</v>
      </c>
      <c r="CE13" s="287" t="s">
        <v>828</v>
      </c>
      <c r="CF13" s="287" t="s">
        <v>828</v>
      </c>
      <c r="CG13" s="287" t="s">
        <v>828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2192</v>
      </c>
      <c r="E14" s="284">
        <f t="shared" si="6"/>
        <v>853</v>
      </c>
      <c r="F14" s="284">
        <f t="shared" si="7"/>
        <v>4</v>
      </c>
      <c r="G14" s="284">
        <f t="shared" si="8"/>
        <v>0</v>
      </c>
      <c r="H14" s="284">
        <f t="shared" si="9"/>
        <v>293</v>
      </c>
      <c r="I14" s="284">
        <f t="shared" si="10"/>
        <v>202</v>
      </c>
      <c r="J14" s="284">
        <f t="shared" si="11"/>
        <v>91</v>
      </c>
      <c r="K14" s="284">
        <f t="shared" si="12"/>
        <v>0</v>
      </c>
      <c r="L14" s="284">
        <f t="shared" si="13"/>
        <v>171</v>
      </c>
      <c r="M14" s="284">
        <f t="shared" si="14"/>
        <v>0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0</v>
      </c>
      <c r="R14" s="284">
        <f t="shared" si="19"/>
        <v>0</v>
      </c>
      <c r="S14" s="284">
        <f t="shared" si="20"/>
        <v>0</v>
      </c>
      <c r="T14" s="284">
        <f t="shared" si="21"/>
        <v>572</v>
      </c>
      <c r="U14" s="284">
        <f t="shared" si="22"/>
        <v>0</v>
      </c>
      <c r="V14" s="284">
        <f t="shared" si="23"/>
        <v>0</v>
      </c>
      <c r="W14" s="284">
        <f t="shared" si="24"/>
        <v>0</v>
      </c>
      <c r="X14" s="284">
        <f t="shared" si="25"/>
        <v>6</v>
      </c>
      <c r="Y14" s="284">
        <f t="shared" si="1"/>
        <v>1268</v>
      </c>
      <c r="Z14" s="284">
        <v>730</v>
      </c>
      <c r="AA14" s="284">
        <v>4</v>
      </c>
      <c r="AB14" s="284">
        <v>0</v>
      </c>
      <c r="AC14" s="284">
        <v>65</v>
      </c>
      <c r="AD14" s="284">
        <v>201</v>
      </c>
      <c r="AE14" s="284">
        <v>91</v>
      </c>
      <c r="AF14" s="284">
        <v>0</v>
      </c>
      <c r="AG14" s="284">
        <v>171</v>
      </c>
      <c r="AH14" s="284">
        <v>0</v>
      </c>
      <c r="AI14" s="287">
        <v>0</v>
      </c>
      <c r="AJ14" s="287" t="s">
        <v>828</v>
      </c>
      <c r="AK14" s="287" t="s">
        <v>828</v>
      </c>
      <c r="AL14" s="287" t="s">
        <v>828</v>
      </c>
      <c r="AM14" s="287" t="s">
        <v>828</v>
      </c>
      <c r="AN14" s="287" t="s">
        <v>828</v>
      </c>
      <c r="AO14" s="287" t="s">
        <v>828</v>
      </c>
      <c r="AP14" s="287" t="s">
        <v>828</v>
      </c>
      <c r="AQ14" s="287" t="s">
        <v>828</v>
      </c>
      <c r="AR14" s="284">
        <v>0</v>
      </c>
      <c r="AS14" s="284">
        <v>6</v>
      </c>
      <c r="AT14" s="284">
        <f>施設資源化量内訳!D14</f>
        <v>789</v>
      </c>
      <c r="AU14" s="284">
        <f>施設資源化量内訳!E14</f>
        <v>0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217</v>
      </c>
      <c r="AY14" s="284">
        <f>施設資源化量内訳!I14</f>
        <v>0</v>
      </c>
      <c r="AZ14" s="284">
        <f>施設資源化量内訳!J14</f>
        <v>0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0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0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572</v>
      </c>
      <c r="BK14" s="284">
        <f>施設資源化量内訳!U14</f>
        <v>0</v>
      </c>
      <c r="BL14" s="284">
        <f>施設資源化量内訳!V14</f>
        <v>0</v>
      </c>
      <c r="BM14" s="284">
        <f>施設資源化量内訳!W14</f>
        <v>0</v>
      </c>
      <c r="BN14" s="284">
        <f>施設資源化量内訳!X14</f>
        <v>0</v>
      </c>
      <c r="BO14" s="284">
        <f t="shared" si="3"/>
        <v>135</v>
      </c>
      <c r="BP14" s="284">
        <v>123</v>
      </c>
      <c r="BQ14" s="284">
        <v>0</v>
      </c>
      <c r="BR14" s="284">
        <v>0</v>
      </c>
      <c r="BS14" s="284">
        <v>11</v>
      </c>
      <c r="BT14" s="284">
        <v>1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828</v>
      </c>
      <c r="CA14" s="287" t="s">
        <v>828</v>
      </c>
      <c r="CB14" s="287" t="s">
        <v>828</v>
      </c>
      <c r="CC14" s="287" t="s">
        <v>828</v>
      </c>
      <c r="CD14" s="287" t="s">
        <v>828</v>
      </c>
      <c r="CE14" s="287" t="s">
        <v>828</v>
      </c>
      <c r="CF14" s="287" t="s">
        <v>828</v>
      </c>
      <c r="CG14" s="287" t="s">
        <v>828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5773</v>
      </c>
      <c r="E15" s="284">
        <f t="shared" si="6"/>
        <v>2436</v>
      </c>
      <c r="F15" s="284">
        <f t="shared" si="7"/>
        <v>13</v>
      </c>
      <c r="G15" s="284">
        <f t="shared" si="8"/>
        <v>8</v>
      </c>
      <c r="H15" s="284">
        <f t="shared" si="9"/>
        <v>929</v>
      </c>
      <c r="I15" s="284">
        <f t="shared" si="10"/>
        <v>837</v>
      </c>
      <c r="J15" s="284">
        <f t="shared" si="11"/>
        <v>233</v>
      </c>
      <c r="K15" s="284">
        <f t="shared" si="12"/>
        <v>2</v>
      </c>
      <c r="L15" s="284">
        <f t="shared" si="13"/>
        <v>330</v>
      </c>
      <c r="M15" s="284">
        <f t="shared" si="14"/>
        <v>30</v>
      </c>
      <c r="N15" s="284">
        <f t="shared" si="15"/>
        <v>25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915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15</v>
      </c>
      <c r="Y15" s="284">
        <f t="shared" si="1"/>
        <v>840</v>
      </c>
      <c r="Z15" s="284">
        <v>798</v>
      </c>
      <c r="AA15" s="284">
        <v>4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30</v>
      </c>
      <c r="AI15" s="287">
        <v>0</v>
      </c>
      <c r="AJ15" s="287" t="s">
        <v>828</v>
      </c>
      <c r="AK15" s="287" t="s">
        <v>828</v>
      </c>
      <c r="AL15" s="287" t="s">
        <v>828</v>
      </c>
      <c r="AM15" s="287" t="s">
        <v>828</v>
      </c>
      <c r="AN15" s="287" t="s">
        <v>828</v>
      </c>
      <c r="AO15" s="287" t="s">
        <v>828</v>
      </c>
      <c r="AP15" s="287" t="s">
        <v>828</v>
      </c>
      <c r="AQ15" s="287" t="s">
        <v>828</v>
      </c>
      <c r="AR15" s="284">
        <v>0</v>
      </c>
      <c r="AS15" s="284">
        <v>8</v>
      </c>
      <c r="AT15" s="284">
        <f>施設資源化量内訳!D15</f>
        <v>3426</v>
      </c>
      <c r="AU15" s="284">
        <f>施設資源化量内訳!E15</f>
        <v>362</v>
      </c>
      <c r="AV15" s="284">
        <f>施設資源化量内訳!F15</f>
        <v>2</v>
      </c>
      <c r="AW15" s="284">
        <f>施設資源化量内訳!G15</f>
        <v>0</v>
      </c>
      <c r="AX15" s="284">
        <f>施設資源化量内訳!H15</f>
        <v>806</v>
      </c>
      <c r="AY15" s="284">
        <f>施設資源化量内訳!I15</f>
        <v>811</v>
      </c>
      <c r="AZ15" s="284">
        <f>施設資源化量内訳!J15</f>
        <v>198</v>
      </c>
      <c r="BA15" s="284">
        <f>施設資源化量内訳!K15</f>
        <v>2</v>
      </c>
      <c r="BB15" s="284">
        <f>施設資源化量内訳!L15</f>
        <v>330</v>
      </c>
      <c r="BC15" s="284">
        <f>施設資源化量内訳!M15</f>
        <v>0</v>
      </c>
      <c r="BD15" s="284">
        <f>施設資源化量内訳!N15</f>
        <v>0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915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1507</v>
      </c>
      <c r="BP15" s="284">
        <v>1276</v>
      </c>
      <c r="BQ15" s="284">
        <v>7</v>
      </c>
      <c r="BR15" s="284">
        <v>8</v>
      </c>
      <c r="BS15" s="284">
        <v>123</v>
      </c>
      <c r="BT15" s="284">
        <v>26</v>
      </c>
      <c r="BU15" s="284">
        <v>35</v>
      </c>
      <c r="BV15" s="284">
        <v>0</v>
      </c>
      <c r="BW15" s="284">
        <v>0</v>
      </c>
      <c r="BX15" s="284">
        <v>0</v>
      </c>
      <c r="BY15" s="284">
        <v>25</v>
      </c>
      <c r="BZ15" s="287" t="s">
        <v>828</v>
      </c>
      <c r="CA15" s="287" t="s">
        <v>828</v>
      </c>
      <c r="CB15" s="287" t="s">
        <v>828</v>
      </c>
      <c r="CC15" s="287" t="s">
        <v>828</v>
      </c>
      <c r="CD15" s="287" t="s">
        <v>828</v>
      </c>
      <c r="CE15" s="287" t="s">
        <v>828</v>
      </c>
      <c r="CF15" s="287" t="s">
        <v>828</v>
      </c>
      <c r="CG15" s="287" t="s">
        <v>828</v>
      </c>
      <c r="CH15" s="284">
        <v>0</v>
      </c>
      <c r="CI15" s="284">
        <v>7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1143</v>
      </c>
      <c r="E16" s="284">
        <f t="shared" si="6"/>
        <v>341</v>
      </c>
      <c r="F16" s="284">
        <f t="shared" si="7"/>
        <v>3</v>
      </c>
      <c r="G16" s="284">
        <f t="shared" si="8"/>
        <v>0</v>
      </c>
      <c r="H16" s="284">
        <f t="shared" si="9"/>
        <v>198</v>
      </c>
      <c r="I16" s="284">
        <f t="shared" si="10"/>
        <v>131</v>
      </c>
      <c r="J16" s="284">
        <f t="shared" si="11"/>
        <v>47</v>
      </c>
      <c r="K16" s="284">
        <f t="shared" si="12"/>
        <v>0</v>
      </c>
      <c r="L16" s="284">
        <f t="shared" si="13"/>
        <v>0</v>
      </c>
      <c r="M16" s="284">
        <f t="shared" si="14"/>
        <v>0</v>
      </c>
      <c r="N16" s="284">
        <f t="shared" si="15"/>
        <v>0</v>
      </c>
      <c r="O16" s="284">
        <f t="shared" si="16"/>
        <v>0</v>
      </c>
      <c r="P16" s="284">
        <f t="shared" si="17"/>
        <v>0</v>
      </c>
      <c r="Q16" s="284">
        <f t="shared" si="18"/>
        <v>423</v>
      </c>
      <c r="R16" s="284">
        <f t="shared" si="19"/>
        <v>0</v>
      </c>
      <c r="S16" s="284">
        <f t="shared" si="20"/>
        <v>0</v>
      </c>
      <c r="T16" s="284">
        <f t="shared" si="21"/>
        <v>0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0</v>
      </c>
      <c r="Y16" s="284">
        <f t="shared" si="1"/>
        <v>596</v>
      </c>
      <c r="Z16" s="284">
        <v>306</v>
      </c>
      <c r="AA16" s="284">
        <v>3</v>
      </c>
      <c r="AB16" s="284">
        <v>0</v>
      </c>
      <c r="AC16" s="284">
        <v>109</v>
      </c>
      <c r="AD16" s="284">
        <v>131</v>
      </c>
      <c r="AE16" s="284">
        <v>47</v>
      </c>
      <c r="AF16" s="284">
        <v>0</v>
      </c>
      <c r="AG16" s="284">
        <v>0</v>
      </c>
      <c r="AH16" s="284">
        <v>0</v>
      </c>
      <c r="AI16" s="287">
        <v>0</v>
      </c>
      <c r="AJ16" s="287" t="s">
        <v>828</v>
      </c>
      <c r="AK16" s="287" t="s">
        <v>828</v>
      </c>
      <c r="AL16" s="287" t="s">
        <v>828</v>
      </c>
      <c r="AM16" s="287" t="s">
        <v>828</v>
      </c>
      <c r="AN16" s="287" t="s">
        <v>828</v>
      </c>
      <c r="AO16" s="287" t="s">
        <v>828</v>
      </c>
      <c r="AP16" s="287" t="s">
        <v>828</v>
      </c>
      <c r="AQ16" s="287" t="s">
        <v>828</v>
      </c>
      <c r="AR16" s="284">
        <v>0</v>
      </c>
      <c r="AS16" s="284">
        <v>0</v>
      </c>
      <c r="AT16" s="284">
        <f>施設資源化量内訳!D16</f>
        <v>508</v>
      </c>
      <c r="AU16" s="284">
        <f>施設資源化量内訳!E16</f>
        <v>0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85</v>
      </c>
      <c r="AY16" s="284">
        <f>施設資源化量内訳!I16</f>
        <v>0</v>
      </c>
      <c r="AZ16" s="284">
        <f>施設資源化量内訳!J16</f>
        <v>0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423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0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0</v>
      </c>
      <c r="BO16" s="284">
        <f t="shared" si="3"/>
        <v>39</v>
      </c>
      <c r="BP16" s="284">
        <v>35</v>
      </c>
      <c r="BQ16" s="284">
        <v>0</v>
      </c>
      <c r="BR16" s="284">
        <v>0</v>
      </c>
      <c r="BS16" s="284">
        <v>4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828</v>
      </c>
      <c r="CA16" s="287" t="s">
        <v>828</v>
      </c>
      <c r="CB16" s="287" t="s">
        <v>828</v>
      </c>
      <c r="CC16" s="287" t="s">
        <v>828</v>
      </c>
      <c r="CD16" s="287" t="s">
        <v>828</v>
      </c>
      <c r="CE16" s="287" t="s">
        <v>828</v>
      </c>
      <c r="CF16" s="287" t="s">
        <v>828</v>
      </c>
      <c r="CG16" s="287" t="s">
        <v>828</v>
      </c>
      <c r="CH16" s="284">
        <v>0</v>
      </c>
      <c r="CI16" s="284">
        <v>0</v>
      </c>
      <c r="CJ16" s="285" t="s">
        <v>762</v>
      </c>
    </row>
    <row r="17" spans="1:88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5"/>
        <v>2555</v>
      </c>
      <c r="E17" s="284">
        <f t="shared" si="6"/>
        <v>832</v>
      </c>
      <c r="F17" s="284">
        <f t="shared" si="7"/>
        <v>0</v>
      </c>
      <c r="G17" s="284">
        <f t="shared" si="8"/>
        <v>0</v>
      </c>
      <c r="H17" s="284">
        <f t="shared" si="9"/>
        <v>420</v>
      </c>
      <c r="I17" s="284">
        <f t="shared" si="10"/>
        <v>259</v>
      </c>
      <c r="J17" s="284">
        <f t="shared" si="11"/>
        <v>44</v>
      </c>
      <c r="K17" s="284">
        <f t="shared" si="12"/>
        <v>0</v>
      </c>
      <c r="L17" s="284">
        <f t="shared" si="13"/>
        <v>0</v>
      </c>
      <c r="M17" s="284">
        <f t="shared" si="14"/>
        <v>0</v>
      </c>
      <c r="N17" s="284">
        <f t="shared" si="15"/>
        <v>0</v>
      </c>
      <c r="O17" s="284">
        <f t="shared" si="16"/>
        <v>0</v>
      </c>
      <c r="P17" s="284">
        <f t="shared" si="17"/>
        <v>0</v>
      </c>
      <c r="Q17" s="284">
        <f t="shared" si="18"/>
        <v>989</v>
      </c>
      <c r="R17" s="284">
        <f t="shared" si="19"/>
        <v>0</v>
      </c>
      <c r="S17" s="284">
        <f t="shared" si="20"/>
        <v>0</v>
      </c>
      <c r="T17" s="284">
        <f t="shared" si="21"/>
        <v>0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11</v>
      </c>
      <c r="Y17" s="284">
        <f t="shared" si="1"/>
        <v>707</v>
      </c>
      <c r="Z17" s="284">
        <v>653</v>
      </c>
      <c r="AA17" s="284">
        <v>0</v>
      </c>
      <c r="AB17" s="284">
        <v>0</v>
      </c>
      <c r="AC17" s="284">
        <v>52</v>
      </c>
      <c r="AD17" s="284">
        <v>2</v>
      </c>
      <c r="AE17" s="284">
        <v>0</v>
      </c>
      <c r="AF17" s="284">
        <v>0</v>
      </c>
      <c r="AG17" s="284">
        <v>0</v>
      </c>
      <c r="AH17" s="284">
        <v>0</v>
      </c>
      <c r="AI17" s="287">
        <v>0</v>
      </c>
      <c r="AJ17" s="287" t="s">
        <v>828</v>
      </c>
      <c r="AK17" s="287" t="s">
        <v>828</v>
      </c>
      <c r="AL17" s="287" t="s">
        <v>828</v>
      </c>
      <c r="AM17" s="287" t="s">
        <v>828</v>
      </c>
      <c r="AN17" s="287" t="s">
        <v>828</v>
      </c>
      <c r="AO17" s="287" t="s">
        <v>828</v>
      </c>
      <c r="AP17" s="287" t="s">
        <v>828</v>
      </c>
      <c r="AQ17" s="287" t="s">
        <v>828</v>
      </c>
      <c r="AR17" s="284">
        <v>0</v>
      </c>
      <c r="AS17" s="284">
        <v>0</v>
      </c>
      <c r="AT17" s="284">
        <f>施設資源化量内訳!D17</f>
        <v>1715</v>
      </c>
      <c r="AU17" s="284">
        <f>施設資源化量内訳!E17</f>
        <v>59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355</v>
      </c>
      <c r="AY17" s="284">
        <f>施設資源化量内訳!I17</f>
        <v>257</v>
      </c>
      <c r="AZ17" s="284">
        <f>施設資源化量内訳!J17</f>
        <v>44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989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0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11</v>
      </c>
      <c r="BO17" s="284">
        <f t="shared" si="3"/>
        <v>133</v>
      </c>
      <c r="BP17" s="284">
        <v>120</v>
      </c>
      <c r="BQ17" s="284">
        <v>0</v>
      </c>
      <c r="BR17" s="284">
        <v>0</v>
      </c>
      <c r="BS17" s="284">
        <v>13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828</v>
      </c>
      <c r="CA17" s="287" t="s">
        <v>828</v>
      </c>
      <c r="CB17" s="287" t="s">
        <v>828</v>
      </c>
      <c r="CC17" s="287" t="s">
        <v>828</v>
      </c>
      <c r="CD17" s="287" t="s">
        <v>828</v>
      </c>
      <c r="CE17" s="287" t="s">
        <v>828</v>
      </c>
      <c r="CF17" s="287" t="s">
        <v>828</v>
      </c>
      <c r="CG17" s="287" t="s">
        <v>828</v>
      </c>
      <c r="CH17" s="284">
        <v>0</v>
      </c>
      <c r="CI17" s="284">
        <v>0</v>
      </c>
      <c r="CJ17" s="285" t="s">
        <v>781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1186</v>
      </c>
      <c r="E18" s="284">
        <f t="shared" si="6"/>
        <v>554</v>
      </c>
      <c r="F18" s="284">
        <f t="shared" si="7"/>
        <v>2</v>
      </c>
      <c r="G18" s="284">
        <f t="shared" si="8"/>
        <v>0</v>
      </c>
      <c r="H18" s="284">
        <f t="shared" si="9"/>
        <v>272</v>
      </c>
      <c r="I18" s="284">
        <f t="shared" si="10"/>
        <v>224</v>
      </c>
      <c r="J18" s="284">
        <f t="shared" si="11"/>
        <v>109</v>
      </c>
      <c r="K18" s="284">
        <f t="shared" si="12"/>
        <v>8</v>
      </c>
      <c r="L18" s="284">
        <f t="shared" si="13"/>
        <v>0</v>
      </c>
      <c r="M18" s="284">
        <f t="shared" si="14"/>
        <v>0</v>
      </c>
      <c r="N18" s="284">
        <f t="shared" si="15"/>
        <v>12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0</v>
      </c>
      <c r="U18" s="284">
        <f t="shared" si="22"/>
        <v>0</v>
      </c>
      <c r="V18" s="284">
        <f t="shared" si="23"/>
        <v>0</v>
      </c>
      <c r="W18" s="284">
        <f t="shared" si="24"/>
        <v>5</v>
      </c>
      <c r="X18" s="284">
        <f t="shared" si="25"/>
        <v>0</v>
      </c>
      <c r="Y18" s="284">
        <f t="shared" si="1"/>
        <v>554</v>
      </c>
      <c r="Z18" s="284">
        <v>213</v>
      </c>
      <c r="AA18" s="284">
        <v>2</v>
      </c>
      <c r="AB18" s="284">
        <v>0</v>
      </c>
      <c r="AC18" s="284">
        <v>0</v>
      </c>
      <c r="AD18" s="284">
        <v>223</v>
      </c>
      <c r="AE18" s="284">
        <v>108</v>
      </c>
      <c r="AF18" s="284">
        <v>8</v>
      </c>
      <c r="AG18" s="284">
        <v>0</v>
      </c>
      <c r="AH18" s="284">
        <v>0</v>
      </c>
      <c r="AI18" s="287">
        <v>0</v>
      </c>
      <c r="AJ18" s="287" t="s">
        <v>828</v>
      </c>
      <c r="AK18" s="287" t="s">
        <v>828</v>
      </c>
      <c r="AL18" s="287" t="s">
        <v>828</v>
      </c>
      <c r="AM18" s="287" t="s">
        <v>828</v>
      </c>
      <c r="AN18" s="287" t="s">
        <v>828</v>
      </c>
      <c r="AO18" s="287" t="s">
        <v>828</v>
      </c>
      <c r="AP18" s="287" t="s">
        <v>828</v>
      </c>
      <c r="AQ18" s="287" t="s">
        <v>828</v>
      </c>
      <c r="AR18" s="284">
        <v>0</v>
      </c>
      <c r="AS18" s="284">
        <v>0</v>
      </c>
      <c r="AT18" s="284">
        <f>施設資源化量内訳!D18</f>
        <v>254</v>
      </c>
      <c r="AU18" s="284">
        <f>施設資源化量内訳!E18</f>
        <v>0</v>
      </c>
      <c r="AV18" s="284">
        <f>施設資源化量内訳!F18</f>
        <v>0</v>
      </c>
      <c r="AW18" s="284">
        <f>施設資源化量内訳!G18</f>
        <v>0</v>
      </c>
      <c r="AX18" s="284">
        <f>施設資源化量内訳!H18</f>
        <v>254</v>
      </c>
      <c r="AY18" s="284">
        <f>施設資源化量内訳!I18</f>
        <v>0</v>
      </c>
      <c r="AZ18" s="284">
        <f>施設資源化量内訳!J18</f>
        <v>0</v>
      </c>
      <c r="BA18" s="284">
        <f>施設資源化量内訳!K18</f>
        <v>0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0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0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378</v>
      </c>
      <c r="BP18" s="284">
        <v>341</v>
      </c>
      <c r="BQ18" s="284">
        <v>0</v>
      </c>
      <c r="BR18" s="284">
        <v>0</v>
      </c>
      <c r="BS18" s="284">
        <v>18</v>
      </c>
      <c r="BT18" s="284">
        <v>1</v>
      </c>
      <c r="BU18" s="284">
        <v>1</v>
      </c>
      <c r="BV18" s="284">
        <v>0</v>
      </c>
      <c r="BW18" s="284">
        <v>0</v>
      </c>
      <c r="BX18" s="284">
        <v>0</v>
      </c>
      <c r="BY18" s="284">
        <v>12</v>
      </c>
      <c r="BZ18" s="287" t="s">
        <v>828</v>
      </c>
      <c r="CA18" s="287" t="s">
        <v>828</v>
      </c>
      <c r="CB18" s="287" t="s">
        <v>828</v>
      </c>
      <c r="CC18" s="287" t="s">
        <v>828</v>
      </c>
      <c r="CD18" s="287" t="s">
        <v>828</v>
      </c>
      <c r="CE18" s="287" t="s">
        <v>828</v>
      </c>
      <c r="CF18" s="287" t="s">
        <v>828</v>
      </c>
      <c r="CG18" s="287" t="s">
        <v>828</v>
      </c>
      <c r="CH18" s="284">
        <v>5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1036</v>
      </c>
      <c r="E19" s="284">
        <f t="shared" si="6"/>
        <v>488</v>
      </c>
      <c r="F19" s="284">
        <f t="shared" si="7"/>
        <v>2</v>
      </c>
      <c r="G19" s="284">
        <f t="shared" si="8"/>
        <v>0</v>
      </c>
      <c r="H19" s="284">
        <f t="shared" si="9"/>
        <v>335</v>
      </c>
      <c r="I19" s="284">
        <f t="shared" si="10"/>
        <v>167</v>
      </c>
      <c r="J19" s="284">
        <f t="shared" si="11"/>
        <v>41</v>
      </c>
      <c r="K19" s="284">
        <f t="shared" si="12"/>
        <v>2</v>
      </c>
      <c r="L19" s="284">
        <f t="shared" si="13"/>
        <v>0</v>
      </c>
      <c r="M19" s="284">
        <f t="shared" si="14"/>
        <v>0</v>
      </c>
      <c r="N19" s="284">
        <f t="shared" si="15"/>
        <v>1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0</v>
      </c>
      <c r="Y19" s="284">
        <f t="shared" si="1"/>
        <v>436</v>
      </c>
      <c r="Z19" s="284">
        <v>433</v>
      </c>
      <c r="AA19" s="284">
        <v>2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7">
        <v>1</v>
      </c>
      <c r="AJ19" s="287" t="s">
        <v>828</v>
      </c>
      <c r="AK19" s="287" t="s">
        <v>828</v>
      </c>
      <c r="AL19" s="287" t="s">
        <v>828</v>
      </c>
      <c r="AM19" s="287" t="s">
        <v>828</v>
      </c>
      <c r="AN19" s="287" t="s">
        <v>828</v>
      </c>
      <c r="AO19" s="287" t="s">
        <v>828</v>
      </c>
      <c r="AP19" s="287" t="s">
        <v>828</v>
      </c>
      <c r="AQ19" s="287" t="s">
        <v>828</v>
      </c>
      <c r="AR19" s="284">
        <v>0</v>
      </c>
      <c r="AS19" s="284">
        <v>0</v>
      </c>
      <c r="AT19" s="284">
        <f>施設資源化量内訳!D19</f>
        <v>505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300</v>
      </c>
      <c r="AY19" s="284">
        <f>施設資源化量内訳!I19</f>
        <v>162</v>
      </c>
      <c r="AZ19" s="284">
        <f>施設資源化量内訳!J19</f>
        <v>41</v>
      </c>
      <c r="BA19" s="284">
        <f>施設資源化量内訳!K19</f>
        <v>2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0</v>
      </c>
      <c r="BO19" s="284">
        <f t="shared" si="3"/>
        <v>95</v>
      </c>
      <c r="BP19" s="284">
        <v>55</v>
      </c>
      <c r="BQ19" s="284">
        <v>0</v>
      </c>
      <c r="BR19" s="284">
        <v>0</v>
      </c>
      <c r="BS19" s="284">
        <v>35</v>
      </c>
      <c r="BT19" s="284">
        <v>5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828</v>
      </c>
      <c r="CA19" s="287" t="s">
        <v>828</v>
      </c>
      <c r="CB19" s="287" t="s">
        <v>828</v>
      </c>
      <c r="CC19" s="287" t="s">
        <v>828</v>
      </c>
      <c r="CD19" s="287" t="s">
        <v>828</v>
      </c>
      <c r="CE19" s="287" t="s">
        <v>828</v>
      </c>
      <c r="CF19" s="287" t="s">
        <v>828</v>
      </c>
      <c r="CG19" s="287" t="s">
        <v>828</v>
      </c>
      <c r="CH19" s="284">
        <v>0</v>
      </c>
      <c r="CI19" s="284">
        <v>0</v>
      </c>
      <c r="CJ19" s="285" t="s">
        <v>762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3707</v>
      </c>
      <c r="E20" s="284">
        <f t="shared" si="6"/>
        <v>1944</v>
      </c>
      <c r="F20" s="284">
        <f t="shared" si="7"/>
        <v>26</v>
      </c>
      <c r="G20" s="284">
        <f t="shared" si="8"/>
        <v>183</v>
      </c>
      <c r="H20" s="284">
        <f t="shared" si="9"/>
        <v>513</v>
      </c>
      <c r="I20" s="284">
        <f t="shared" si="10"/>
        <v>563</v>
      </c>
      <c r="J20" s="284">
        <f t="shared" si="11"/>
        <v>153</v>
      </c>
      <c r="K20" s="284">
        <f t="shared" si="12"/>
        <v>12</v>
      </c>
      <c r="L20" s="284">
        <f t="shared" si="13"/>
        <v>263</v>
      </c>
      <c r="M20" s="284">
        <f t="shared" si="14"/>
        <v>0</v>
      </c>
      <c r="N20" s="284">
        <f t="shared" si="15"/>
        <v>0</v>
      </c>
      <c r="O20" s="284">
        <f t="shared" si="16"/>
        <v>0</v>
      </c>
      <c r="P20" s="284">
        <f t="shared" si="17"/>
        <v>0</v>
      </c>
      <c r="Q20" s="284">
        <f t="shared" si="18"/>
        <v>0</v>
      </c>
      <c r="R20" s="284">
        <f t="shared" si="19"/>
        <v>0</v>
      </c>
      <c r="S20" s="284">
        <f t="shared" si="20"/>
        <v>0</v>
      </c>
      <c r="T20" s="284">
        <f t="shared" si="21"/>
        <v>0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50</v>
      </c>
      <c r="Y20" s="284">
        <f t="shared" si="1"/>
        <v>2712</v>
      </c>
      <c r="Z20" s="284">
        <v>1348</v>
      </c>
      <c r="AA20" s="284">
        <v>18</v>
      </c>
      <c r="AB20" s="284">
        <v>178</v>
      </c>
      <c r="AC20" s="284">
        <v>138</v>
      </c>
      <c r="AD20" s="284">
        <v>559</v>
      </c>
      <c r="AE20" s="284">
        <v>153</v>
      </c>
      <c r="AF20" s="284">
        <v>12</v>
      </c>
      <c r="AG20" s="284">
        <v>263</v>
      </c>
      <c r="AH20" s="284">
        <v>0</v>
      </c>
      <c r="AI20" s="287">
        <v>0</v>
      </c>
      <c r="AJ20" s="287" t="s">
        <v>828</v>
      </c>
      <c r="AK20" s="287" t="s">
        <v>828</v>
      </c>
      <c r="AL20" s="287" t="s">
        <v>828</v>
      </c>
      <c r="AM20" s="287" t="s">
        <v>828</v>
      </c>
      <c r="AN20" s="287" t="s">
        <v>828</v>
      </c>
      <c r="AO20" s="287" t="s">
        <v>828</v>
      </c>
      <c r="AP20" s="287" t="s">
        <v>828</v>
      </c>
      <c r="AQ20" s="287" t="s">
        <v>828</v>
      </c>
      <c r="AR20" s="284">
        <v>0</v>
      </c>
      <c r="AS20" s="284">
        <v>43</v>
      </c>
      <c r="AT20" s="284">
        <f>施設資源化量内訳!D20</f>
        <v>340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333</v>
      </c>
      <c r="AY20" s="284">
        <f>施設資源化量内訳!I20</f>
        <v>0</v>
      </c>
      <c r="AZ20" s="284">
        <f>施設資源化量内訳!J20</f>
        <v>0</v>
      </c>
      <c r="BA20" s="284">
        <f>施設資源化量内訳!K20</f>
        <v>0</v>
      </c>
      <c r="BB20" s="284">
        <f>施設資源化量内訳!L20</f>
        <v>0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0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0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7</v>
      </c>
      <c r="BO20" s="284">
        <f t="shared" si="3"/>
        <v>655</v>
      </c>
      <c r="BP20" s="284">
        <v>596</v>
      </c>
      <c r="BQ20" s="284">
        <v>8</v>
      </c>
      <c r="BR20" s="284">
        <v>5</v>
      </c>
      <c r="BS20" s="284">
        <v>42</v>
      </c>
      <c r="BT20" s="284">
        <v>4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828</v>
      </c>
      <c r="CA20" s="287" t="s">
        <v>828</v>
      </c>
      <c r="CB20" s="287" t="s">
        <v>828</v>
      </c>
      <c r="CC20" s="287" t="s">
        <v>828</v>
      </c>
      <c r="CD20" s="287" t="s">
        <v>828</v>
      </c>
      <c r="CE20" s="287" t="s">
        <v>828</v>
      </c>
      <c r="CF20" s="287" t="s">
        <v>828</v>
      </c>
      <c r="CG20" s="287" t="s">
        <v>828</v>
      </c>
      <c r="CH20" s="284">
        <v>0</v>
      </c>
      <c r="CI20" s="284">
        <v>0</v>
      </c>
      <c r="CJ20" s="285" t="s">
        <v>762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3913</v>
      </c>
      <c r="E21" s="284">
        <f t="shared" si="6"/>
        <v>773</v>
      </c>
      <c r="F21" s="284">
        <f t="shared" si="7"/>
        <v>6</v>
      </c>
      <c r="G21" s="284">
        <f t="shared" si="8"/>
        <v>431</v>
      </c>
      <c r="H21" s="284">
        <f t="shared" si="9"/>
        <v>742</v>
      </c>
      <c r="I21" s="284">
        <f t="shared" si="10"/>
        <v>374</v>
      </c>
      <c r="J21" s="284">
        <f t="shared" si="11"/>
        <v>168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0</v>
      </c>
      <c r="O21" s="284">
        <f t="shared" si="16"/>
        <v>0</v>
      </c>
      <c r="P21" s="284">
        <f t="shared" si="17"/>
        <v>0</v>
      </c>
      <c r="Q21" s="284">
        <f t="shared" si="18"/>
        <v>1419</v>
      </c>
      <c r="R21" s="284">
        <f t="shared" si="19"/>
        <v>0</v>
      </c>
      <c r="S21" s="284">
        <f t="shared" si="20"/>
        <v>0</v>
      </c>
      <c r="T21" s="284">
        <f t="shared" si="21"/>
        <v>0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0</v>
      </c>
      <c r="Y21" s="284">
        <f t="shared" si="1"/>
        <v>0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828</v>
      </c>
      <c r="AK21" s="287" t="s">
        <v>828</v>
      </c>
      <c r="AL21" s="287" t="s">
        <v>828</v>
      </c>
      <c r="AM21" s="287" t="s">
        <v>828</v>
      </c>
      <c r="AN21" s="287" t="s">
        <v>828</v>
      </c>
      <c r="AO21" s="287" t="s">
        <v>828</v>
      </c>
      <c r="AP21" s="287" t="s">
        <v>828</v>
      </c>
      <c r="AQ21" s="287" t="s">
        <v>828</v>
      </c>
      <c r="AR21" s="284">
        <v>0</v>
      </c>
      <c r="AS21" s="284">
        <v>0</v>
      </c>
      <c r="AT21" s="284">
        <f>施設資源化量内訳!D21</f>
        <v>3509</v>
      </c>
      <c r="AU21" s="284">
        <f>施設資源化量内訳!E21</f>
        <v>546</v>
      </c>
      <c r="AV21" s="284">
        <f>施設資源化量内訳!F21</f>
        <v>0</v>
      </c>
      <c r="AW21" s="284">
        <f>施設資源化量内訳!G21</f>
        <v>295</v>
      </c>
      <c r="AX21" s="284">
        <f>施設資源化量内訳!H21</f>
        <v>713</v>
      </c>
      <c r="AY21" s="284">
        <f>施設資源化量内訳!I21</f>
        <v>368</v>
      </c>
      <c r="AZ21" s="284">
        <f>施設資源化量内訳!J21</f>
        <v>168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1419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0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0</v>
      </c>
      <c r="BO21" s="284">
        <f t="shared" si="3"/>
        <v>404</v>
      </c>
      <c r="BP21" s="284">
        <v>227</v>
      </c>
      <c r="BQ21" s="284">
        <v>6</v>
      </c>
      <c r="BR21" s="284">
        <v>136</v>
      </c>
      <c r="BS21" s="284">
        <v>29</v>
      </c>
      <c r="BT21" s="284">
        <v>6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828</v>
      </c>
      <c r="CA21" s="287" t="s">
        <v>828</v>
      </c>
      <c r="CB21" s="287" t="s">
        <v>828</v>
      </c>
      <c r="CC21" s="287" t="s">
        <v>828</v>
      </c>
      <c r="CD21" s="287" t="s">
        <v>828</v>
      </c>
      <c r="CE21" s="287" t="s">
        <v>828</v>
      </c>
      <c r="CF21" s="287" t="s">
        <v>828</v>
      </c>
      <c r="CG21" s="287" t="s">
        <v>828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1394</v>
      </c>
      <c r="E22" s="284">
        <f t="shared" si="6"/>
        <v>515</v>
      </c>
      <c r="F22" s="284">
        <f t="shared" si="7"/>
        <v>5</v>
      </c>
      <c r="G22" s="284">
        <f t="shared" si="8"/>
        <v>13</v>
      </c>
      <c r="H22" s="284">
        <f t="shared" si="9"/>
        <v>234</v>
      </c>
      <c r="I22" s="284">
        <f t="shared" si="10"/>
        <v>116</v>
      </c>
      <c r="J22" s="284">
        <f t="shared" si="11"/>
        <v>70</v>
      </c>
      <c r="K22" s="284">
        <f t="shared" si="12"/>
        <v>0</v>
      </c>
      <c r="L22" s="284">
        <f t="shared" si="13"/>
        <v>10</v>
      </c>
      <c r="M22" s="284">
        <f t="shared" si="14"/>
        <v>0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423</v>
      </c>
      <c r="R22" s="284">
        <f t="shared" si="19"/>
        <v>0</v>
      </c>
      <c r="S22" s="284">
        <f t="shared" si="20"/>
        <v>7</v>
      </c>
      <c r="T22" s="284">
        <f t="shared" si="21"/>
        <v>0</v>
      </c>
      <c r="U22" s="284">
        <f t="shared" si="22"/>
        <v>0</v>
      </c>
      <c r="V22" s="284">
        <f t="shared" si="23"/>
        <v>0</v>
      </c>
      <c r="W22" s="284">
        <f t="shared" si="24"/>
        <v>1</v>
      </c>
      <c r="X22" s="284">
        <f t="shared" si="25"/>
        <v>0</v>
      </c>
      <c r="Y22" s="284">
        <f t="shared" si="1"/>
        <v>1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828</v>
      </c>
      <c r="AK22" s="287" t="s">
        <v>828</v>
      </c>
      <c r="AL22" s="287" t="s">
        <v>828</v>
      </c>
      <c r="AM22" s="287" t="s">
        <v>828</v>
      </c>
      <c r="AN22" s="287" t="s">
        <v>828</v>
      </c>
      <c r="AO22" s="287" t="s">
        <v>828</v>
      </c>
      <c r="AP22" s="287" t="s">
        <v>828</v>
      </c>
      <c r="AQ22" s="287" t="s">
        <v>828</v>
      </c>
      <c r="AR22" s="284">
        <v>1</v>
      </c>
      <c r="AS22" s="284">
        <v>0</v>
      </c>
      <c r="AT22" s="284">
        <f>施設資源化量内訳!D22</f>
        <v>1058</v>
      </c>
      <c r="AU22" s="284">
        <f>施設資源化量内訳!E22</f>
        <v>214</v>
      </c>
      <c r="AV22" s="284">
        <f>施設資源化量内訳!F22</f>
        <v>4</v>
      </c>
      <c r="AW22" s="284">
        <f>施設資源化量内訳!G22</f>
        <v>13</v>
      </c>
      <c r="AX22" s="284">
        <f>施設資源化量内訳!H22</f>
        <v>225</v>
      </c>
      <c r="AY22" s="284">
        <f>施設資源化量内訳!I22</f>
        <v>113</v>
      </c>
      <c r="AZ22" s="284">
        <f>施設資源化量内訳!J22</f>
        <v>49</v>
      </c>
      <c r="BA22" s="284">
        <f>施設資源化量内訳!K22</f>
        <v>0</v>
      </c>
      <c r="BB22" s="284">
        <f>施設資源化量内訳!L22</f>
        <v>10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423</v>
      </c>
      <c r="BH22" s="284">
        <f>施設資源化量内訳!R22</f>
        <v>0</v>
      </c>
      <c r="BI22" s="284">
        <f>施設資源化量内訳!S22</f>
        <v>7</v>
      </c>
      <c r="BJ22" s="284">
        <f>施設資源化量内訳!T22</f>
        <v>0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335</v>
      </c>
      <c r="BP22" s="284">
        <v>301</v>
      </c>
      <c r="BQ22" s="284">
        <v>1</v>
      </c>
      <c r="BR22" s="284">
        <v>0</v>
      </c>
      <c r="BS22" s="284">
        <v>9</v>
      </c>
      <c r="BT22" s="284">
        <v>3</v>
      </c>
      <c r="BU22" s="284">
        <v>21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828</v>
      </c>
      <c r="CA22" s="287" t="s">
        <v>828</v>
      </c>
      <c r="CB22" s="287" t="s">
        <v>828</v>
      </c>
      <c r="CC22" s="287" t="s">
        <v>828</v>
      </c>
      <c r="CD22" s="287" t="s">
        <v>828</v>
      </c>
      <c r="CE22" s="287" t="s">
        <v>828</v>
      </c>
      <c r="CF22" s="287" t="s">
        <v>828</v>
      </c>
      <c r="CG22" s="287" t="s">
        <v>828</v>
      </c>
      <c r="CH22" s="284">
        <v>0</v>
      </c>
      <c r="CI22" s="284">
        <v>0</v>
      </c>
      <c r="CJ22" s="285" t="s">
        <v>762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514</v>
      </c>
      <c r="E23" s="284">
        <f t="shared" si="6"/>
        <v>96</v>
      </c>
      <c r="F23" s="284">
        <f t="shared" si="7"/>
        <v>2</v>
      </c>
      <c r="G23" s="284">
        <f t="shared" si="8"/>
        <v>72</v>
      </c>
      <c r="H23" s="284">
        <f t="shared" si="9"/>
        <v>66</v>
      </c>
      <c r="I23" s="284">
        <f t="shared" si="10"/>
        <v>78</v>
      </c>
      <c r="J23" s="284">
        <f t="shared" si="11"/>
        <v>20</v>
      </c>
      <c r="K23" s="284">
        <f t="shared" si="12"/>
        <v>3</v>
      </c>
      <c r="L23" s="284">
        <f t="shared" si="13"/>
        <v>13</v>
      </c>
      <c r="M23" s="284">
        <f t="shared" si="14"/>
        <v>0</v>
      </c>
      <c r="N23" s="284">
        <f t="shared" si="15"/>
        <v>0</v>
      </c>
      <c r="O23" s="284">
        <f t="shared" si="16"/>
        <v>160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4</v>
      </c>
      <c r="T23" s="284">
        <f t="shared" si="21"/>
        <v>0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0</v>
      </c>
      <c r="Y23" s="284">
        <f t="shared" si="1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7">
        <v>0</v>
      </c>
      <c r="AJ23" s="287" t="s">
        <v>828</v>
      </c>
      <c r="AK23" s="287" t="s">
        <v>828</v>
      </c>
      <c r="AL23" s="287" t="s">
        <v>828</v>
      </c>
      <c r="AM23" s="287" t="s">
        <v>828</v>
      </c>
      <c r="AN23" s="287" t="s">
        <v>828</v>
      </c>
      <c r="AO23" s="287" t="s">
        <v>828</v>
      </c>
      <c r="AP23" s="287" t="s">
        <v>828</v>
      </c>
      <c r="AQ23" s="287" t="s">
        <v>828</v>
      </c>
      <c r="AR23" s="284">
        <v>0</v>
      </c>
      <c r="AS23" s="284">
        <v>0</v>
      </c>
      <c r="AT23" s="284">
        <f>施設資源化量内訳!D23</f>
        <v>500</v>
      </c>
      <c r="AU23" s="284">
        <f>施設資源化量内訳!E23</f>
        <v>92</v>
      </c>
      <c r="AV23" s="284">
        <f>施設資源化量内訳!F23</f>
        <v>2</v>
      </c>
      <c r="AW23" s="284">
        <f>施設資源化量内訳!G23</f>
        <v>70</v>
      </c>
      <c r="AX23" s="284">
        <f>施設資源化量内訳!H23</f>
        <v>64</v>
      </c>
      <c r="AY23" s="284">
        <f>施設資源化量内訳!I23</f>
        <v>72</v>
      </c>
      <c r="AZ23" s="284">
        <f>施設資源化量内訳!J23</f>
        <v>20</v>
      </c>
      <c r="BA23" s="284">
        <f>施設資源化量内訳!K23</f>
        <v>3</v>
      </c>
      <c r="BB23" s="284">
        <f>施設資源化量内訳!L23</f>
        <v>13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160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4</v>
      </c>
      <c r="BJ23" s="284">
        <f>施設資源化量内訳!T23</f>
        <v>0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14</v>
      </c>
      <c r="BP23" s="284">
        <v>4</v>
      </c>
      <c r="BQ23" s="284">
        <v>0</v>
      </c>
      <c r="BR23" s="284">
        <v>2</v>
      </c>
      <c r="BS23" s="284">
        <v>2</v>
      </c>
      <c r="BT23" s="284">
        <v>6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828</v>
      </c>
      <c r="CA23" s="287" t="s">
        <v>828</v>
      </c>
      <c r="CB23" s="287" t="s">
        <v>828</v>
      </c>
      <c r="CC23" s="287" t="s">
        <v>828</v>
      </c>
      <c r="CD23" s="287" t="s">
        <v>828</v>
      </c>
      <c r="CE23" s="287" t="s">
        <v>828</v>
      </c>
      <c r="CF23" s="287" t="s">
        <v>828</v>
      </c>
      <c r="CG23" s="287" t="s">
        <v>828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581</v>
      </c>
      <c r="E24" s="284">
        <f t="shared" si="6"/>
        <v>290</v>
      </c>
      <c r="F24" s="284">
        <f t="shared" si="7"/>
        <v>2</v>
      </c>
      <c r="G24" s="284">
        <f t="shared" si="8"/>
        <v>18</v>
      </c>
      <c r="H24" s="284">
        <f t="shared" si="9"/>
        <v>143</v>
      </c>
      <c r="I24" s="284">
        <f t="shared" si="10"/>
        <v>79</v>
      </c>
      <c r="J24" s="284">
        <f t="shared" si="11"/>
        <v>38</v>
      </c>
      <c r="K24" s="284">
        <f t="shared" si="12"/>
        <v>2</v>
      </c>
      <c r="L24" s="284">
        <f t="shared" si="13"/>
        <v>0</v>
      </c>
      <c r="M24" s="284">
        <f t="shared" si="14"/>
        <v>0</v>
      </c>
      <c r="N24" s="284">
        <f t="shared" si="15"/>
        <v>3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0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6</v>
      </c>
      <c r="Y24" s="284">
        <f t="shared" si="1"/>
        <v>282</v>
      </c>
      <c r="Z24" s="284">
        <v>251</v>
      </c>
      <c r="AA24" s="284">
        <v>2</v>
      </c>
      <c r="AB24" s="284">
        <v>18</v>
      </c>
      <c r="AC24" s="284">
        <v>0</v>
      </c>
      <c r="AD24" s="284">
        <v>0</v>
      </c>
      <c r="AE24" s="284">
        <v>0</v>
      </c>
      <c r="AF24" s="284">
        <v>2</v>
      </c>
      <c r="AG24" s="284">
        <v>0</v>
      </c>
      <c r="AH24" s="284">
        <v>0</v>
      </c>
      <c r="AI24" s="287">
        <v>3</v>
      </c>
      <c r="AJ24" s="287" t="s">
        <v>828</v>
      </c>
      <c r="AK24" s="287" t="s">
        <v>828</v>
      </c>
      <c r="AL24" s="287" t="s">
        <v>828</v>
      </c>
      <c r="AM24" s="287" t="s">
        <v>828</v>
      </c>
      <c r="AN24" s="287" t="s">
        <v>828</v>
      </c>
      <c r="AO24" s="287" t="s">
        <v>828</v>
      </c>
      <c r="AP24" s="287" t="s">
        <v>828</v>
      </c>
      <c r="AQ24" s="287" t="s">
        <v>828</v>
      </c>
      <c r="AR24" s="284">
        <v>0</v>
      </c>
      <c r="AS24" s="284">
        <v>6</v>
      </c>
      <c r="AT24" s="284">
        <f>施設資源化量内訳!D24</f>
        <v>253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138</v>
      </c>
      <c r="AY24" s="284">
        <f>施設資源化量内訳!I24</f>
        <v>77</v>
      </c>
      <c r="AZ24" s="284">
        <f>施設資源化量内訳!J24</f>
        <v>38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0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0</v>
      </c>
      <c r="BO24" s="284">
        <f t="shared" si="3"/>
        <v>46</v>
      </c>
      <c r="BP24" s="284">
        <v>39</v>
      </c>
      <c r="BQ24" s="284">
        <v>0</v>
      </c>
      <c r="BR24" s="284">
        <v>0</v>
      </c>
      <c r="BS24" s="284">
        <v>5</v>
      </c>
      <c r="BT24" s="284">
        <v>2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828</v>
      </c>
      <c r="CA24" s="287" t="s">
        <v>828</v>
      </c>
      <c r="CB24" s="287" t="s">
        <v>828</v>
      </c>
      <c r="CC24" s="287" t="s">
        <v>828</v>
      </c>
      <c r="CD24" s="287" t="s">
        <v>828</v>
      </c>
      <c r="CE24" s="287" t="s">
        <v>828</v>
      </c>
      <c r="CF24" s="287" t="s">
        <v>828</v>
      </c>
      <c r="CG24" s="287" t="s">
        <v>828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2152</v>
      </c>
      <c r="E25" s="284">
        <f t="shared" si="6"/>
        <v>690</v>
      </c>
      <c r="F25" s="284">
        <f t="shared" si="7"/>
        <v>7</v>
      </c>
      <c r="G25" s="284">
        <f t="shared" si="8"/>
        <v>17</v>
      </c>
      <c r="H25" s="284">
        <f t="shared" si="9"/>
        <v>427</v>
      </c>
      <c r="I25" s="284">
        <f t="shared" si="10"/>
        <v>180</v>
      </c>
      <c r="J25" s="284">
        <f t="shared" si="11"/>
        <v>55</v>
      </c>
      <c r="K25" s="284">
        <f t="shared" si="12"/>
        <v>0</v>
      </c>
      <c r="L25" s="284">
        <f t="shared" si="13"/>
        <v>128</v>
      </c>
      <c r="M25" s="284">
        <f t="shared" si="14"/>
        <v>0</v>
      </c>
      <c r="N25" s="284">
        <f t="shared" si="15"/>
        <v>2</v>
      </c>
      <c r="O25" s="284">
        <f t="shared" si="16"/>
        <v>57</v>
      </c>
      <c r="P25" s="284">
        <f t="shared" si="17"/>
        <v>0</v>
      </c>
      <c r="Q25" s="284">
        <f t="shared" si="18"/>
        <v>575</v>
      </c>
      <c r="R25" s="284">
        <f t="shared" si="19"/>
        <v>0</v>
      </c>
      <c r="S25" s="284">
        <f t="shared" si="20"/>
        <v>0</v>
      </c>
      <c r="T25" s="284">
        <f t="shared" si="21"/>
        <v>0</v>
      </c>
      <c r="U25" s="284">
        <f t="shared" si="22"/>
        <v>0</v>
      </c>
      <c r="V25" s="284">
        <f t="shared" si="23"/>
        <v>0</v>
      </c>
      <c r="W25" s="284">
        <f t="shared" si="24"/>
        <v>2</v>
      </c>
      <c r="X25" s="284">
        <f t="shared" si="25"/>
        <v>12</v>
      </c>
      <c r="Y25" s="284">
        <f t="shared" si="1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7">
        <v>0</v>
      </c>
      <c r="AJ25" s="287" t="s">
        <v>828</v>
      </c>
      <c r="AK25" s="287" t="s">
        <v>828</v>
      </c>
      <c r="AL25" s="287" t="s">
        <v>828</v>
      </c>
      <c r="AM25" s="287" t="s">
        <v>828</v>
      </c>
      <c r="AN25" s="287" t="s">
        <v>828</v>
      </c>
      <c r="AO25" s="287" t="s">
        <v>828</v>
      </c>
      <c r="AP25" s="287" t="s">
        <v>828</v>
      </c>
      <c r="AQ25" s="287" t="s">
        <v>828</v>
      </c>
      <c r="AR25" s="284">
        <v>0</v>
      </c>
      <c r="AS25" s="284">
        <v>0</v>
      </c>
      <c r="AT25" s="284">
        <f>施設資源化量内訳!D25</f>
        <v>1614</v>
      </c>
      <c r="AU25" s="284">
        <f>施設資源化量内訳!E25</f>
        <v>214</v>
      </c>
      <c r="AV25" s="284">
        <f>施設資源化量内訳!F25</f>
        <v>3</v>
      </c>
      <c r="AW25" s="284">
        <f>施設資源化量内訳!G25</f>
        <v>17</v>
      </c>
      <c r="AX25" s="284">
        <f>施設資源化量内訳!H25</f>
        <v>388</v>
      </c>
      <c r="AY25" s="284">
        <f>施設資源化量内訳!I25</f>
        <v>172</v>
      </c>
      <c r="AZ25" s="284">
        <f>施設資源化量内訳!J25</f>
        <v>46</v>
      </c>
      <c r="BA25" s="284">
        <f>施設資源化量内訳!K25</f>
        <v>0</v>
      </c>
      <c r="BB25" s="284">
        <f>施設資源化量内訳!L25</f>
        <v>128</v>
      </c>
      <c r="BC25" s="284">
        <f>施設資源化量内訳!M25</f>
        <v>0</v>
      </c>
      <c r="BD25" s="284">
        <f>施設資源化量内訳!N25</f>
        <v>2</v>
      </c>
      <c r="BE25" s="284">
        <f>施設資源化量内訳!O25</f>
        <v>57</v>
      </c>
      <c r="BF25" s="284">
        <f>施設資源化量内訳!P25</f>
        <v>0</v>
      </c>
      <c r="BG25" s="284">
        <f>施設資源化量内訳!Q25</f>
        <v>575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0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12</v>
      </c>
      <c r="BO25" s="284">
        <f t="shared" si="3"/>
        <v>538</v>
      </c>
      <c r="BP25" s="284">
        <v>476</v>
      </c>
      <c r="BQ25" s="284">
        <v>4</v>
      </c>
      <c r="BR25" s="284">
        <v>0</v>
      </c>
      <c r="BS25" s="284">
        <v>39</v>
      </c>
      <c r="BT25" s="284">
        <v>8</v>
      </c>
      <c r="BU25" s="284">
        <v>9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828</v>
      </c>
      <c r="CA25" s="287" t="s">
        <v>828</v>
      </c>
      <c r="CB25" s="287" t="s">
        <v>828</v>
      </c>
      <c r="CC25" s="287" t="s">
        <v>828</v>
      </c>
      <c r="CD25" s="287" t="s">
        <v>828</v>
      </c>
      <c r="CE25" s="287" t="s">
        <v>828</v>
      </c>
      <c r="CF25" s="287" t="s">
        <v>828</v>
      </c>
      <c r="CG25" s="287" t="s">
        <v>828</v>
      </c>
      <c r="CH25" s="284">
        <v>2</v>
      </c>
      <c r="CI25" s="284">
        <v>0</v>
      </c>
      <c r="CJ25" s="285" t="s">
        <v>762</v>
      </c>
    </row>
    <row r="26" spans="1:88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5"/>
        <v>2225</v>
      </c>
      <c r="E26" s="284">
        <f t="shared" si="6"/>
        <v>749</v>
      </c>
      <c r="F26" s="284">
        <f t="shared" si="7"/>
        <v>4</v>
      </c>
      <c r="G26" s="284">
        <f t="shared" si="8"/>
        <v>18</v>
      </c>
      <c r="H26" s="284">
        <f t="shared" si="9"/>
        <v>409</v>
      </c>
      <c r="I26" s="284">
        <f t="shared" si="10"/>
        <v>153</v>
      </c>
      <c r="J26" s="284">
        <f t="shared" si="11"/>
        <v>53</v>
      </c>
      <c r="K26" s="284">
        <f t="shared" si="12"/>
        <v>0</v>
      </c>
      <c r="L26" s="284">
        <f t="shared" si="13"/>
        <v>116</v>
      </c>
      <c r="M26" s="284">
        <f t="shared" si="14"/>
        <v>0</v>
      </c>
      <c r="N26" s="284">
        <f t="shared" si="15"/>
        <v>10</v>
      </c>
      <c r="O26" s="284">
        <f t="shared" si="16"/>
        <v>58</v>
      </c>
      <c r="P26" s="284">
        <f t="shared" si="17"/>
        <v>0</v>
      </c>
      <c r="Q26" s="284">
        <f t="shared" si="18"/>
        <v>620</v>
      </c>
      <c r="R26" s="284">
        <f t="shared" si="19"/>
        <v>0</v>
      </c>
      <c r="S26" s="284">
        <f t="shared" si="20"/>
        <v>0</v>
      </c>
      <c r="T26" s="284">
        <f t="shared" si="21"/>
        <v>0</v>
      </c>
      <c r="U26" s="284">
        <f t="shared" si="22"/>
        <v>0</v>
      </c>
      <c r="V26" s="284">
        <f t="shared" si="23"/>
        <v>0</v>
      </c>
      <c r="W26" s="284">
        <f t="shared" si="24"/>
        <v>1</v>
      </c>
      <c r="X26" s="284">
        <f t="shared" si="25"/>
        <v>34</v>
      </c>
      <c r="Y26" s="284">
        <f t="shared" si="1"/>
        <v>214</v>
      </c>
      <c r="Z26" s="284">
        <v>138</v>
      </c>
      <c r="AA26" s="284">
        <v>0</v>
      </c>
      <c r="AB26" s="284">
        <v>0</v>
      </c>
      <c r="AC26" s="284">
        <v>38</v>
      </c>
      <c r="AD26" s="284">
        <v>0</v>
      </c>
      <c r="AE26" s="284">
        <v>5</v>
      </c>
      <c r="AF26" s="284">
        <v>0</v>
      </c>
      <c r="AG26" s="284">
        <v>0</v>
      </c>
      <c r="AH26" s="284">
        <v>0</v>
      </c>
      <c r="AI26" s="287">
        <v>8</v>
      </c>
      <c r="AJ26" s="287" t="s">
        <v>828</v>
      </c>
      <c r="AK26" s="287" t="s">
        <v>828</v>
      </c>
      <c r="AL26" s="287" t="s">
        <v>828</v>
      </c>
      <c r="AM26" s="287" t="s">
        <v>828</v>
      </c>
      <c r="AN26" s="287" t="s">
        <v>828</v>
      </c>
      <c r="AO26" s="287" t="s">
        <v>828</v>
      </c>
      <c r="AP26" s="287" t="s">
        <v>828</v>
      </c>
      <c r="AQ26" s="287" t="s">
        <v>828</v>
      </c>
      <c r="AR26" s="284">
        <v>1</v>
      </c>
      <c r="AS26" s="284">
        <v>24</v>
      </c>
      <c r="AT26" s="284">
        <f>施設資源化量内訳!D26</f>
        <v>1531</v>
      </c>
      <c r="AU26" s="284">
        <f>施設資源化量内訳!E26</f>
        <v>187</v>
      </c>
      <c r="AV26" s="284">
        <f>施設資源化量内訳!F26</f>
        <v>2</v>
      </c>
      <c r="AW26" s="284">
        <f>施設資源化量内訳!G26</f>
        <v>18</v>
      </c>
      <c r="AX26" s="284">
        <f>施設資源化量内訳!H26</f>
        <v>333</v>
      </c>
      <c r="AY26" s="284">
        <f>施設資源化量内訳!I26</f>
        <v>147</v>
      </c>
      <c r="AZ26" s="284">
        <f>施設資源化量内訳!J26</f>
        <v>38</v>
      </c>
      <c r="BA26" s="284">
        <f>施設資源化量内訳!K26</f>
        <v>0</v>
      </c>
      <c r="BB26" s="284">
        <f>施設資源化量内訳!L26</f>
        <v>116</v>
      </c>
      <c r="BC26" s="284">
        <f>施設資源化量内訳!M26</f>
        <v>0</v>
      </c>
      <c r="BD26" s="284">
        <f>施設資源化量内訳!N26</f>
        <v>2</v>
      </c>
      <c r="BE26" s="284">
        <f>施設資源化量内訳!O26</f>
        <v>58</v>
      </c>
      <c r="BF26" s="284">
        <f>施設資源化量内訳!P26</f>
        <v>0</v>
      </c>
      <c r="BG26" s="284">
        <f>施設資源化量内訳!Q26</f>
        <v>620</v>
      </c>
      <c r="BH26" s="284">
        <f>施設資源化量内訳!R26</f>
        <v>0</v>
      </c>
      <c r="BI26" s="284">
        <f>施設資源化量内訳!S26</f>
        <v>0</v>
      </c>
      <c r="BJ26" s="284">
        <f>施設資源化量内訳!T26</f>
        <v>0</v>
      </c>
      <c r="BK26" s="284">
        <f>施設資源化量内訳!U26</f>
        <v>0</v>
      </c>
      <c r="BL26" s="284">
        <f>施設資源化量内訳!V26</f>
        <v>0</v>
      </c>
      <c r="BM26" s="284">
        <f>施設資源化量内訳!W26</f>
        <v>0</v>
      </c>
      <c r="BN26" s="284">
        <f>施設資源化量内訳!X26</f>
        <v>10</v>
      </c>
      <c r="BO26" s="284">
        <f t="shared" si="3"/>
        <v>480</v>
      </c>
      <c r="BP26" s="284">
        <v>424</v>
      </c>
      <c r="BQ26" s="284">
        <v>2</v>
      </c>
      <c r="BR26" s="284">
        <v>0</v>
      </c>
      <c r="BS26" s="284">
        <v>38</v>
      </c>
      <c r="BT26" s="284">
        <v>6</v>
      </c>
      <c r="BU26" s="284">
        <v>10</v>
      </c>
      <c r="BV26" s="284">
        <v>0</v>
      </c>
      <c r="BW26" s="284">
        <v>0</v>
      </c>
      <c r="BX26" s="284">
        <v>0</v>
      </c>
      <c r="BY26" s="284">
        <v>0</v>
      </c>
      <c r="BZ26" s="287" t="s">
        <v>828</v>
      </c>
      <c r="CA26" s="287" t="s">
        <v>828</v>
      </c>
      <c r="CB26" s="287" t="s">
        <v>828</v>
      </c>
      <c r="CC26" s="287" t="s">
        <v>828</v>
      </c>
      <c r="CD26" s="287" t="s">
        <v>828</v>
      </c>
      <c r="CE26" s="287" t="s">
        <v>828</v>
      </c>
      <c r="CF26" s="287" t="s">
        <v>828</v>
      </c>
      <c r="CG26" s="287" t="s">
        <v>828</v>
      </c>
      <c r="CH26" s="284">
        <v>0</v>
      </c>
      <c r="CI26" s="284">
        <v>0</v>
      </c>
      <c r="CJ26" s="285" t="s">
        <v>762</v>
      </c>
    </row>
    <row r="27" spans="1:88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5"/>
        <v>326</v>
      </c>
      <c r="E27" s="284">
        <f t="shared" si="6"/>
        <v>115</v>
      </c>
      <c r="F27" s="284">
        <f t="shared" si="7"/>
        <v>1</v>
      </c>
      <c r="G27" s="284">
        <f t="shared" si="8"/>
        <v>0</v>
      </c>
      <c r="H27" s="284">
        <f t="shared" si="9"/>
        <v>20</v>
      </c>
      <c r="I27" s="284">
        <f t="shared" si="10"/>
        <v>42</v>
      </c>
      <c r="J27" s="284">
        <f t="shared" si="11"/>
        <v>11</v>
      </c>
      <c r="K27" s="284">
        <f t="shared" si="12"/>
        <v>0</v>
      </c>
      <c r="L27" s="284">
        <f t="shared" si="13"/>
        <v>18</v>
      </c>
      <c r="M27" s="284">
        <f t="shared" si="14"/>
        <v>0</v>
      </c>
      <c r="N27" s="284">
        <f t="shared" si="15"/>
        <v>0</v>
      </c>
      <c r="O27" s="284">
        <f t="shared" si="16"/>
        <v>0</v>
      </c>
      <c r="P27" s="284">
        <f t="shared" si="17"/>
        <v>0</v>
      </c>
      <c r="Q27" s="284">
        <f t="shared" si="18"/>
        <v>0</v>
      </c>
      <c r="R27" s="284">
        <f t="shared" si="19"/>
        <v>0</v>
      </c>
      <c r="S27" s="284">
        <f t="shared" si="20"/>
        <v>0</v>
      </c>
      <c r="T27" s="284">
        <f t="shared" si="21"/>
        <v>119</v>
      </c>
      <c r="U27" s="284">
        <f t="shared" si="22"/>
        <v>0</v>
      </c>
      <c r="V27" s="284">
        <f t="shared" si="23"/>
        <v>0</v>
      </c>
      <c r="W27" s="284">
        <f t="shared" si="24"/>
        <v>0</v>
      </c>
      <c r="X27" s="284">
        <f t="shared" si="25"/>
        <v>0</v>
      </c>
      <c r="Y27" s="284">
        <f t="shared" si="1"/>
        <v>176</v>
      </c>
      <c r="Z27" s="284">
        <v>85</v>
      </c>
      <c r="AA27" s="284">
        <v>1</v>
      </c>
      <c r="AB27" s="284">
        <v>0</v>
      </c>
      <c r="AC27" s="284">
        <v>19</v>
      </c>
      <c r="AD27" s="284">
        <v>42</v>
      </c>
      <c r="AE27" s="284">
        <v>11</v>
      </c>
      <c r="AF27" s="284">
        <v>0</v>
      </c>
      <c r="AG27" s="284">
        <v>18</v>
      </c>
      <c r="AH27" s="284">
        <v>0</v>
      </c>
      <c r="AI27" s="287">
        <v>0</v>
      </c>
      <c r="AJ27" s="287" t="s">
        <v>828</v>
      </c>
      <c r="AK27" s="287" t="s">
        <v>828</v>
      </c>
      <c r="AL27" s="287" t="s">
        <v>828</v>
      </c>
      <c r="AM27" s="287" t="s">
        <v>828</v>
      </c>
      <c r="AN27" s="287" t="s">
        <v>828</v>
      </c>
      <c r="AO27" s="287" t="s">
        <v>828</v>
      </c>
      <c r="AP27" s="287" t="s">
        <v>828</v>
      </c>
      <c r="AQ27" s="287" t="s">
        <v>828</v>
      </c>
      <c r="AR27" s="284">
        <v>0</v>
      </c>
      <c r="AS27" s="284">
        <v>0</v>
      </c>
      <c r="AT27" s="284">
        <f>施設資源化量内訳!D27</f>
        <v>119</v>
      </c>
      <c r="AU27" s="284">
        <f>施設資源化量内訳!E27</f>
        <v>0</v>
      </c>
      <c r="AV27" s="284">
        <f>施設資源化量内訳!F27</f>
        <v>0</v>
      </c>
      <c r="AW27" s="284">
        <f>施設資源化量内訳!G27</f>
        <v>0</v>
      </c>
      <c r="AX27" s="284">
        <f>施設資源化量内訳!H27</f>
        <v>0</v>
      </c>
      <c r="AY27" s="284">
        <f>施設資源化量内訳!I27</f>
        <v>0</v>
      </c>
      <c r="AZ27" s="284">
        <f>施設資源化量内訳!J27</f>
        <v>0</v>
      </c>
      <c r="BA27" s="284">
        <f>施設資源化量内訳!K27</f>
        <v>0</v>
      </c>
      <c r="BB27" s="284">
        <f>施設資源化量内訳!L27</f>
        <v>0</v>
      </c>
      <c r="BC27" s="284">
        <f>施設資源化量内訳!M27</f>
        <v>0</v>
      </c>
      <c r="BD27" s="284">
        <f>施設資源化量内訳!N27</f>
        <v>0</v>
      </c>
      <c r="BE27" s="284">
        <f>施設資源化量内訳!O27</f>
        <v>0</v>
      </c>
      <c r="BF27" s="284">
        <f>施設資源化量内訳!P27</f>
        <v>0</v>
      </c>
      <c r="BG27" s="284">
        <f>施設資源化量内訳!Q27</f>
        <v>0</v>
      </c>
      <c r="BH27" s="284">
        <f>施設資源化量内訳!R27</f>
        <v>0</v>
      </c>
      <c r="BI27" s="284">
        <f>施設資源化量内訳!S27</f>
        <v>0</v>
      </c>
      <c r="BJ27" s="284">
        <f>施設資源化量内訳!T27</f>
        <v>119</v>
      </c>
      <c r="BK27" s="284">
        <f>施設資源化量内訳!U27</f>
        <v>0</v>
      </c>
      <c r="BL27" s="284">
        <f>施設資源化量内訳!V27</f>
        <v>0</v>
      </c>
      <c r="BM27" s="284">
        <f>施設資源化量内訳!W27</f>
        <v>0</v>
      </c>
      <c r="BN27" s="284">
        <f>施設資源化量内訳!X27</f>
        <v>0</v>
      </c>
      <c r="BO27" s="284">
        <f t="shared" si="3"/>
        <v>31</v>
      </c>
      <c r="BP27" s="284">
        <v>30</v>
      </c>
      <c r="BQ27" s="284">
        <v>0</v>
      </c>
      <c r="BR27" s="284">
        <v>0</v>
      </c>
      <c r="BS27" s="284">
        <v>1</v>
      </c>
      <c r="BT27" s="284">
        <v>0</v>
      </c>
      <c r="BU27" s="284">
        <v>0</v>
      </c>
      <c r="BV27" s="284">
        <v>0</v>
      </c>
      <c r="BW27" s="284">
        <v>0</v>
      </c>
      <c r="BX27" s="284">
        <v>0</v>
      </c>
      <c r="BY27" s="284">
        <v>0</v>
      </c>
      <c r="BZ27" s="287" t="s">
        <v>828</v>
      </c>
      <c r="CA27" s="287" t="s">
        <v>828</v>
      </c>
      <c r="CB27" s="287" t="s">
        <v>828</v>
      </c>
      <c r="CC27" s="287" t="s">
        <v>828</v>
      </c>
      <c r="CD27" s="287" t="s">
        <v>828</v>
      </c>
      <c r="CE27" s="287" t="s">
        <v>828</v>
      </c>
      <c r="CF27" s="287" t="s">
        <v>828</v>
      </c>
      <c r="CG27" s="287" t="s">
        <v>828</v>
      </c>
      <c r="CH27" s="284">
        <v>0</v>
      </c>
      <c r="CI27" s="284">
        <v>0</v>
      </c>
      <c r="CJ27" s="285" t="s">
        <v>762</v>
      </c>
    </row>
    <row r="28" spans="1:88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5"/>
        <v>502</v>
      </c>
      <c r="E28" s="284">
        <f t="shared" si="6"/>
        <v>252</v>
      </c>
      <c r="F28" s="284">
        <f t="shared" si="7"/>
        <v>1</v>
      </c>
      <c r="G28" s="284">
        <f t="shared" si="8"/>
        <v>0</v>
      </c>
      <c r="H28" s="284">
        <f t="shared" si="9"/>
        <v>44</v>
      </c>
      <c r="I28" s="284">
        <f t="shared" si="10"/>
        <v>71</v>
      </c>
      <c r="J28" s="284">
        <f t="shared" si="11"/>
        <v>15</v>
      </c>
      <c r="K28" s="284">
        <f t="shared" si="12"/>
        <v>0</v>
      </c>
      <c r="L28" s="284">
        <f t="shared" si="13"/>
        <v>30</v>
      </c>
      <c r="M28" s="284">
        <f t="shared" si="14"/>
        <v>0</v>
      </c>
      <c r="N28" s="284">
        <f t="shared" si="15"/>
        <v>17</v>
      </c>
      <c r="O28" s="284">
        <f t="shared" si="16"/>
        <v>59</v>
      </c>
      <c r="P28" s="284">
        <f t="shared" si="17"/>
        <v>0</v>
      </c>
      <c r="Q28" s="284">
        <f t="shared" si="18"/>
        <v>0</v>
      </c>
      <c r="R28" s="284">
        <f t="shared" si="19"/>
        <v>0</v>
      </c>
      <c r="S28" s="284">
        <f t="shared" si="20"/>
        <v>0</v>
      </c>
      <c r="T28" s="284">
        <f t="shared" si="21"/>
        <v>0</v>
      </c>
      <c r="U28" s="284">
        <f t="shared" si="22"/>
        <v>0</v>
      </c>
      <c r="V28" s="284">
        <f t="shared" si="23"/>
        <v>0</v>
      </c>
      <c r="W28" s="284">
        <f t="shared" si="24"/>
        <v>0</v>
      </c>
      <c r="X28" s="284">
        <f t="shared" si="25"/>
        <v>13</v>
      </c>
      <c r="Y28" s="284">
        <f t="shared" si="1"/>
        <v>327</v>
      </c>
      <c r="Z28" s="284">
        <v>178</v>
      </c>
      <c r="AA28" s="284">
        <v>1</v>
      </c>
      <c r="AB28" s="284">
        <v>0</v>
      </c>
      <c r="AC28" s="284">
        <v>21</v>
      </c>
      <c r="AD28" s="284">
        <v>70</v>
      </c>
      <c r="AE28" s="284">
        <v>15</v>
      </c>
      <c r="AF28" s="284">
        <v>0</v>
      </c>
      <c r="AG28" s="284">
        <v>30</v>
      </c>
      <c r="AH28" s="284">
        <v>0</v>
      </c>
      <c r="AI28" s="287">
        <v>0</v>
      </c>
      <c r="AJ28" s="287" t="s">
        <v>828</v>
      </c>
      <c r="AK28" s="287" t="s">
        <v>828</v>
      </c>
      <c r="AL28" s="287" t="s">
        <v>828</v>
      </c>
      <c r="AM28" s="287" t="s">
        <v>828</v>
      </c>
      <c r="AN28" s="287" t="s">
        <v>828</v>
      </c>
      <c r="AO28" s="287" t="s">
        <v>828</v>
      </c>
      <c r="AP28" s="287" t="s">
        <v>828</v>
      </c>
      <c r="AQ28" s="287" t="s">
        <v>828</v>
      </c>
      <c r="AR28" s="284">
        <v>0</v>
      </c>
      <c r="AS28" s="284">
        <v>12</v>
      </c>
      <c r="AT28" s="284">
        <f>施設資源化量内訳!D28</f>
        <v>89</v>
      </c>
      <c r="AU28" s="284">
        <f>施設資源化量内訳!E28</f>
        <v>10</v>
      </c>
      <c r="AV28" s="284">
        <f>施設資源化量内訳!F28</f>
        <v>0</v>
      </c>
      <c r="AW28" s="284">
        <f>施設資源化量内訳!G28</f>
        <v>0</v>
      </c>
      <c r="AX28" s="284">
        <f>施設資源化量内訳!H28</f>
        <v>20</v>
      </c>
      <c r="AY28" s="284">
        <f>施設資源化量内訳!I28</f>
        <v>0</v>
      </c>
      <c r="AZ28" s="284">
        <f>施設資源化量内訳!J28</f>
        <v>0</v>
      </c>
      <c r="BA28" s="284">
        <f>施設資源化量内訳!K28</f>
        <v>0</v>
      </c>
      <c r="BB28" s="284">
        <f>施設資源化量内訳!L28</f>
        <v>0</v>
      </c>
      <c r="BC28" s="284">
        <f>施設資源化量内訳!M28</f>
        <v>0</v>
      </c>
      <c r="BD28" s="284">
        <f>施設資源化量内訳!N28</f>
        <v>0</v>
      </c>
      <c r="BE28" s="284">
        <f>施設資源化量内訳!O28</f>
        <v>59</v>
      </c>
      <c r="BF28" s="284">
        <f>施設資源化量内訳!P28</f>
        <v>0</v>
      </c>
      <c r="BG28" s="284">
        <f>施設資源化量内訳!Q28</f>
        <v>0</v>
      </c>
      <c r="BH28" s="284">
        <f>施設資源化量内訳!R28</f>
        <v>0</v>
      </c>
      <c r="BI28" s="284">
        <f>施設資源化量内訳!S28</f>
        <v>0</v>
      </c>
      <c r="BJ28" s="284">
        <f>施設資源化量内訳!T28</f>
        <v>0</v>
      </c>
      <c r="BK28" s="284">
        <f>施設資源化量内訳!U28</f>
        <v>0</v>
      </c>
      <c r="BL28" s="284">
        <f>施設資源化量内訳!V28</f>
        <v>0</v>
      </c>
      <c r="BM28" s="284">
        <f>施設資源化量内訳!W28</f>
        <v>0</v>
      </c>
      <c r="BN28" s="284">
        <f>施設資源化量内訳!X28</f>
        <v>0</v>
      </c>
      <c r="BO28" s="284">
        <f t="shared" si="3"/>
        <v>86</v>
      </c>
      <c r="BP28" s="284">
        <v>64</v>
      </c>
      <c r="BQ28" s="284">
        <v>0</v>
      </c>
      <c r="BR28" s="284">
        <v>0</v>
      </c>
      <c r="BS28" s="284">
        <v>3</v>
      </c>
      <c r="BT28" s="284">
        <v>1</v>
      </c>
      <c r="BU28" s="284">
        <v>0</v>
      </c>
      <c r="BV28" s="284">
        <v>0</v>
      </c>
      <c r="BW28" s="284">
        <v>0</v>
      </c>
      <c r="BX28" s="284">
        <v>0</v>
      </c>
      <c r="BY28" s="284">
        <v>17</v>
      </c>
      <c r="BZ28" s="287" t="s">
        <v>828</v>
      </c>
      <c r="CA28" s="287" t="s">
        <v>828</v>
      </c>
      <c r="CB28" s="287" t="s">
        <v>828</v>
      </c>
      <c r="CC28" s="287" t="s">
        <v>828</v>
      </c>
      <c r="CD28" s="287" t="s">
        <v>828</v>
      </c>
      <c r="CE28" s="287" t="s">
        <v>828</v>
      </c>
      <c r="CF28" s="287" t="s">
        <v>828</v>
      </c>
      <c r="CG28" s="287" t="s">
        <v>828</v>
      </c>
      <c r="CH28" s="284">
        <v>0</v>
      </c>
      <c r="CI28" s="284">
        <v>1</v>
      </c>
      <c r="CJ28" s="285" t="s">
        <v>762</v>
      </c>
    </row>
    <row r="29" spans="1:88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5"/>
        <v>289</v>
      </c>
      <c r="E29" s="284">
        <f t="shared" si="6"/>
        <v>95</v>
      </c>
      <c r="F29" s="284">
        <f t="shared" si="7"/>
        <v>0</v>
      </c>
      <c r="G29" s="284">
        <f t="shared" si="8"/>
        <v>0</v>
      </c>
      <c r="H29" s="284">
        <f t="shared" si="9"/>
        <v>36</v>
      </c>
      <c r="I29" s="284">
        <f t="shared" si="10"/>
        <v>65</v>
      </c>
      <c r="J29" s="284">
        <f t="shared" si="11"/>
        <v>12</v>
      </c>
      <c r="K29" s="284">
        <f t="shared" si="12"/>
        <v>0</v>
      </c>
      <c r="L29" s="284">
        <f t="shared" si="13"/>
        <v>20</v>
      </c>
      <c r="M29" s="284">
        <f t="shared" si="14"/>
        <v>1</v>
      </c>
      <c r="N29" s="284">
        <f t="shared" si="15"/>
        <v>0</v>
      </c>
      <c r="O29" s="284">
        <f t="shared" si="16"/>
        <v>0</v>
      </c>
      <c r="P29" s="284">
        <f t="shared" si="17"/>
        <v>0</v>
      </c>
      <c r="Q29" s="284">
        <f t="shared" si="18"/>
        <v>0</v>
      </c>
      <c r="R29" s="284">
        <f t="shared" si="19"/>
        <v>0</v>
      </c>
      <c r="S29" s="284">
        <f t="shared" si="20"/>
        <v>0</v>
      </c>
      <c r="T29" s="284">
        <f t="shared" si="21"/>
        <v>59</v>
      </c>
      <c r="U29" s="284">
        <f t="shared" si="22"/>
        <v>0</v>
      </c>
      <c r="V29" s="284">
        <f t="shared" si="23"/>
        <v>0</v>
      </c>
      <c r="W29" s="284">
        <f t="shared" si="24"/>
        <v>0</v>
      </c>
      <c r="X29" s="284">
        <f t="shared" si="25"/>
        <v>1</v>
      </c>
      <c r="Y29" s="284">
        <f t="shared" si="1"/>
        <v>77</v>
      </c>
      <c r="Z29" s="284">
        <v>75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1</v>
      </c>
      <c r="AI29" s="287">
        <v>0</v>
      </c>
      <c r="AJ29" s="287" t="s">
        <v>828</v>
      </c>
      <c r="AK29" s="287" t="s">
        <v>828</v>
      </c>
      <c r="AL29" s="287" t="s">
        <v>828</v>
      </c>
      <c r="AM29" s="287" t="s">
        <v>828</v>
      </c>
      <c r="AN29" s="287" t="s">
        <v>828</v>
      </c>
      <c r="AO29" s="287" t="s">
        <v>828</v>
      </c>
      <c r="AP29" s="287" t="s">
        <v>828</v>
      </c>
      <c r="AQ29" s="287" t="s">
        <v>828</v>
      </c>
      <c r="AR29" s="284">
        <v>0</v>
      </c>
      <c r="AS29" s="284">
        <v>1</v>
      </c>
      <c r="AT29" s="284">
        <f>施設資源化量内訳!D29</f>
        <v>190</v>
      </c>
      <c r="AU29" s="284">
        <f>施設資源化量内訳!E29</f>
        <v>0</v>
      </c>
      <c r="AV29" s="284">
        <f>施設資源化量内訳!F29</f>
        <v>0</v>
      </c>
      <c r="AW29" s="284">
        <f>施設資源化量内訳!G29</f>
        <v>0</v>
      </c>
      <c r="AX29" s="284">
        <f>施設資源化量内訳!H29</f>
        <v>35</v>
      </c>
      <c r="AY29" s="284">
        <f>施設資源化量内訳!I29</f>
        <v>64</v>
      </c>
      <c r="AZ29" s="284">
        <f>施設資源化量内訳!J29</f>
        <v>12</v>
      </c>
      <c r="BA29" s="284">
        <f>施設資源化量内訳!K29</f>
        <v>0</v>
      </c>
      <c r="BB29" s="284">
        <f>施設資源化量内訳!L29</f>
        <v>20</v>
      </c>
      <c r="BC29" s="284">
        <f>施設資源化量内訳!M29</f>
        <v>0</v>
      </c>
      <c r="BD29" s="284">
        <f>施設資源化量内訳!N29</f>
        <v>0</v>
      </c>
      <c r="BE29" s="284">
        <f>施設資源化量内訳!O29</f>
        <v>0</v>
      </c>
      <c r="BF29" s="284">
        <f>施設資源化量内訳!P29</f>
        <v>0</v>
      </c>
      <c r="BG29" s="284">
        <f>施設資源化量内訳!Q29</f>
        <v>0</v>
      </c>
      <c r="BH29" s="284">
        <f>施設資源化量内訳!R29</f>
        <v>0</v>
      </c>
      <c r="BI29" s="284">
        <f>施設資源化量内訳!S29</f>
        <v>0</v>
      </c>
      <c r="BJ29" s="284">
        <f>施設資源化量内訳!T29</f>
        <v>59</v>
      </c>
      <c r="BK29" s="284">
        <f>施設資源化量内訳!U29</f>
        <v>0</v>
      </c>
      <c r="BL29" s="284">
        <f>施設資源化量内訳!V29</f>
        <v>0</v>
      </c>
      <c r="BM29" s="284">
        <f>施設資源化量内訳!W29</f>
        <v>0</v>
      </c>
      <c r="BN29" s="284">
        <f>施設資源化量内訳!X29</f>
        <v>0</v>
      </c>
      <c r="BO29" s="284">
        <f t="shared" si="3"/>
        <v>22</v>
      </c>
      <c r="BP29" s="284">
        <v>20</v>
      </c>
      <c r="BQ29" s="284">
        <v>0</v>
      </c>
      <c r="BR29" s="284">
        <v>0</v>
      </c>
      <c r="BS29" s="284">
        <v>1</v>
      </c>
      <c r="BT29" s="284">
        <v>1</v>
      </c>
      <c r="BU29" s="284">
        <v>0</v>
      </c>
      <c r="BV29" s="284">
        <v>0</v>
      </c>
      <c r="BW29" s="284">
        <v>0</v>
      </c>
      <c r="BX29" s="284">
        <v>0</v>
      </c>
      <c r="BY29" s="284">
        <v>0</v>
      </c>
      <c r="BZ29" s="287" t="s">
        <v>828</v>
      </c>
      <c r="CA29" s="287" t="s">
        <v>828</v>
      </c>
      <c r="CB29" s="287" t="s">
        <v>828</v>
      </c>
      <c r="CC29" s="287" t="s">
        <v>828</v>
      </c>
      <c r="CD29" s="287" t="s">
        <v>828</v>
      </c>
      <c r="CE29" s="287" t="s">
        <v>828</v>
      </c>
      <c r="CF29" s="287" t="s">
        <v>828</v>
      </c>
      <c r="CG29" s="287" t="s">
        <v>828</v>
      </c>
      <c r="CH29" s="284">
        <v>0</v>
      </c>
      <c r="CI29" s="284">
        <v>0</v>
      </c>
      <c r="CJ29" s="285" t="s">
        <v>762</v>
      </c>
    </row>
    <row r="30" spans="1:88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5"/>
        <v>305</v>
      </c>
      <c r="E30" s="284">
        <f t="shared" si="6"/>
        <v>55</v>
      </c>
      <c r="F30" s="284">
        <f t="shared" si="7"/>
        <v>0</v>
      </c>
      <c r="G30" s="284">
        <f t="shared" si="8"/>
        <v>25</v>
      </c>
      <c r="H30" s="284">
        <f t="shared" si="9"/>
        <v>65</v>
      </c>
      <c r="I30" s="284">
        <f t="shared" si="10"/>
        <v>13</v>
      </c>
      <c r="J30" s="284">
        <f t="shared" si="11"/>
        <v>0</v>
      </c>
      <c r="K30" s="284">
        <f t="shared" si="12"/>
        <v>0</v>
      </c>
      <c r="L30" s="284">
        <f t="shared" si="13"/>
        <v>0</v>
      </c>
      <c r="M30" s="284">
        <f t="shared" si="14"/>
        <v>0</v>
      </c>
      <c r="N30" s="284">
        <f t="shared" si="15"/>
        <v>0</v>
      </c>
      <c r="O30" s="284">
        <f t="shared" si="16"/>
        <v>0</v>
      </c>
      <c r="P30" s="284">
        <f t="shared" si="17"/>
        <v>0</v>
      </c>
      <c r="Q30" s="284">
        <f t="shared" si="18"/>
        <v>134</v>
      </c>
      <c r="R30" s="284">
        <f t="shared" si="19"/>
        <v>0</v>
      </c>
      <c r="S30" s="284">
        <f t="shared" si="20"/>
        <v>0</v>
      </c>
      <c r="T30" s="284">
        <f t="shared" si="21"/>
        <v>0</v>
      </c>
      <c r="U30" s="284">
        <f t="shared" si="22"/>
        <v>0</v>
      </c>
      <c r="V30" s="284">
        <f t="shared" si="23"/>
        <v>0</v>
      </c>
      <c r="W30" s="284">
        <f t="shared" si="24"/>
        <v>1</v>
      </c>
      <c r="X30" s="284">
        <f t="shared" si="25"/>
        <v>12</v>
      </c>
      <c r="Y30" s="284">
        <f t="shared" si="1"/>
        <v>64</v>
      </c>
      <c r="Z30" s="284">
        <v>40</v>
      </c>
      <c r="AA30" s="284">
        <v>0</v>
      </c>
      <c r="AB30" s="284">
        <v>21</v>
      </c>
      <c r="AC30" s="284">
        <v>1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7">
        <v>0</v>
      </c>
      <c r="AJ30" s="287" t="s">
        <v>828</v>
      </c>
      <c r="AK30" s="287" t="s">
        <v>828</v>
      </c>
      <c r="AL30" s="287" t="s">
        <v>828</v>
      </c>
      <c r="AM30" s="287" t="s">
        <v>828</v>
      </c>
      <c r="AN30" s="287" t="s">
        <v>828</v>
      </c>
      <c r="AO30" s="287" t="s">
        <v>828</v>
      </c>
      <c r="AP30" s="287" t="s">
        <v>828</v>
      </c>
      <c r="AQ30" s="287" t="s">
        <v>828</v>
      </c>
      <c r="AR30" s="284">
        <v>1</v>
      </c>
      <c r="AS30" s="284">
        <v>1</v>
      </c>
      <c r="AT30" s="284">
        <f>施設資源化量内訳!D30</f>
        <v>220</v>
      </c>
      <c r="AU30" s="284">
        <f>施設資源化量内訳!E30</f>
        <v>0</v>
      </c>
      <c r="AV30" s="284">
        <f>施設資源化量内訳!F30</f>
        <v>0</v>
      </c>
      <c r="AW30" s="284">
        <f>施設資源化量内訳!G30</f>
        <v>0</v>
      </c>
      <c r="AX30" s="284">
        <f>施設資源化量内訳!H30</f>
        <v>62</v>
      </c>
      <c r="AY30" s="284">
        <f>施設資源化量内訳!I30</f>
        <v>13</v>
      </c>
      <c r="AZ30" s="284">
        <f>施設資源化量内訳!J30</f>
        <v>0</v>
      </c>
      <c r="BA30" s="284">
        <f>施設資源化量内訳!K30</f>
        <v>0</v>
      </c>
      <c r="BB30" s="284">
        <f>施設資源化量内訳!L30</f>
        <v>0</v>
      </c>
      <c r="BC30" s="284">
        <f>施設資源化量内訳!M30</f>
        <v>0</v>
      </c>
      <c r="BD30" s="284">
        <f>施設資源化量内訳!N30</f>
        <v>0</v>
      </c>
      <c r="BE30" s="284">
        <f>施設資源化量内訳!O30</f>
        <v>0</v>
      </c>
      <c r="BF30" s="284">
        <f>施設資源化量内訳!P30</f>
        <v>0</v>
      </c>
      <c r="BG30" s="284">
        <f>施設資源化量内訳!Q30</f>
        <v>134</v>
      </c>
      <c r="BH30" s="284">
        <f>施設資源化量内訳!R30</f>
        <v>0</v>
      </c>
      <c r="BI30" s="284">
        <f>施設資源化量内訳!S30</f>
        <v>0</v>
      </c>
      <c r="BJ30" s="284">
        <f>施設資源化量内訳!T30</f>
        <v>0</v>
      </c>
      <c r="BK30" s="284">
        <f>施設資源化量内訳!U30</f>
        <v>0</v>
      </c>
      <c r="BL30" s="284">
        <f>施設資源化量内訳!V30</f>
        <v>0</v>
      </c>
      <c r="BM30" s="284">
        <f>施設資源化量内訳!W30</f>
        <v>0</v>
      </c>
      <c r="BN30" s="284">
        <f>施設資源化量内訳!X30</f>
        <v>11</v>
      </c>
      <c r="BO30" s="284">
        <f t="shared" si="3"/>
        <v>21</v>
      </c>
      <c r="BP30" s="284">
        <v>15</v>
      </c>
      <c r="BQ30" s="284">
        <v>0</v>
      </c>
      <c r="BR30" s="284">
        <v>4</v>
      </c>
      <c r="BS30" s="284">
        <v>2</v>
      </c>
      <c r="BT30" s="284">
        <v>0</v>
      </c>
      <c r="BU30" s="284">
        <v>0</v>
      </c>
      <c r="BV30" s="284">
        <v>0</v>
      </c>
      <c r="BW30" s="284">
        <v>0</v>
      </c>
      <c r="BX30" s="284">
        <v>0</v>
      </c>
      <c r="BY30" s="284">
        <v>0</v>
      </c>
      <c r="BZ30" s="287" t="s">
        <v>828</v>
      </c>
      <c r="CA30" s="287" t="s">
        <v>828</v>
      </c>
      <c r="CB30" s="287" t="s">
        <v>828</v>
      </c>
      <c r="CC30" s="287" t="s">
        <v>828</v>
      </c>
      <c r="CD30" s="287" t="s">
        <v>828</v>
      </c>
      <c r="CE30" s="287" t="s">
        <v>828</v>
      </c>
      <c r="CF30" s="287" t="s">
        <v>828</v>
      </c>
      <c r="CG30" s="287" t="s">
        <v>828</v>
      </c>
      <c r="CH30" s="284">
        <v>0</v>
      </c>
      <c r="CI30" s="284">
        <v>0</v>
      </c>
      <c r="CJ30" s="285" t="s">
        <v>762</v>
      </c>
    </row>
    <row r="31" spans="1:88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5"/>
        <v>942</v>
      </c>
      <c r="E31" s="284">
        <f t="shared" si="6"/>
        <v>282</v>
      </c>
      <c r="F31" s="284">
        <f t="shared" si="7"/>
        <v>3</v>
      </c>
      <c r="G31" s="284">
        <f t="shared" si="8"/>
        <v>0</v>
      </c>
      <c r="H31" s="284">
        <f t="shared" si="9"/>
        <v>168</v>
      </c>
      <c r="I31" s="284">
        <f t="shared" si="10"/>
        <v>99</v>
      </c>
      <c r="J31" s="284">
        <f t="shared" si="11"/>
        <v>37</v>
      </c>
      <c r="K31" s="284">
        <f t="shared" si="12"/>
        <v>0</v>
      </c>
      <c r="L31" s="284">
        <f t="shared" si="13"/>
        <v>26</v>
      </c>
      <c r="M31" s="284">
        <f t="shared" si="14"/>
        <v>0</v>
      </c>
      <c r="N31" s="284">
        <f t="shared" si="15"/>
        <v>0</v>
      </c>
      <c r="O31" s="284">
        <f t="shared" si="16"/>
        <v>0</v>
      </c>
      <c r="P31" s="284">
        <f t="shared" si="17"/>
        <v>0</v>
      </c>
      <c r="Q31" s="284">
        <f t="shared" si="18"/>
        <v>327</v>
      </c>
      <c r="R31" s="284">
        <f t="shared" si="19"/>
        <v>0</v>
      </c>
      <c r="S31" s="284">
        <f t="shared" si="20"/>
        <v>0</v>
      </c>
      <c r="T31" s="284">
        <f t="shared" si="21"/>
        <v>0</v>
      </c>
      <c r="U31" s="284">
        <f t="shared" si="22"/>
        <v>0</v>
      </c>
      <c r="V31" s="284">
        <f t="shared" si="23"/>
        <v>0</v>
      </c>
      <c r="W31" s="284">
        <f t="shared" si="24"/>
        <v>0</v>
      </c>
      <c r="X31" s="284">
        <f t="shared" si="25"/>
        <v>0</v>
      </c>
      <c r="Y31" s="284">
        <f t="shared" si="1"/>
        <v>0</v>
      </c>
      <c r="Z31" s="284">
        <v>0</v>
      </c>
      <c r="AA31" s="284">
        <v>0</v>
      </c>
      <c r="AB31" s="284">
        <v>0</v>
      </c>
      <c r="AC31" s="284">
        <v>0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7">
        <v>0</v>
      </c>
      <c r="AJ31" s="287" t="s">
        <v>828</v>
      </c>
      <c r="AK31" s="287" t="s">
        <v>828</v>
      </c>
      <c r="AL31" s="287" t="s">
        <v>828</v>
      </c>
      <c r="AM31" s="287" t="s">
        <v>828</v>
      </c>
      <c r="AN31" s="287" t="s">
        <v>828</v>
      </c>
      <c r="AO31" s="287" t="s">
        <v>828</v>
      </c>
      <c r="AP31" s="287" t="s">
        <v>828</v>
      </c>
      <c r="AQ31" s="287" t="s">
        <v>828</v>
      </c>
      <c r="AR31" s="284">
        <v>0</v>
      </c>
      <c r="AS31" s="284">
        <v>0</v>
      </c>
      <c r="AT31" s="284">
        <f>施設資源化量内訳!D31</f>
        <v>938</v>
      </c>
      <c r="AU31" s="284">
        <f>施設資源化量内訳!E31</f>
        <v>278</v>
      </c>
      <c r="AV31" s="284">
        <f>施設資源化量内訳!F31</f>
        <v>3</v>
      </c>
      <c r="AW31" s="284">
        <f>施設資源化量内訳!G31</f>
        <v>0</v>
      </c>
      <c r="AX31" s="284">
        <f>施設資源化量内訳!H31</f>
        <v>168</v>
      </c>
      <c r="AY31" s="284">
        <f>施設資源化量内訳!I31</f>
        <v>99</v>
      </c>
      <c r="AZ31" s="284">
        <f>施設資源化量内訳!J31</f>
        <v>37</v>
      </c>
      <c r="BA31" s="284">
        <f>施設資源化量内訳!K31</f>
        <v>0</v>
      </c>
      <c r="BB31" s="284">
        <f>施設資源化量内訳!L31</f>
        <v>26</v>
      </c>
      <c r="BC31" s="284">
        <f>施設資源化量内訳!M31</f>
        <v>0</v>
      </c>
      <c r="BD31" s="284">
        <f>施設資源化量内訳!N31</f>
        <v>0</v>
      </c>
      <c r="BE31" s="284">
        <f>施設資源化量内訳!O31</f>
        <v>0</v>
      </c>
      <c r="BF31" s="284">
        <f>施設資源化量内訳!P31</f>
        <v>0</v>
      </c>
      <c r="BG31" s="284">
        <f>施設資源化量内訳!Q31</f>
        <v>327</v>
      </c>
      <c r="BH31" s="284">
        <f>施設資源化量内訳!R31</f>
        <v>0</v>
      </c>
      <c r="BI31" s="284">
        <f>施設資源化量内訳!S31</f>
        <v>0</v>
      </c>
      <c r="BJ31" s="284">
        <f>施設資源化量内訳!T31</f>
        <v>0</v>
      </c>
      <c r="BK31" s="284">
        <f>施設資源化量内訳!U31</f>
        <v>0</v>
      </c>
      <c r="BL31" s="284">
        <f>施設資源化量内訳!V31</f>
        <v>0</v>
      </c>
      <c r="BM31" s="284">
        <f>施設資源化量内訳!W31</f>
        <v>0</v>
      </c>
      <c r="BN31" s="284">
        <f>施設資源化量内訳!X31</f>
        <v>0</v>
      </c>
      <c r="BO31" s="284">
        <f t="shared" si="3"/>
        <v>4</v>
      </c>
      <c r="BP31" s="284">
        <v>4</v>
      </c>
      <c r="BQ31" s="284">
        <v>0</v>
      </c>
      <c r="BR31" s="284">
        <v>0</v>
      </c>
      <c r="BS31" s="284">
        <v>0</v>
      </c>
      <c r="BT31" s="284">
        <v>0</v>
      </c>
      <c r="BU31" s="284">
        <v>0</v>
      </c>
      <c r="BV31" s="284">
        <v>0</v>
      </c>
      <c r="BW31" s="284">
        <v>0</v>
      </c>
      <c r="BX31" s="284">
        <v>0</v>
      </c>
      <c r="BY31" s="284">
        <v>0</v>
      </c>
      <c r="BZ31" s="287" t="s">
        <v>828</v>
      </c>
      <c r="CA31" s="287" t="s">
        <v>828</v>
      </c>
      <c r="CB31" s="287" t="s">
        <v>828</v>
      </c>
      <c r="CC31" s="287" t="s">
        <v>828</v>
      </c>
      <c r="CD31" s="287" t="s">
        <v>828</v>
      </c>
      <c r="CE31" s="287" t="s">
        <v>828</v>
      </c>
      <c r="CF31" s="287" t="s">
        <v>828</v>
      </c>
      <c r="CG31" s="287" t="s">
        <v>828</v>
      </c>
      <c r="CH31" s="284">
        <v>0</v>
      </c>
      <c r="CI31" s="284">
        <v>0</v>
      </c>
      <c r="CJ31" s="285" t="s">
        <v>762</v>
      </c>
    </row>
    <row r="32" spans="1:88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5"/>
        <v>643</v>
      </c>
      <c r="E32" s="284">
        <f t="shared" si="6"/>
        <v>345</v>
      </c>
      <c r="F32" s="284">
        <f t="shared" si="7"/>
        <v>2</v>
      </c>
      <c r="G32" s="284">
        <f t="shared" si="8"/>
        <v>15</v>
      </c>
      <c r="H32" s="284">
        <f t="shared" si="9"/>
        <v>102</v>
      </c>
      <c r="I32" s="284">
        <f t="shared" si="10"/>
        <v>96</v>
      </c>
      <c r="J32" s="284">
        <f t="shared" si="11"/>
        <v>42</v>
      </c>
      <c r="K32" s="284">
        <f t="shared" si="12"/>
        <v>1</v>
      </c>
      <c r="L32" s="284">
        <f t="shared" si="13"/>
        <v>34</v>
      </c>
      <c r="M32" s="284">
        <f t="shared" si="14"/>
        <v>0</v>
      </c>
      <c r="N32" s="284">
        <f t="shared" si="15"/>
        <v>0</v>
      </c>
      <c r="O32" s="284">
        <f t="shared" si="16"/>
        <v>0</v>
      </c>
      <c r="P32" s="284">
        <f t="shared" si="17"/>
        <v>0</v>
      </c>
      <c r="Q32" s="284">
        <f t="shared" si="18"/>
        <v>0</v>
      </c>
      <c r="R32" s="284">
        <f t="shared" si="19"/>
        <v>0</v>
      </c>
      <c r="S32" s="284">
        <f t="shared" si="20"/>
        <v>0</v>
      </c>
      <c r="T32" s="284">
        <f t="shared" si="21"/>
        <v>0</v>
      </c>
      <c r="U32" s="284">
        <f t="shared" si="22"/>
        <v>0</v>
      </c>
      <c r="V32" s="284">
        <f t="shared" si="23"/>
        <v>0</v>
      </c>
      <c r="W32" s="284">
        <f t="shared" si="24"/>
        <v>0</v>
      </c>
      <c r="X32" s="284">
        <f t="shared" si="25"/>
        <v>6</v>
      </c>
      <c r="Y32" s="284">
        <f t="shared" si="1"/>
        <v>115</v>
      </c>
      <c r="Z32" s="284">
        <v>106</v>
      </c>
      <c r="AA32" s="284">
        <v>1</v>
      </c>
      <c r="AB32" s="284">
        <v>0</v>
      </c>
      <c r="AC32" s="284">
        <v>0</v>
      </c>
      <c r="AD32" s="284">
        <v>4</v>
      </c>
      <c r="AE32" s="284">
        <v>0</v>
      </c>
      <c r="AF32" s="284">
        <v>0</v>
      </c>
      <c r="AG32" s="284">
        <v>0</v>
      </c>
      <c r="AH32" s="284">
        <v>0</v>
      </c>
      <c r="AI32" s="287">
        <v>0</v>
      </c>
      <c r="AJ32" s="287" t="s">
        <v>828</v>
      </c>
      <c r="AK32" s="287" t="s">
        <v>828</v>
      </c>
      <c r="AL32" s="287" t="s">
        <v>828</v>
      </c>
      <c r="AM32" s="287" t="s">
        <v>828</v>
      </c>
      <c r="AN32" s="287" t="s">
        <v>828</v>
      </c>
      <c r="AO32" s="287" t="s">
        <v>828</v>
      </c>
      <c r="AP32" s="287" t="s">
        <v>828</v>
      </c>
      <c r="AQ32" s="287" t="s">
        <v>828</v>
      </c>
      <c r="AR32" s="284">
        <v>0</v>
      </c>
      <c r="AS32" s="284">
        <v>4</v>
      </c>
      <c r="AT32" s="284">
        <f>施設資源化量内訳!D32</f>
        <v>249</v>
      </c>
      <c r="AU32" s="284">
        <f>施設資源化量内訳!E32</f>
        <v>0</v>
      </c>
      <c r="AV32" s="284">
        <f>施設資源化量内訳!F32</f>
        <v>0</v>
      </c>
      <c r="AW32" s="284">
        <f>施設資源化量内訳!G32</f>
        <v>15</v>
      </c>
      <c r="AX32" s="284">
        <f>施設資源化量内訳!H32</f>
        <v>68</v>
      </c>
      <c r="AY32" s="284">
        <f>施設資源化量内訳!I32</f>
        <v>87</v>
      </c>
      <c r="AZ32" s="284">
        <f>施設資源化量内訳!J32</f>
        <v>42</v>
      </c>
      <c r="BA32" s="284">
        <f>施設資源化量内訳!K32</f>
        <v>1</v>
      </c>
      <c r="BB32" s="284">
        <f>施設資源化量内訳!L32</f>
        <v>34</v>
      </c>
      <c r="BC32" s="284">
        <f>施設資源化量内訳!M32</f>
        <v>0</v>
      </c>
      <c r="BD32" s="284">
        <f>施設資源化量内訳!N32</f>
        <v>0</v>
      </c>
      <c r="BE32" s="284">
        <f>施設資源化量内訳!O32</f>
        <v>0</v>
      </c>
      <c r="BF32" s="284">
        <f>施設資源化量内訳!P32</f>
        <v>0</v>
      </c>
      <c r="BG32" s="284">
        <f>施設資源化量内訳!Q32</f>
        <v>0</v>
      </c>
      <c r="BH32" s="284">
        <f>施設資源化量内訳!R32</f>
        <v>0</v>
      </c>
      <c r="BI32" s="284">
        <f>施設資源化量内訳!S32</f>
        <v>0</v>
      </c>
      <c r="BJ32" s="284">
        <f>施設資源化量内訳!T32</f>
        <v>0</v>
      </c>
      <c r="BK32" s="284">
        <f>施設資源化量内訳!U32</f>
        <v>0</v>
      </c>
      <c r="BL32" s="284">
        <f>施設資源化量内訳!V32</f>
        <v>0</v>
      </c>
      <c r="BM32" s="284">
        <f>施設資源化量内訳!W32</f>
        <v>0</v>
      </c>
      <c r="BN32" s="284">
        <f>施設資源化量内訳!X32</f>
        <v>2</v>
      </c>
      <c r="BO32" s="284">
        <f t="shared" si="3"/>
        <v>279</v>
      </c>
      <c r="BP32" s="284">
        <v>239</v>
      </c>
      <c r="BQ32" s="284">
        <v>1</v>
      </c>
      <c r="BR32" s="284">
        <v>0</v>
      </c>
      <c r="BS32" s="284">
        <v>34</v>
      </c>
      <c r="BT32" s="284">
        <v>5</v>
      </c>
      <c r="BU32" s="284">
        <v>0</v>
      </c>
      <c r="BV32" s="284">
        <v>0</v>
      </c>
      <c r="BW32" s="284">
        <v>0</v>
      </c>
      <c r="BX32" s="284">
        <v>0</v>
      </c>
      <c r="BY32" s="284">
        <v>0</v>
      </c>
      <c r="BZ32" s="287" t="s">
        <v>828</v>
      </c>
      <c r="CA32" s="287" t="s">
        <v>828</v>
      </c>
      <c r="CB32" s="287" t="s">
        <v>828</v>
      </c>
      <c r="CC32" s="287" t="s">
        <v>828</v>
      </c>
      <c r="CD32" s="287" t="s">
        <v>828</v>
      </c>
      <c r="CE32" s="287" t="s">
        <v>828</v>
      </c>
      <c r="CF32" s="287" t="s">
        <v>828</v>
      </c>
      <c r="CG32" s="287" t="s">
        <v>828</v>
      </c>
      <c r="CH32" s="284">
        <v>0</v>
      </c>
      <c r="CI32" s="284">
        <v>0</v>
      </c>
      <c r="CJ32" s="285" t="s">
        <v>762</v>
      </c>
    </row>
    <row r="33" spans="1:88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5"/>
        <v>1142</v>
      </c>
      <c r="E33" s="284">
        <f t="shared" si="6"/>
        <v>899</v>
      </c>
      <c r="F33" s="284">
        <f t="shared" si="7"/>
        <v>6</v>
      </c>
      <c r="G33" s="284">
        <f t="shared" si="8"/>
        <v>13</v>
      </c>
      <c r="H33" s="284">
        <f t="shared" si="9"/>
        <v>61</v>
      </c>
      <c r="I33" s="284">
        <f t="shared" si="10"/>
        <v>92</v>
      </c>
      <c r="J33" s="284">
        <f t="shared" si="11"/>
        <v>31</v>
      </c>
      <c r="K33" s="284">
        <f t="shared" si="12"/>
        <v>1</v>
      </c>
      <c r="L33" s="284">
        <f t="shared" si="13"/>
        <v>35</v>
      </c>
      <c r="M33" s="284">
        <f t="shared" si="14"/>
        <v>0</v>
      </c>
      <c r="N33" s="284">
        <f t="shared" si="15"/>
        <v>0</v>
      </c>
      <c r="O33" s="284">
        <f t="shared" si="16"/>
        <v>0</v>
      </c>
      <c r="P33" s="284">
        <f t="shared" si="17"/>
        <v>0</v>
      </c>
      <c r="Q33" s="284">
        <f t="shared" si="18"/>
        <v>0</v>
      </c>
      <c r="R33" s="284">
        <f t="shared" si="19"/>
        <v>0</v>
      </c>
      <c r="S33" s="284">
        <f t="shared" si="20"/>
        <v>0</v>
      </c>
      <c r="T33" s="284">
        <f t="shared" si="21"/>
        <v>0</v>
      </c>
      <c r="U33" s="284">
        <f t="shared" si="22"/>
        <v>0</v>
      </c>
      <c r="V33" s="284">
        <f t="shared" si="23"/>
        <v>0</v>
      </c>
      <c r="W33" s="284">
        <f t="shared" si="24"/>
        <v>0</v>
      </c>
      <c r="X33" s="284">
        <f t="shared" si="25"/>
        <v>4</v>
      </c>
      <c r="Y33" s="284">
        <f t="shared" si="1"/>
        <v>116</v>
      </c>
      <c r="Z33" s="284">
        <v>108</v>
      </c>
      <c r="AA33" s="284">
        <v>2</v>
      </c>
      <c r="AB33" s="284">
        <v>0</v>
      </c>
      <c r="AC33" s="284">
        <v>0</v>
      </c>
      <c r="AD33" s="284">
        <v>3</v>
      </c>
      <c r="AE33" s="284">
        <v>0</v>
      </c>
      <c r="AF33" s="284">
        <v>0</v>
      </c>
      <c r="AG33" s="284">
        <v>0</v>
      </c>
      <c r="AH33" s="284">
        <v>0</v>
      </c>
      <c r="AI33" s="287">
        <v>0</v>
      </c>
      <c r="AJ33" s="287" t="s">
        <v>828</v>
      </c>
      <c r="AK33" s="287" t="s">
        <v>828</v>
      </c>
      <c r="AL33" s="287" t="s">
        <v>828</v>
      </c>
      <c r="AM33" s="287" t="s">
        <v>828</v>
      </c>
      <c r="AN33" s="287" t="s">
        <v>828</v>
      </c>
      <c r="AO33" s="287" t="s">
        <v>828</v>
      </c>
      <c r="AP33" s="287" t="s">
        <v>828</v>
      </c>
      <c r="AQ33" s="287" t="s">
        <v>828</v>
      </c>
      <c r="AR33" s="284">
        <v>0</v>
      </c>
      <c r="AS33" s="284">
        <v>3</v>
      </c>
      <c r="AT33" s="284">
        <f>施設資源化量内訳!D33</f>
        <v>216</v>
      </c>
      <c r="AU33" s="284">
        <f>施設資源化量内訳!E33</f>
        <v>0</v>
      </c>
      <c r="AV33" s="284">
        <f>施設資源化量内訳!F33</f>
        <v>0</v>
      </c>
      <c r="AW33" s="284">
        <f>施設資源化量内訳!G33</f>
        <v>13</v>
      </c>
      <c r="AX33" s="284">
        <f>施設資源化量内訳!H33</f>
        <v>49</v>
      </c>
      <c r="AY33" s="284">
        <f>施設資源化量内訳!I33</f>
        <v>86</v>
      </c>
      <c r="AZ33" s="284">
        <f>施設資源化量内訳!J33</f>
        <v>31</v>
      </c>
      <c r="BA33" s="284">
        <f>施設資源化量内訳!K33</f>
        <v>1</v>
      </c>
      <c r="BB33" s="284">
        <f>施設資源化量内訳!L33</f>
        <v>35</v>
      </c>
      <c r="BC33" s="284">
        <f>施設資源化量内訳!M33</f>
        <v>0</v>
      </c>
      <c r="BD33" s="284">
        <f>施設資源化量内訳!N33</f>
        <v>0</v>
      </c>
      <c r="BE33" s="284">
        <f>施設資源化量内訳!O33</f>
        <v>0</v>
      </c>
      <c r="BF33" s="284">
        <f>施設資源化量内訳!P33</f>
        <v>0</v>
      </c>
      <c r="BG33" s="284">
        <f>施設資源化量内訳!Q33</f>
        <v>0</v>
      </c>
      <c r="BH33" s="284">
        <f>施設資源化量内訳!R33</f>
        <v>0</v>
      </c>
      <c r="BI33" s="284">
        <f>施設資源化量内訳!S33</f>
        <v>0</v>
      </c>
      <c r="BJ33" s="284">
        <f>施設資源化量内訳!T33</f>
        <v>0</v>
      </c>
      <c r="BK33" s="284">
        <f>施設資源化量内訳!U33</f>
        <v>0</v>
      </c>
      <c r="BL33" s="284">
        <f>施設資源化量内訳!V33</f>
        <v>0</v>
      </c>
      <c r="BM33" s="284">
        <f>施設資源化量内訳!W33</f>
        <v>0</v>
      </c>
      <c r="BN33" s="284">
        <f>施設資源化量内訳!X33</f>
        <v>1</v>
      </c>
      <c r="BO33" s="284">
        <f t="shared" si="3"/>
        <v>810</v>
      </c>
      <c r="BP33" s="284">
        <v>791</v>
      </c>
      <c r="BQ33" s="284">
        <v>4</v>
      </c>
      <c r="BR33" s="284">
        <v>0</v>
      </c>
      <c r="BS33" s="284">
        <v>12</v>
      </c>
      <c r="BT33" s="284">
        <v>3</v>
      </c>
      <c r="BU33" s="284">
        <v>0</v>
      </c>
      <c r="BV33" s="284">
        <v>0</v>
      </c>
      <c r="BW33" s="284">
        <v>0</v>
      </c>
      <c r="BX33" s="284">
        <v>0</v>
      </c>
      <c r="BY33" s="284">
        <v>0</v>
      </c>
      <c r="BZ33" s="287" t="s">
        <v>828</v>
      </c>
      <c r="CA33" s="287" t="s">
        <v>828</v>
      </c>
      <c r="CB33" s="287" t="s">
        <v>828</v>
      </c>
      <c r="CC33" s="287" t="s">
        <v>828</v>
      </c>
      <c r="CD33" s="287" t="s">
        <v>828</v>
      </c>
      <c r="CE33" s="287" t="s">
        <v>828</v>
      </c>
      <c r="CF33" s="287" t="s">
        <v>828</v>
      </c>
      <c r="CG33" s="287" t="s">
        <v>828</v>
      </c>
      <c r="CH33" s="284">
        <v>0</v>
      </c>
      <c r="CI33" s="284">
        <v>0</v>
      </c>
      <c r="CJ33" s="285" t="s">
        <v>762</v>
      </c>
    </row>
    <row r="34" spans="1:88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5"/>
        <v>347</v>
      </c>
      <c r="E34" s="284">
        <f t="shared" si="6"/>
        <v>262</v>
      </c>
      <c r="F34" s="284">
        <f t="shared" si="7"/>
        <v>2</v>
      </c>
      <c r="G34" s="284">
        <f t="shared" si="8"/>
        <v>4</v>
      </c>
      <c r="H34" s="284">
        <f t="shared" si="9"/>
        <v>25</v>
      </c>
      <c r="I34" s="284">
        <f t="shared" si="10"/>
        <v>33</v>
      </c>
      <c r="J34" s="284">
        <f t="shared" si="11"/>
        <v>10</v>
      </c>
      <c r="K34" s="284">
        <f t="shared" si="12"/>
        <v>0</v>
      </c>
      <c r="L34" s="284">
        <f t="shared" si="13"/>
        <v>10</v>
      </c>
      <c r="M34" s="284">
        <f t="shared" si="14"/>
        <v>0</v>
      </c>
      <c r="N34" s="284">
        <f t="shared" si="15"/>
        <v>0</v>
      </c>
      <c r="O34" s="284">
        <f t="shared" si="16"/>
        <v>0</v>
      </c>
      <c r="P34" s="284">
        <f t="shared" si="17"/>
        <v>0</v>
      </c>
      <c r="Q34" s="284">
        <f t="shared" si="18"/>
        <v>0</v>
      </c>
      <c r="R34" s="284">
        <f t="shared" si="19"/>
        <v>0</v>
      </c>
      <c r="S34" s="284">
        <f t="shared" si="20"/>
        <v>0</v>
      </c>
      <c r="T34" s="284">
        <f t="shared" si="21"/>
        <v>0</v>
      </c>
      <c r="U34" s="284">
        <f t="shared" si="22"/>
        <v>0</v>
      </c>
      <c r="V34" s="284">
        <f t="shared" si="23"/>
        <v>0</v>
      </c>
      <c r="W34" s="284">
        <f t="shared" si="24"/>
        <v>0</v>
      </c>
      <c r="X34" s="284">
        <f t="shared" si="25"/>
        <v>1</v>
      </c>
      <c r="Y34" s="284">
        <f t="shared" si="1"/>
        <v>35</v>
      </c>
      <c r="Z34" s="284">
        <v>32</v>
      </c>
      <c r="AA34" s="284">
        <v>0</v>
      </c>
      <c r="AB34" s="284">
        <v>0</v>
      </c>
      <c r="AC34" s="284">
        <v>0</v>
      </c>
      <c r="AD34" s="284">
        <v>2</v>
      </c>
      <c r="AE34" s="284">
        <v>0</v>
      </c>
      <c r="AF34" s="284">
        <v>0</v>
      </c>
      <c r="AG34" s="284">
        <v>0</v>
      </c>
      <c r="AH34" s="284">
        <v>0</v>
      </c>
      <c r="AI34" s="287">
        <v>0</v>
      </c>
      <c r="AJ34" s="287" t="s">
        <v>828</v>
      </c>
      <c r="AK34" s="287" t="s">
        <v>828</v>
      </c>
      <c r="AL34" s="287" t="s">
        <v>828</v>
      </c>
      <c r="AM34" s="287" t="s">
        <v>828</v>
      </c>
      <c r="AN34" s="287" t="s">
        <v>828</v>
      </c>
      <c r="AO34" s="287" t="s">
        <v>828</v>
      </c>
      <c r="AP34" s="287" t="s">
        <v>828</v>
      </c>
      <c r="AQ34" s="287" t="s">
        <v>828</v>
      </c>
      <c r="AR34" s="284">
        <v>0</v>
      </c>
      <c r="AS34" s="284">
        <v>1</v>
      </c>
      <c r="AT34" s="284">
        <f>施設資源化量内訳!D34</f>
        <v>74</v>
      </c>
      <c r="AU34" s="284">
        <f>施設資源化量内訳!E34</f>
        <v>0</v>
      </c>
      <c r="AV34" s="284">
        <f>施設資源化量内訳!F34</f>
        <v>0</v>
      </c>
      <c r="AW34" s="284">
        <f>施設資源化量内訳!G34</f>
        <v>4</v>
      </c>
      <c r="AX34" s="284">
        <f>施設資源化量内訳!H34</f>
        <v>19</v>
      </c>
      <c r="AY34" s="284">
        <f>施設資源化量内訳!I34</f>
        <v>31</v>
      </c>
      <c r="AZ34" s="284">
        <f>施設資源化量内訳!J34</f>
        <v>10</v>
      </c>
      <c r="BA34" s="284">
        <f>施設資源化量内訳!K34</f>
        <v>0</v>
      </c>
      <c r="BB34" s="284">
        <f>施設資源化量内訳!L34</f>
        <v>10</v>
      </c>
      <c r="BC34" s="284">
        <f>施設資源化量内訳!M34</f>
        <v>0</v>
      </c>
      <c r="BD34" s="284">
        <f>施設資源化量内訳!N34</f>
        <v>0</v>
      </c>
      <c r="BE34" s="284">
        <f>施設資源化量内訳!O34</f>
        <v>0</v>
      </c>
      <c r="BF34" s="284">
        <f>施設資源化量内訳!P34</f>
        <v>0</v>
      </c>
      <c r="BG34" s="284">
        <f>施設資源化量内訳!Q34</f>
        <v>0</v>
      </c>
      <c r="BH34" s="284">
        <f>施設資源化量内訳!R34</f>
        <v>0</v>
      </c>
      <c r="BI34" s="284">
        <f>施設資源化量内訳!S34</f>
        <v>0</v>
      </c>
      <c r="BJ34" s="284">
        <f>施設資源化量内訳!T34</f>
        <v>0</v>
      </c>
      <c r="BK34" s="284">
        <f>施設資源化量内訳!U34</f>
        <v>0</v>
      </c>
      <c r="BL34" s="284">
        <f>施設資源化量内訳!V34</f>
        <v>0</v>
      </c>
      <c r="BM34" s="284">
        <f>施設資源化量内訳!W34</f>
        <v>0</v>
      </c>
      <c r="BN34" s="284">
        <f>施設資源化量内訳!X34</f>
        <v>0</v>
      </c>
      <c r="BO34" s="284">
        <f t="shared" si="3"/>
        <v>238</v>
      </c>
      <c r="BP34" s="284">
        <v>230</v>
      </c>
      <c r="BQ34" s="284">
        <v>2</v>
      </c>
      <c r="BR34" s="284">
        <v>0</v>
      </c>
      <c r="BS34" s="284">
        <v>6</v>
      </c>
      <c r="BT34" s="284">
        <v>0</v>
      </c>
      <c r="BU34" s="284">
        <v>0</v>
      </c>
      <c r="BV34" s="284">
        <v>0</v>
      </c>
      <c r="BW34" s="284">
        <v>0</v>
      </c>
      <c r="BX34" s="284">
        <v>0</v>
      </c>
      <c r="BY34" s="284">
        <v>0</v>
      </c>
      <c r="BZ34" s="287" t="s">
        <v>828</v>
      </c>
      <c r="CA34" s="287" t="s">
        <v>828</v>
      </c>
      <c r="CB34" s="287" t="s">
        <v>828</v>
      </c>
      <c r="CC34" s="287" t="s">
        <v>828</v>
      </c>
      <c r="CD34" s="287" t="s">
        <v>828</v>
      </c>
      <c r="CE34" s="287" t="s">
        <v>828</v>
      </c>
      <c r="CF34" s="287" t="s">
        <v>828</v>
      </c>
      <c r="CG34" s="287" t="s">
        <v>828</v>
      </c>
      <c r="CH34" s="284">
        <v>0</v>
      </c>
      <c r="CI34" s="284">
        <v>0</v>
      </c>
      <c r="CJ34" s="285" t="s">
        <v>762</v>
      </c>
    </row>
    <row r="35" spans="1:88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5"/>
        <v>109</v>
      </c>
      <c r="E35" s="284">
        <f t="shared" si="6"/>
        <v>44</v>
      </c>
      <c r="F35" s="284">
        <f t="shared" si="7"/>
        <v>1</v>
      </c>
      <c r="G35" s="284">
        <f t="shared" si="8"/>
        <v>0</v>
      </c>
      <c r="H35" s="284">
        <f t="shared" si="9"/>
        <v>23</v>
      </c>
      <c r="I35" s="284">
        <f t="shared" si="10"/>
        <v>21</v>
      </c>
      <c r="J35" s="284">
        <f t="shared" si="11"/>
        <v>8</v>
      </c>
      <c r="K35" s="284">
        <f t="shared" si="12"/>
        <v>0</v>
      </c>
      <c r="L35" s="284">
        <f t="shared" si="13"/>
        <v>9</v>
      </c>
      <c r="M35" s="284">
        <f t="shared" si="14"/>
        <v>0</v>
      </c>
      <c r="N35" s="284">
        <f t="shared" si="15"/>
        <v>1</v>
      </c>
      <c r="O35" s="284">
        <f t="shared" si="16"/>
        <v>0</v>
      </c>
      <c r="P35" s="284">
        <f t="shared" si="17"/>
        <v>0</v>
      </c>
      <c r="Q35" s="284">
        <f t="shared" si="18"/>
        <v>0</v>
      </c>
      <c r="R35" s="284">
        <f t="shared" si="19"/>
        <v>0</v>
      </c>
      <c r="S35" s="284">
        <f t="shared" si="20"/>
        <v>0</v>
      </c>
      <c r="T35" s="284">
        <f t="shared" si="21"/>
        <v>0</v>
      </c>
      <c r="U35" s="284">
        <f t="shared" si="22"/>
        <v>0</v>
      </c>
      <c r="V35" s="284">
        <f t="shared" si="23"/>
        <v>0</v>
      </c>
      <c r="W35" s="284">
        <f t="shared" si="24"/>
        <v>0</v>
      </c>
      <c r="X35" s="284">
        <f t="shared" si="25"/>
        <v>2</v>
      </c>
      <c r="Y35" s="284">
        <f t="shared" si="1"/>
        <v>42</v>
      </c>
      <c r="Z35" s="284">
        <v>38</v>
      </c>
      <c r="AA35" s="284">
        <v>1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7">
        <v>1</v>
      </c>
      <c r="AJ35" s="287" t="s">
        <v>828</v>
      </c>
      <c r="AK35" s="287" t="s">
        <v>828</v>
      </c>
      <c r="AL35" s="287" t="s">
        <v>828</v>
      </c>
      <c r="AM35" s="287" t="s">
        <v>828</v>
      </c>
      <c r="AN35" s="287" t="s">
        <v>828</v>
      </c>
      <c r="AO35" s="287" t="s">
        <v>828</v>
      </c>
      <c r="AP35" s="287" t="s">
        <v>828</v>
      </c>
      <c r="AQ35" s="287" t="s">
        <v>828</v>
      </c>
      <c r="AR35" s="284">
        <v>0</v>
      </c>
      <c r="AS35" s="284">
        <v>2</v>
      </c>
      <c r="AT35" s="284">
        <f>施設資源化量内訳!D35</f>
        <v>58</v>
      </c>
      <c r="AU35" s="284">
        <f>施設資源化量内訳!E35</f>
        <v>0</v>
      </c>
      <c r="AV35" s="284">
        <f>施設資源化量内訳!F35</f>
        <v>0</v>
      </c>
      <c r="AW35" s="284">
        <f>施設資源化量内訳!G35</f>
        <v>0</v>
      </c>
      <c r="AX35" s="284">
        <f>施設資源化量内訳!H35</f>
        <v>20</v>
      </c>
      <c r="AY35" s="284">
        <f>施設資源化量内訳!I35</f>
        <v>21</v>
      </c>
      <c r="AZ35" s="284">
        <f>施設資源化量内訳!J35</f>
        <v>8</v>
      </c>
      <c r="BA35" s="284">
        <f>施設資源化量内訳!K35</f>
        <v>0</v>
      </c>
      <c r="BB35" s="284">
        <f>施設資源化量内訳!L35</f>
        <v>9</v>
      </c>
      <c r="BC35" s="284">
        <f>施設資源化量内訳!M35</f>
        <v>0</v>
      </c>
      <c r="BD35" s="284">
        <f>施設資源化量内訳!N35</f>
        <v>0</v>
      </c>
      <c r="BE35" s="284">
        <f>施設資源化量内訳!O35</f>
        <v>0</v>
      </c>
      <c r="BF35" s="284">
        <f>施設資源化量内訳!P35</f>
        <v>0</v>
      </c>
      <c r="BG35" s="284">
        <f>施設資源化量内訳!Q35</f>
        <v>0</v>
      </c>
      <c r="BH35" s="284">
        <f>施設資源化量内訳!R35</f>
        <v>0</v>
      </c>
      <c r="BI35" s="284">
        <f>施設資源化量内訳!S35</f>
        <v>0</v>
      </c>
      <c r="BJ35" s="284">
        <f>施設資源化量内訳!T35</f>
        <v>0</v>
      </c>
      <c r="BK35" s="284">
        <f>施設資源化量内訳!U35</f>
        <v>0</v>
      </c>
      <c r="BL35" s="284">
        <f>施設資源化量内訳!V35</f>
        <v>0</v>
      </c>
      <c r="BM35" s="284">
        <f>施設資源化量内訳!W35</f>
        <v>0</v>
      </c>
      <c r="BN35" s="284">
        <f>施設資源化量内訳!X35</f>
        <v>0</v>
      </c>
      <c r="BO35" s="284">
        <f t="shared" si="3"/>
        <v>9</v>
      </c>
      <c r="BP35" s="284">
        <v>6</v>
      </c>
      <c r="BQ35" s="284">
        <v>0</v>
      </c>
      <c r="BR35" s="284">
        <v>0</v>
      </c>
      <c r="BS35" s="284">
        <v>3</v>
      </c>
      <c r="BT35" s="284">
        <v>0</v>
      </c>
      <c r="BU35" s="284">
        <v>0</v>
      </c>
      <c r="BV35" s="284">
        <v>0</v>
      </c>
      <c r="BW35" s="284">
        <v>0</v>
      </c>
      <c r="BX35" s="284">
        <v>0</v>
      </c>
      <c r="BY35" s="284">
        <v>0</v>
      </c>
      <c r="BZ35" s="287" t="s">
        <v>828</v>
      </c>
      <c r="CA35" s="287" t="s">
        <v>828</v>
      </c>
      <c r="CB35" s="287" t="s">
        <v>828</v>
      </c>
      <c r="CC35" s="287" t="s">
        <v>828</v>
      </c>
      <c r="CD35" s="287" t="s">
        <v>828</v>
      </c>
      <c r="CE35" s="287" t="s">
        <v>828</v>
      </c>
      <c r="CF35" s="287" t="s">
        <v>828</v>
      </c>
      <c r="CG35" s="287" t="s">
        <v>828</v>
      </c>
      <c r="CH35" s="284">
        <v>0</v>
      </c>
      <c r="CI35" s="284">
        <v>0</v>
      </c>
      <c r="CJ35" s="285" t="s">
        <v>762</v>
      </c>
    </row>
    <row r="36" spans="1:88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5"/>
        <v>271</v>
      </c>
      <c r="E36" s="284">
        <f t="shared" si="6"/>
        <v>97</v>
      </c>
      <c r="F36" s="284">
        <f t="shared" si="7"/>
        <v>0</v>
      </c>
      <c r="G36" s="284">
        <f t="shared" si="8"/>
        <v>0</v>
      </c>
      <c r="H36" s="284">
        <f t="shared" si="9"/>
        <v>74</v>
      </c>
      <c r="I36" s="284">
        <f t="shared" si="10"/>
        <v>71</v>
      </c>
      <c r="J36" s="284">
        <f t="shared" si="11"/>
        <v>26</v>
      </c>
      <c r="K36" s="284">
        <f t="shared" si="12"/>
        <v>3</v>
      </c>
      <c r="L36" s="284">
        <f t="shared" si="13"/>
        <v>0</v>
      </c>
      <c r="M36" s="284">
        <f t="shared" si="14"/>
        <v>0</v>
      </c>
      <c r="N36" s="284">
        <f t="shared" si="15"/>
        <v>0</v>
      </c>
      <c r="O36" s="284">
        <f t="shared" si="16"/>
        <v>0</v>
      </c>
      <c r="P36" s="284">
        <f t="shared" si="17"/>
        <v>0</v>
      </c>
      <c r="Q36" s="284">
        <f t="shared" si="18"/>
        <v>0</v>
      </c>
      <c r="R36" s="284">
        <f t="shared" si="19"/>
        <v>0</v>
      </c>
      <c r="S36" s="284">
        <f t="shared" si="20"/>
        <v>0</v>
      </c>
      <c r="T36" s="284">
        <f t="shared" si="21"/>
        <v>0</v>
      </c>
      <c r="U36" s="284">
        <f t="shared" si="22"/>
        <v>0</v>
      </c>
      <c r="V36" s="284">
        <f t="shared" si="23"/>
        <v>0</v>
      </c>
      <c r="W36" s="284">
        <f t="shared" si="24"/>
        <v>0</v>
      </c>
      <c r="X36" s="284">
        <f t="shared" si="25"/>
        <v>0</v>
      </c>
      <c r="Y36" s="284">
        <f t="shared" si="1"/>
        <v>197</v>
      </c>
      <c r="Z36" s="284">
        <v>97</v>
      </c>
      <c r="AA36" s="284">
        <v>0</v>
      </c>
      <c r="AB36" s="284">
        <v>0</v>
      </c>
      <c r="AC36" s="284">
        <v>0</v>
      </c>
      <c r="AD36" s="284">
        <v>71</v>
      </c>
      <c r="AE36" s="284">
        <v>26</v>
      </c>
      <c r="AF36" s="284">
        <v>3</v>
      </c>
      <c r="AG36" s="284">
        <v>0</v>
      </c>
      <c r="AH36" s="284">
        <v>0</v>
      </c>
      <c r="AI36" s="287">
        <v>0</v>
      </c>
      <c r="AJ36" s="287" t="s">
        <v>828</v>
      </c>
      <c r="AK36" s="287" t="s">
        <v>828</v>
      </c>
      <c r="AL36" s="287" t="s">
        <v>828</v>
      </c>
      <c r="AM36" s="287" t="s">
        <v>828</v>
      </c>
      <c r="AN36" s="287" t="s">
        <v>828</v>
      </c>
      <c r="AO36" s="287" t="s">
        <v>828</v>
      </c>
      <c r="AP36" s="287" t="s">
        <v>828</v>
      </c>
      <c r="AQ36" s="287" t="s">
        <v>828</v>
      </c>
      <c r="AR36" s="284">
        <v>0</v>
      </c>
      <c r="AS36" s="284">
        <v>0</v>
      </c>
      <c r="AT36" s="284">
        <f>施設資源化量内訳!D36</f>
        <v>74</v>
      </c>
      <c r="AU36" s="284">
        <f>施設資源化量内訳!E36</f>
        <v>0</v>
      </c>
      <c r="AV36" s="284">
        <f>施設資源化量内訳!F36</f>
        <v>0</v>
      </c>
      <c r="AW36" s="284">
        <f>施設資源化量内訳!G36</f>
        <v>0</v>
      </c>
      <c r="AX36" s="284">
        <f>施設資源化量内訳!H36</f>
        <v>74</v>
      </c>
      <c r="AY36" s="284">
        <f>施設資源化量内訳!I36</f>
        <v>0</v>
      </c>
      <c r="AZ36" s="284">
        <f>施設資源化量内訳!J36</f>
        <v>0</v>
      </c>
      <c r="BA36" s="284">
        <f>施設資源化量内訳!K36</f>
        <v>0</v>
      </c>
      <c r="BB36" s="284">
        <f>施設資源化量内訳!L36</f>
        <v>0</v>
      </c>
      <c r="BC36" s="284">
        <f>施設資源化量内訳!M36</f>
        <v>0</v>
      </c>
      <c r="BD36" s="284">
        <f>施設資源化量内訳!N36</f>
        <v>0</v>
      </c>
      <c r="BE36" s="284">
        <f>施設資源化量内訳!O36</f>
        <v>0</v>
      </c>
      <c r="BF36" s="284">
        <f>施設資源化量内訳!P36</f>
        <v>0</v>
      </c>
      <c r="BG36" s="284">
        <f>施設資源化量内訳!Q36</f>
        <v>0</v>
      </c>
      <c r="BH36" s="284">
        <f>施設資源化量内訳!R36</f>
        <v>0</v>
      </c>
      <c r="BI36" s="284">
        <f>施設資源化量内訳!S36</f>
        <v>0</v>
      </c>
      <c r="BJ36" s="284">
        <f>施設資源化量内訳!T36</f>
        <v>0</v>
      </c>
      <c r="BK36" s="284">
        <f>施設資源化量内訳!U36</f>
        <v>0</v>
      </c>
      <c r="BL36" s="284">
        <f>施設資源化量内訳!V36</f>
        <v>0</v>
      </c>
      <c r="BM36" s="284">
        <f>施設資源化量内訳!W36</f>
        <v>0</v>
      </c>
      <c r="BN36" s="284">
        <f>施設資源化量内訳!X36</f>
        <v>0</v>
      </c>
      <c r="BO36" s="284">
        <f t="shared" si="3"/>
        <v>0</v>
      </c>
      <c r="BP36" s="284">
        <v>0</v>
      </c>
      <c r="BQ36" s="284">
        <v>0</v>
      </c>
      <c r="BR36" s="284">
        <v>0</v>
      </c>
      <c r="BS36" s="284">
        <v>0</v>
      </c>
      <c r="BT36" s="284">
        <v>0</v>
      </c>
      <c r="BU36" s="284">
        <v>0</v>
      </c>
      <c r="BV36" s="284">
        <v>0</v>
      </c>
      <c r="BW36" s="284">
        <v>0</v>
      </c>
      <c r="BX36" s="284">
        <v>0</v>
      </c>
      <c r="BY36" s="284">
        <v>0</v>
      </c>
      <c r="BZ36" s="287" t="s">
        <v>828</v>
      </c>
      <c r="CA36" s="287" t="s">
        <v>828</v>
      </c>
      <c r="CB36" s="287" t="s">
        <v>828</v>
      </c>
      <c r="CC36" s="287" t="s">
        <v>828</v>
      </c>
      <c r="CD36" s="287" t="s">
        <v>828</v>
      </c>
      <c r="CE36" s="287" t="s">
        <v>828</v>
      </c>
      <c r="CF36" s="287" t="s">
        <v>828</v>
      </c>
      <c r="CG36" s="287" t="s">
        <v>828</v>
      </c>
      <c r="CH36" s="284">
        <v>0</v>
      </c>
      <c r="CI36" s="284">
        <v>0</v>
      </c>
      <c r="CJ36" s="285" t="s">
        <v>762</v>
      </c>
    </row>
    <row r="37" spans="1:88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5"/>
        <v>160</v>
      </c>
      <c r="E37" s="284">
        <f t="shared" si="6"/>
        <v>74</v>
      </c>
      <c r="F37" s="284">
        <f t="shared" si="7"/>
        <v>1</v>
      </c>
      <c r="G37" s="284">
        <f t="shared" si="8"/>
        <v>0</v>
      </c>
      <c r="H37" s="284">
        <f t="shared" si="9"/>
        <v>30</v>
      </c>
      <c r="I37" s="284">
        <f t="shared" si="10"/>
        <v>27</v>
      </c>
      <c r="J37" s="284">
        <f t="shared" si="11"/>
        <v>11</v>
      </c>
      <c r="K37" s="284">
        <f t="shared" si="12"/>
        <v>0</v>
      </c>
      <c r="L37" s="284">
        <f t="shared" si="13"/>
        <v>13</v>
      </c>
      <c r="M37" s="284">
        <f t="shared" si="14"/>
        <v>0</v>
      </c>
      <c r="N37" s="284">
        <f t="shared" si="15"/>
        <v>1</v>
      </c>
      <c r="O37" s="284">
        <f t="shared" si="16"/>
        <v>0</v>
      </c>
      <c r="P37" s="284">
        <f t="shared" si="17"/>
        <v>0</v>
      </c>
      <c r="Q37" s="284">
        <f t="shared" si="18"/>
        <v>0</v>
      </c>
      <c r="R37" s="284">
        <f t="shared" si="19"/>
        <v>0</v>
      </c>
      <c r="S37" s="284">
        <f t="shared" si="20"/>
        <v>0</v>
      </c>
      <c r="T37" s="284">
        <f t="shared" si="21"/>
        <v>0</v>
      </c>
      <c r="U37" s="284">
        <f t="shared" si="22"/>
        <v>0</v>
      </c>
      <c r="V37" s="284">
        <f t="shared" si="23"/>
        <v>0</v>
      </c>
      <c r="W37" s="284">
        <f t="shared" si="24"/>
        <v>0</v>
      </c>
      <c r="X37" s="284">
        <f t="shared" si="25"/>
        <v>3</v>
      </c>
      <c r="Y37" s="284">
        <f t="shared" si="1"/>
        <v>64</v>
      </c>
      <c r="Z37" s="284">
        <v>59</v>
      </c>
      <c r="AA37" s="284">
        <v>1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7">
        <v>1</v>
      </c>
      <c r="AJ37" s="287" t="s">
        <v>828</v>
      </c>
      <c r="AK37" s="287" t="s">
        <v>828</v>
      </c>
      <c r="AL37" s="287" t="s">
        <v>828</v>
      </c>
      <c r="AM37" s="287" t="s">
        <v>828</v>
      </c>
      <c r="AN37" s="287" t="s">
        <v>828</v>
      </c>
      <c r="AO37" s="287" t="s">
        <v>828</v>
      </c>
      <c r="AP37" s="287" t="s">
        <v>828</v>
      </c>
      <c r="AQ37" s="287" t="s">
        <v>828</v>
      </c>
      <c r="AR37" s="284">
        <v>0</v>
      </c>
      <c r="AS37" s="284">
        <v>3</v>
      </c>
      <c r="AT37" s="284">
        <f>施設資源化量内訳!D37</f>
        <v>77</v>
      </c>
      <c r="AU37" s="284">
        <f>施設資源化量内訳!E37</f>
        <v>0</v>
      </c>
      <c r="AV37" s="284">
        <f>施設資源化量内訳!F37</f>
        <v>0</v>
      </c>
      <c r="AW37" s="284">
        <f>施設資源化量内訳!G37</f>
        <v>0</v>
      </c>
      <c r="AX37" s="284">
        <f>施設資源化量内訳!H37</f>
        <v>26</v>
      </c>
      <c r="AY37" s="284">
        <f>施設資源化量内訳!I37</f>
        <v>27</v>
      </c>
      <c r="AZ37" s="284">
        <f>施設資源化量内訳!J37</f>
        <v>11</v>
      </c>
      <c r="BA37" s="284">
        <f>施設資源化量内訳!K37</f>
        <v>0</v>
      </c>
      <c r="BB37" s="284">
        <f>施設資源化量内訳!L37</f>
        <v>13</v>
      </c>
      <c r="BC37" s="284">
        <f>施設資源化量内訳!M37</f>
        <v>0</v>
      </c>
      <c r="BD37" s="284">
        <f>施設資源化量内訳!N37</f>
        <v>0</v>
      </c>
      <c r="BE37" s="284">
        <f>施設資源化量内訳!O37</f>
        <v>0</v>
      </c>
      <c r="BF37" s="284">
        <f>施設資源化量内訳!P37</f>
        <v>0</v>
      </c>
      <c r="BG37" s="284">
        <f>施設資源化量内訳!Q37</f>
        <v>0</v>
      </c>
      <c r="BH37" s="284">
        <f>施設資源化量内訳!R37</f>
        <v>0</v>
      </c>
      <c r="BI37" s="284">
        <f>施設資源化量内訳!S37</f>
        <v>0</v>
      </c>
      <c r="BJ37" s="284">
        <f>施設資源化量内訳!T37</f>
        <v>0</v>
      </c>
      <c r="BK37" s="284">
        <f>施設資源化量内訳!U37</f>
        <v>0</v>
      </c>
      <c r="BL37" s="284">
        <f>施設資源化量内訳!V37</f>
        <v>0</v>
      </c>
      <c r="BM37" s="284">
        <f>施設資源化量内訳!W37</f>
        <v>0</v>
      </c>
      <c r="BN37" s="284">
        <f>施設資源化量内訳!X37</f>
        <v>0</v>
      </c>
      <c r="BO37" s="284">
        <f t="shared" si="3"/>
        <v>19</v>
      </c>
      <c r="BP37" s="284">
        <v>15</v>
      </c>
      <c r="BQ37" s="284">
        <v>0</v>
      </c>
      <c r="BR37" s="284">
        <v>0</v>
      </c>
      <c r="BS37" s="284">
        <v>4</v>
      </c>
      <c r="BT37" s="284">
        <v>0</v>
      </c>
      <c r="BU37" s="284">
        <v>0</v>
      </c>
      <c r="BV37" s="284">
        <v>0</v>
      </c>
      <c r="BW37" s="284">
        <v>0</v>
      </c>
      <c r="BX37" s="284">
        <v>0</v>
      </c>
      <c r="BY37" s="284">
        <v>0</v>
      </c>
      <c r="BZ37" s="287" t="s">
        <v>828</v>
      </c>
      <c r="CA37" s="287" t="s">
        <v>828</v>
      </c>
      <c r="CB37" s="287" t="s">
        <v>828</v>
      </c>
      <c r="CC37" s="287" t="s">
        <v>828</v>
      </c>
      <c r="CD37" s="287" t="s">
        <v>828</v>
      </c>
      <c r="CE37" s="287" t="s">
        <v>828</v>
      </c>
      <c r="CF37" s="287" t="s">
        <v>828</v>
      </c>
      <c r="CG37" s="287" t="s">
        <v>828</v>
      </c>
      <c r="CH37" s="284">
        <v>0</v>
      </c>
      <c r="CI37" s="284">
        <v>0</v>
      </c>
      <c r="CJ37" s="285" t="s">
        <v>762</v>
      </c>
    </row>
    <row r="38" spans="1:88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5"/>
        <v>141</v>
      </c>
      <c r="E38" s="284">
        <f t="shared" si="6"/>
        <v>48</v>
      </c>
      <c r="F38" s="284">
        <f t="shared" si="7"/>
        <v>0</v>
      </c>
      <c r="G38" s="284">
        <f t="shared" si="8"/>
        <v>0</v>
      </c>
      <c r="H38" s="284">
        <f t="shared" si="9"/>
        <v>37</v>
      </c>
      <c r="I38" s="284">
        <f t="shared" si="10"/>
        <v>36</v>
      </c>
      <c r="J38" s="284">
        <f t="shared" si="11"/>
        <v>19</v>
      </c>
      <c r="K38" s="284">
        <f t="shared" si="12"/>
        <v>1</v>
      </c>
      <c r="L38" s="284">
        <f t="shared" si="13"/>
        <v>0</v>
      </c>
      <c r="M38" s="284">
        <f t="shared" si="14"/>
        <v>0</v>
      </c>
      <c r="N38" s="284">
        <f t="shared" si="15"/>
        <v>0</v>
      </c>
      <c r="O38" s="284">
        <f t="shared" si="16"/>
        <v>0</v>
      </c>
      <c r="P38" s="284">
        <f t="shared" si="17"/>
        <v>0</v>
      </c>
      <c r="Q38" s="284">
        <f t="shared" si="18"/>
        <v>0</v>
      </c>
      <c r="R38" s="284">
        <f t="shared" si="19"/>
        <v>0</v>
      </c>
      <c r="S38" s="284">
        <f t="shared" si="20"/>
        <v>0</v>
      </c>
      <c r="T38" s="284">
        <f t="shared" si="21"/>
        <v>0</v>
      </c>
      <c r="U38" s="284">
        <f t="shared" si="22"/>
        <v>0</v>
      </c>
      <c r="V38" s="284">
        <f t="shared" si="23"/>
        <v>0</v>
      </c>
      <c r="W38" s="284">
        <f t="shared" si="24"/>
        <v>0</v>
      </c>
      <c r="X38" s="284">
        <f t="shared" si="25"/>
        <v>0</v>
      </c>
      <c r="Y38" s="284">
        <f t="shared" si="1"/>
        <v>104</v>
      </c>
      <c r="Z38" s="284">
        <v>48</v>
      </c>
      <c r="AA38" s="284">
        <v>0</v>
      </c>
      <c r="AB38" s="284">
        <v>0</v>
      </c>
      <c r="AC38" s="284">
        <v>0</v>
      </c>
      <c r="AD38" s="284">
        <v>36</v>
      </c>
      <c r="AE38" s="284">
        <v>19</v>
      </c>
      <c r="AF38" s="284">
        <v>1</v>
      </c>
      <c r="AG38" s="284">
        <v>0</v>
      </c>
      <c r="AH38" s="284">
        <v>0</v>
      </c>
      <c r="AI38" s="287">
        <v>0</v>
      </c>
      <c r="AJ38" s="287" t="s">
        <v>828</v>
      </c>
      <c r="AK38" s="287" t="s">
        <v>828</v>
      </c>
      <c r="AL38" s="287" t="s">
        <v>828</v>
      </c>
      <c r="AM38" s="287" t="s">
        <v>828</v>
      </c>
      <c r="AN38" s="287" t="s">
        <v>828</v>
      </c>
      <c r="AO38" s="287" t="s">
        <v>828</v>
      </c>
      <c r="AP38" s="287" t="s">
        <v>828</v>
      </c>
      <c r="AQ38" s="287" t="s">
        <v>828</v>
      </c>
      <c r="AR38" s="284">
        <v>0</v>
      </c>
      <c r="AS38" s="284">
        <v>0</v>
      </c>
      <c r="AT38" s="284">
        <f>施設資源化量内訳!D38</f>
        <v>37</v>
      </c>
      <c r="AU38" s="284">
        <f>施設資源化量内訳!E38</f>
        <v>0</v>
      </c>
      <c r="AV38" s="284">
        <f>施設資源化量内訳!F38</f>
        <v>0</v>
      </c>
      <c r="AW38" s="284">
        <f>施設資源化量内訳!G38</f>
        <v>0</v>
      </c>
      <c r="AX38" s="284">
        <f>施設資源化量内訳!H38</f>
        <v>37</v>
      </c>
      <c r="AY38" s="284">
        <f>施設資源化量内訳!I38</f>
        <v>0</v>
      </c>
      <c r="AZ38" s="284">
        <f>施設資源化量内訳!J38</f>
        <v>0</v>
      </c>
      <c r="BA38" s="284">
        <f>施設資源化量内訳!K38</f>
        <v>0</v>
      </c>
      <c r="BB38" s="284">
        <f>施設資源化量内訳!L38</f>
        <v>0</v>
      </c>
      <c r="BC38" s="284">
        <f>施設資源化量内訳!M38</f>
        <v>0</v>
      </c>
      <c r="BD38" s="284">
        <f>施設資源化量内訳!N38</f>
        <v>0</v>
      </c>
      <c r="BE38" s="284">
        <f>施設資源化量内訳!O38</f>
        <v>0</v>
      </c>
      <c r="BF38" s="284">
        <f>施設資源化量内訳!P38</f>
        <v>0</v>
      </c>
      <c r="BG38" s="284">
        <f>施設資源化量内訳!Q38</f>
        <v>0</v>
      </c>
      <c r="BH38" s="284">
        <f>施設資源化量内訳!R38</f>
        <v>0</v>
      </c>
      <c r="BI38" s="284">
        <f>施設資源化量内訳!S38</f>
        <v>0</v>
      </c>
      <c r="BJ38" s="284">
        <f>施設資源化量内訳!T38</f>
        <v>0</v>
      </c>
      <c r="BK38" s="284">
        <f>施設資源化量内訳!U38</f>
        <v>0</v>
      </c>
      <c r="BL38" s="284">
        <f>施設資源化量内訳!V38</f>
        <v>0</v>
      </c>
      <c r="BM38" s="284">
        <f>施設資源化量内訳!W38</f>
        <v>0</v>
      </c>
      <c r="BN38" s="284">
        <f>施設資源化量内訳!X38</f>
        <v>0</v>
      </c>
      <c r="BO38" s="284">
        <f t="shared" si="3"/>
        <v>0</v>
      </c>
      <c r="BP38" s="284">
        <v>0</v>
      </c>
      <c r="BQ38" s="284">
        <v>0</v>
      </c>
      <c r="BR38" s="284">
        <v>0</v>
      </c>
      <c r="BS38" s="284">
        <v>0</v>
      </c>
      <c r="BT38" s="284">
        <v>0</v>
      </c>
      <c r="BU38" s="284">
        <v>0</v>
      </c>
      <c r="BV38" s="284">
        <v>0</v>
      </c>
      <c r="BW38" s="284">
        <v>0</v>
      </c>
      <c r="BX38" s="284">
        <v>0</v>
      </c>
      <c r="BY38" s="284">
        <v>0</v>
      </c>
      <c r="BZ38" s="287" t="s">
        <v>828</v>
      </c>
      <c r="CA38" s="287" t="s">
        <v>828</v>
      </c>
      <c r="CB38" s="287" t="s">
        <v>828</v>
      </c>
      <c r="CC38" s="287" t="s">
        <v>828</v>
      </c>
      <c r="CD38" s="287" t="s">
        <v>828</v>
      </c>
      <c r="CE38" s="287" t="s">
        <v>828</v>
      </c>
      <c r="CF38" s="287" t="s">
        <v>828</v>
      </c>
      <c r="CG38" s="287" t="s">
        <v>828</v>
      </c>
      <c r="CH38" s="284">
        <v>0</v>
      </c>
      <c r="CI38" s="284">
        <v>0</v>
      </c>
      <c r="CJ38" s="285" t="s">
        <v>762</v>
      </c>
    </row>
    <row r="39" spans="1:88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5"/>
        <v>543</v>
      </c>
      <c r="E39" s="284">
        <f t="shared" si="6"/>
        <v>203</v>
      </c>
      <c r="F39" s="284">
        <f t="shared" si="7"/>
        <v>2</v>
      </c>
      <c r="G39" s="284">
        <f t="shared" si="8"/>
        <v>0</v>
      </c>
      <c r="H39" s="284">
        <f t="shared" si="9"/>
        <v>133</v>
      </c>
      <c r="I39" s="284">
        <f t="shared" si="10"/>
        <v>107</v>
      </c>
      <c r="J39" s="284">
        <f t="shared" si="11"/>
        <v>43</v>
      </c>
      <c r="K39" s="284">
        <f t="shared" si="12"/>
        <v>0</v>
      </c>
      <c r="L39" s="284">
        <f t="shared" si="13"/>
        <v>39</v>
      </c>
      <c r="M39" s="284">
        <f t="shared" si="14"/>
        <v>0</v>
      </c>
      <c r="N39" s="284">
        <f t="shared" si="15"/>
        <v>1</v>
      </c>
      <c r="O39" s="284">
        <f t="shared" si="16"/>
        <v>0</v>
      </c>
      <c r="P39" s="284">
        <f t="shared" si="17"/>
        <v>0</v>
      </c>
      <c r="Q39" s="284">
        <f t="shared" si="18"/>
        <v>0</v>
      </c>
      <c r="R39" s="284">
        <f t="shared" si="19"/>
        <v>0</v>
      </c>
      <c r="S39" s="284">
        <f t="shared" si="20"/>
        <v>0</v>
      </c>
      <c r="T39" s="284">
        <f t="shared" si="21"/>
        <v>0</v>
      </c>
      <c r="U39" s="284">
        <f t="shared" si="22"/>
        <v>0</v>
      </c>
      <c r="V39" s="284">
        <f t="shared" si="23"/>
        <v>0</v>
      </c>
      <c r="W39" s="284">
        <f t="shared" si="24"/>
        <v>0</v>
      </c>
      <c r="X39" s="284">
        <f t="shared" si="25"/>
        <v>15</v>
      </c>
      <c r="Y39" s="284">
        <f t="shared" si="1"/>
        <v>221</v>
      </c>
      <c r="Z39" s="284">
        <v>203</v>
      </c>
      <c r="AA39" s="284">
        <v>2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7">
        <v>1</v>
      </c>
      <c r="AJ39" s="287" t="s">
        <v>828</v>
      </c>
      <c r="AK39" s="287" t="s">
        <v>828</v>
      </c>
      <c r="AL39" s="287" t="s">
        <v>828</v>
      </c>
      <c r="AM39" s="287" t="s">
        <v>828</v>
      </c>
      <c r="AN39" s="287" t="s">
        <v>828</v>
      </c>
      <c r="AO39" s="287" t="s">
        <v>828</v>
      </c>
      <c r="AP39" s="287" t="s">
        <v>828</v>
      </c>
      <c r="AQ39" s="287" t="s">
        <v>828</v>
      </c>
      <c r="AR39" s="284">
        <v>0</v>
      </c>
      <c r="AS39" s="284">
        <v>15</v>
      </c>
      <c r="AT39" s="284">
        <f>施設資源化量内訳!D39</f>
        <v>322</v>
      </c>
      <c r="AU39" s="284">
        <f>施設資源化量内訳!E39</f>
        <v>0</v>
      </c>
      <c r="AV39" s="284">
        <f>施設資源化量内訳!F39</f>
        <v>0</v>
      </c>
      <c r="AW39" s="284">
        <f>施設資源化量内訳!G39</f>
        <v>0</v>
      </c>
      <c r="AX39" s="284">
        <f>施設資源化量内訳!H39</f>
        <v>133</v>
      </c>
      <c r="AY39" s="284">
        <f>施設資源化量内訳!I39</f>
        <v>107</v>
      </c>
      <c r="AZ39" s="284">
        <f>施設資源化量内訳!J39</f>
        <v>43</v>
      </c>
      <c r="BA39" s="284">
        <f>施設資源化量内訳!K39</f>
        <v>0</v>
      </c>
      <c r="BB39" s="284">
        <f>施設資源化量内訳!L39</f>
        <v>39</v>
      </c>
      <c r="BC39" s="284">
        <f>施設資源化量内訳!M39</f>
        <v>0</v>
      </c>
      <c r="BD39" s="284">
        <f>施設資源化量内訳!N39</f>
        <v>0</v>
      </c>
      <c r="BE39" s="284">
        <f>施設資源化量内訳!O39</f>
        <v>0</v>
      </c>
      <c r="BF39" s="284">
        <f>施設資源化量内訳!P39</f>
        <v>0</v>
      </c>
      <c r="BG39" s="284">
        <f>施設資源化量内訳!Q39</f>
        <v>0</v>
      </c>
      <c r="BH39" s="284">
        <f>施設資源化量内訳!R39</f>
        <v>0</v>
      </c>
      <c r="BI39" s="284">
        <f>施設資源化量内訳!S39</f>
        <v>0</v>
      </c>
      <c r="BJ39" s="284">
        <f>施設資源化量内訳!T39</f>
        <v>0</v>
      </c>
      <c r="BK39" s="284">
        <f>施設資源化量内訳!U39</f>
        <v>0</v>
      </c>
      <c r="BL39" s="284">
        <f>施設資源化量内訳!V39</f>
        <v>0</v>
      </c>
      <c r="BM39" s="284">
        <f>施設資源化量内訳!W39</f>
        <v>0</v>
      </c>
      <c r="BN39" s="284">
        <f>施設資源化量内訳!X39</f>
        <v>0</v>
      </c>
      <c r="BO39" s="284">
        <f t="shared" si="3"/>
        <v>0</v>
      </c>
      <c r="BP39" s="284">
        <v>0</v>
      </c>
      <c r="BQ39" s="284">
        <v>0</v>
      </c>
      <c r="BR39" s="284">
        <v>0</v>
      </c>
      <c r="BS39" s="284">
        <v>0</v>
      </c>
      <c r="BT39" s="284">
        <v>0</v>
      </c>
      <c r="BU39" s="284">
        <v>0</v>
      </c>
      <c r="BV39" s="284">
        <v>0</v>
      </c>
      <c r="BW39" s="284">
        <v>0</v>
      </c>
      <c r="BX39" s="284">
        <v>0</v>
      </c>
      <c r="BY39" s="284">
        <v>0</v>
      </c>
      <c r="BZ39" s="287" t="s">
        <v>828</v>
      </c>
      <c r="CA39" s="287" t="s">
        <v>828</v>
      </c>
      <c r="CB39" s="287" t="s">
        <v>828</v>
      </c>
      <c r="CC39" s="287" t="s">
        <v>828</v>
      </c>
      <c r="CD39" s="287" t="s">
        <v>828</v>
      </c>
      <c r="CE39" s="287" t="s">
        <v>828</v>
      </c>
      <c r="CF39" s="287" t="s">
        <v>828</v>
      </c>
      <c r="CG39" s="287" t="s">
        <v>828</v>
      </c>
      <c r="CH39" s="284">
        <v>0</v>
      </c>
      <c r="CI39" s="284">
        <v>0</v>
      </c>
      <c r="CJ39" s="285" t="s">
        <v>762</v>
      </c>
    </row>
    <row r="40" spans="1:88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5"/>
        <v>881</v>
      </c>
      <c r="E40" s="284">
        <f t="shared" si="6"/>
        <v>276</v>
      </c>
      <c r="F40" s="284">
        <f t="shared" si="7"/>
        <v>0</v>
      </c>
      <c r="G40" s="284">
        <f t="shared" si="8"/>
        <v>0</v>
      </c>
      <c r="H40" s="284">
        <f t="shared" si="9"/>
        <v>205</v>
      </c>
      <c r="I40" s="284">
        <f t="shared" si="10"/>
        <v>82</v>
      </c>
      <c r="J40" s="284">
        <f t="shared" si="11"/>
        <v>42</v>
      </c>
      <c r="K40" s="284">
        <f t="shared" si="12"/>
        <v>3</v>
      </c>
      <c r="L40" s="284">
        <f t="shared" si="13"/>
        <v>0</v>
      </c>
      <c r="M40" s="284">
        <f t="shared" si="14"/>
        <v>0</v>
      </c>
      <c r="N40" s="284">
        <f t="shared" si="15"/>
        <v>0</v>
      </c>
      <c r="O40" s="284">
        <f t="shared" si="16"/>
        <v>0</v>
      </c>
      <c r="P40" s="284">
        <f t="shared" si="17"/>
        <v>0</v>
      </c>
      <c r="Q40" s="284">
        <f t="shared" si="18"/>
        <v>0</v>
      </c>
      <c r="R40" s="284">
        <f t="shared" si="19"/>
        <v>0</v>
      </c>
      <c r="S40" s="284">
        <f t="shared" si="20"/>
        <v>0</v>
      </c>
      <c r="T40" s="284">
        <f t="shared" si="21"/>
        <v>0</v>
      </c>
      <c r="U40" s="284">
        <f t="shared" si="22"/>
        <v>0</v>
      </c>
      <c r="V40" s="284">
        <f t="shared" si="23"/>
        <v>0</v>
      </c>
      <c r="W40" s="284">
        <f t="shared" si="24"/>
        <v>0</v>
      </c>
      <c r="X40" s="284">
        <f t="shared" si="25"/>
        <v>273</v>
      </c>
      <c r="Y40" s="284">
        <f t="shared" si="1"/>
        <v>278</v>
      </c>
      <c r="Z40" s="284">
        <v>148</v>
      </c>
      <c r="AA40" s="284">
        <v>0</v>
      </c>
      <c r="AB40" s="284">
        <v>0</v>
      </c>
      <c r="AC40" s="284">
        <v>0</v>
      </c>
      <c r="AD40" s="284">
        <v>82</v>
      </c>
      <c r="AE40" s="284">
        <v>42</v>
      </c>
      <c r="AF40" s="284">
        <v>3</v>
      </c>
      <c r="AG40" s="284">
        <v>0</v>
      </c>
      <c r="AH40" s="284">
        <v>0</v>
      </c>
      <c r="AI40" s="287">
        <v>0</v>
      </c>
      <c r="AJ40" s="287" t="s">
        <v>828</v>
      </c>
      <c r="AK40" s="287" t="s">
        <v>828</v>
      </c>
      <c r="AL40" s="287" t="s">
        <v>828</v>
      </c>
      <c r="AM40" s="287" t="s">
        <v>828</v>
      </c>
      <c r="AN40" s="287" t="s">
        <v>828</v>
      </c>
      <c r="AO40" s="287" t="s">
        <v>828</v>
      </c>
      <c r="AP40" s="287" t="s">
        <v>828</v>
      </c>
      <c r="AQ40" s="287" t="s">
        <v>828</v>
      </c>
      <c r="AR40" s="284">
        <v>0</v>
      </c>
      <c r="AS40" s="284">
        <v>3</v>
      </c>
      <c r="AT40" s="284">
        <f>施設資源化量内訳!D40</f>
        <v>431</v>
      </c>
      <c r="AU40" s="284">
        <f>施設資源化量内訳!E40</f>
        <v>48</v>
      </c>
      <c r="AV40" s="284">
        <f>施設資源化量内訳!F40</f>
        <v>0</v>
      </c>
      <c r="AW40" s="284">
        <f>施設資源化量内訳!G40</f>
        <v>0</v>
      </c>
      <c r="AX40" s="284">
        <f>施設資源化量内訳!H40</f>
        <v>113</v>
      </c>
      <c r="AY40" s="284">
        <f>施設資源化量内訳!I40</f>
        <v>0</v>
      </c>
      <c r="AZ40" s="284">
        <f>施設資源化量内訳!J40</f>
        <v>0</v>
      </c>
      <c r="BA40" s="284">
        <f>施設資源化量内訳!K40</f>
        <v>0</v>
      </c>
      <c r="BB40" s="284">
        <f>施設資源化量内訳!L40</f>
        <v>0</v>
      </c>
      <c r="BC40" s="284">
        <f>施設資源化量内訳!M40</f>
        <v>0</v>
      </c>
      <c r="BD40" s="284">
        <f>施設資源化量内訳!N40</f>
        <v>0</v>
      </c>
      <c r="BE40" s="284">
        <f>施設資源化量内訳!O40</f>
        <v>0</v>
      </c>
      <c r="BF40" s="284">
        <f>施設資源化量内訳!P40</f>
        <v>0</v>
      </c>
      <c r="BG40" s="284">
        <f>施設資源化量内訳!Q40</f>
        <v>0</v>
      </c>
      <c r="BH40" s="284">
        <f>施設資源化量内訳!R40</f>
        <v>0</v>
      </c>
      <c r="BI40" s="284">
        <f>施設資源化量内訳!S40</f>
        <v>0</v>
      </c>
      <c r="BJ40" s="284">
        <f>施設資源化量内訳!T40</f>
        <v>0</v>
      </c>
      <c r="BK40" s="284">
        <f>施設資源化量内訳!U40</f>
        <v>0</v>
      </c>
      <c r="BL40" s="284">
        <f>施設資源化量内訳!V40</f>
        <v>0</v>
      </c>
      <c r="BM40" s="284">
        <f>施設資源化量内訳!W40</f>
        <v>0</v>
      </c>
      <c r="BN40" s="284">
        <f>施設資源化量内訳!X40</f>
        <v>270</v>
      </c>
      <c r="BO40" s="284">
        <f t="shared" si="3"/>
        <v>172</v>
      </c>
      <c r="BP40" s="284">
        <v>80</v>
      </c>
      <c r="BQ40" s="284">
        <v>0</v>
      </c>
      <c r="BR40" s="284">
        <v>0</v>
      </c>
      <c r="BS40" s="284">
        <v>92</v>
      </c>
      <c r="BT40" s="284">
        <v>0</v>
      </c>
      <c r="BU40" s="284">
        <v>0</v>
      </c>
      <c r="BV40" s="284">
        <v>0</v>
      </c>
      <c r="BW40" s="284">
        <v>0</v>
      </c>
      <c r="BX40" s="284">
        <v>0</v>
      </c>
      <c r="BY40" s="284">
        <v>0</v>
      </c>
      <c r="BZ40" s="287" t="s">
        <v>828</v>
      </c>
      <c r="CA40" s="287" t="s">
        <v>828</v>
      </c>
      <c r="CB40" s="287" t="s">
        <v>828</v>
      </c>
      <c r="CC40" s="287" t="s">
        <v>828</v>
      </c>
      <c r="CD40" s="287" t="s">
        <v>828</v>
      </c>
      <c r="CE40" s="287" t="s">
        <v>828</v>
      </c>
      <c r="CF40" s="287" t="s">
        <v>828</v>
      </c>
      <c r="CG40" s="287" t="s">
        <v>828</v>
      </c>
      <c r="CH40" s="284">
        <v>0</v>
      </c>
      <c r="CI40" s="284">
        <v>0</v>
      </c>
      <c r="CJ40" s="285" t="s">
        <v>762</v>
      </c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40">
    <sortCondition ref="A8:A40"/>
    <sortCondition ref="B8:B40"/>
    <sortCondition ref="C8:C4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39" man="1"/>
    <brk id="45" min="1" max="39" man="1"/>
    <brk id="66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岩手県</v>
      </c>
      <c r="B7" s="294" t="str">
        <f>ごみ処理概要!B7</f>
        <v>03000</v>
      </c>
      <c r="C7" s="295" t="s">
        <v>3</v>
      </c>
      <c r="D7" s="297">
        <f t="shared" ref="D7:X7" si="0">SUM(Y7,AT7,BO7,CJ7,DE7,DZ7,EU7)</f>
        <v>40179</v>
      </c>
      <c r="E7" s="297">
        <f t="shared" ref="E7:E40" si="1">SUM(Z7,AU7,BP7,CK7,DF7,EA7,EV7)</f>
        <v>4575</v>
      </c>
      <c r="F7" s="297">
        <f t="shared" si="0"/>
        <v>42</v>
      </c>
      <c r="G7" s="297">
        <f t="shared" si="0"/>
        <v>579</v>
      </c>
      <c r="H7" s="297">
        <f t="shared" si="0"/>
        <v>9038</v>
      </c>
      <c r="I7" s="297">
        <f t="shared" si="0"/>
        <v>5905</v>
      </c>
      <c r="J7" s="297">
        <f t="shared" si="0"/>
        <v>2298</v>
      </c>
      <c r="K7" s="297">
        <f t="shared" si="0"/>
        <v>22</v>
      </c>
      <c r="L7" s="297">
        <f t="shared" si="0"/>
        <v>4071</v>
      </c>
      <c r="M7" s="297">
        <f t="shared" si="0"/>
        <v>5</v>
      </c>
      <c r="N7" s="297">
        <f t="shared" si="0"/>
        <v>9</v>
      </c>
      <c r="O7" s="297">
        <f t="shared" si="0"/>
        <v>480</v>
      </c>
      <c r="P7" s="297">
        <f t="shared" si="0"/>
        <v>0</v>
      </c>
      <c r="Q7" s="297">
        <f t="shared" si="0"/>
        <v>6496</v>
      </c>
      <c r="R7" s="297">
        <f t="shared" si="0"/>
        <v>0</v>
      </c>
      <c r="S7" s="297">
        <f t="shared" si="0"/>
        <v>11</v>
      </c>
      <c r="T7" s="297">
        <f t="shared" si="0"/>
        <v>5992</v>
      </c>
      <c r="U7" s="297">
        <f t="shared" si="0"/>
        <v>209</v>
      </c>
      <c r="V7" s="297">
        <f t="shared" si="0"/>
        <v>0</v>
      </c>
      <c r="W7" s="297">
        <f t="shared" si="0"/>
        <v>14</v>
      </c>
      <c r="X7" s="297">
        <f t="shared" si="0"/>
        <v>433</v>
      </c>
      <c r="Y7" s="297">
        <f t="shared" ref="Y7:Y40" si="2">SUM(Z7:AS7)</f>
        <v>14109</v>
      </c>
      <c r="Z7" s="297">
        <f t="shared" ref="Z7:AI7" si="3">SUM(Z$8:Z$207)</f>
        <v>255</v>
      </c>
      <c r="AA7" s="297">
        <f t="shared" si="3"/>
        <v>0</v>
      </c>
      <c r="AB7" s="297">
        <f t="shared" si="3"/>
        <v>0</v>
      </c>
      <c r="AC7" s="297">
        <f t="shared" si="3"/>
        <v>1366</v>
      </c>
      <c r="AD7" s="297">
        <f t="shared" si="3"/>
        <v>0</v>
      </c>
      <c r="AE7" s="297">
        <f t="shared" si="3"/>
        <v>0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6496</v>
      </c>
      <c r="AM7" s="301" t="s">
        <v>739</v>
      </c>
      <c r="AN7" s="301" t="s">
        <v>739</v>
      </c>
      <c r="AO7" s="297">
        <f>SUM(AO$8:AO$207)</f>
        <v>5992</v>
      </c>
      <c r="AP7" s="301" t="s">
        <v>739</v>
      </c>
      <c r="AQ7" s="297">
        <f>SUM(AQ$8:AQ$207)</f>
        <v>0</v>
      </c>
      <c r="AR7" s="301" t="s">
        <v>739</v>
      </c>
      <c r="AS7" s="297">
        <f>SUM(AS$8:AS$207)</f>
        <v>0</v>
      </c>
      <c r="AT7" s="297">
        <f t="shared" ref="AT7:AT40" si="4">SUM(AU7:BN7)</f>
        <v>3450</v>
      </c>
      <c r="AU7" s="297">
        <f t="shared" ref="AU7:BD7" si="5">SUM(AU$8:AU$207)</f>
        <v>0</v>
      </c>
      <c r="AV7" s="297">
        <f t="shared" si="5"/>
        <v>0</v>
      </c>
      <c r="AW7" s="297">
        <f t="shared" si="5"/>
        <v>0</v>
      </c>
      <c r="AX7" s="297">
        <f t="shared" si="5"/>
        <v>3450</v>
      </c>
      <c r="AY7" s="297">
        <f t="shared" si="5"/>
        <v>0</v>
      </c>
      <c r="AZ7" s="297">
        <f t="shared" si="5"/>
        <v>0</v>
      </c>
      <c r="BA7" s="297">
        <f t="shared" si="5"/>
        <v>0</v>
      </c>
      <c r="BB7" s="297">
        <f t="shared" si="5"/>
        <v>0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0</v>
      </c>
      <c r="BO7" s="297">
        <f t="shared" ref="BO7:BO40" si="6">SUM(BP7:CI7)</f>
        <v>590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320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270</v>
      </c>
      <c r="CJ7" s="297">
        <f t="shared" ref="CJ7:CJ40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40" si="10">SUM(DF7:DY7)</f>
        <v>171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160</v>
      </c>
      <c r="DQ7" s="301" t="s">
        <v>739</v>
      </c>
      <c r="DR7" s="301" t="s">
        <v>739</v>
      </c>
      <c r="DS7" s="301" t="s">
        <v>739</v>
      </c>
      <c r="DT7" s="297">
        <f>SUM(DT$8:DT$207)</f>
        <v>11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40" si="12">SUM(EA7:ET7)</f>
        <v>14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14</v>
      </c>
      <c r="ET7" s="297">
        <f>SUM(ET$8:ET$207)</f>
        <v>0</v>
      </c>
      <c r="EU7" s="297">
        <f t="shared" ref="EU7:EU40" si="14">SUM(EV7:FO7)</f>
        <v>21845</v>
      </c>
      <c r="EV7" s="297">
        <f t="shared" ref="EV7:FG7" si="15">SUM(EV$8:EV$207)</f>
        <v>4320</v>
      </c>
      <c r="EW7" s="297">
        <f t="shared" si="15"/>
        <v>42</v>
      </c>
      <c r="EX7" s="297">
        <f t="shared" si="15"/>
        <v>579</v>
      </c>
      <c r="EY7" s="297">
        <f t="shared" si="15"/>
        <v>4222</v>
      </c>
      <c r="EZ7" s="297">
        <f t="shared" si="15"/>
        <v>5905</v>
      </c>
      <c r="FA7" s="297">
        <f t="shared" si="15"/>
        <v>2298</v>
      </c>
      <c r="FB7" s="297">
        <f t="shared" si="15"/>
        <v>22</v>
      </c>
      <c r="FC7" s="297">
        <f t="shared" si="15"/>
        <v>4071</v>
      </c>
      <c r="FD7" s="297">
        <f t="shared" si="15"/>
        <v>5</v>
      </c>
      <c r="FE7" s="297">
        <f t="shared" si="15"/>
        <v>9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0</v>
      </c>
      <c r="FL7" s="297">
        <f>SUM(FL$8:FL$207)</f>
        <v>209</v>
      </c>
      <c r="FM7" s="297">
        <f>SUM(FM$8:FM$207)</f>
        <v>0</v>
      </c>
      <c r="FN7" s="297">
        <f>SUM(FN$8:FN$207)</f>
        <v>0</v>
      </c>
      <c r="FO7" s="297">
        <f>SUM(FO$8:FO$207)</f>
        <v>163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40" si="16">SUM(Y8,AT8,BO8,CJ8,DE8,DZ8,EU8)</f>
        <v>8649</v>
      </c>
      <c r="E8" s="284">
        <f t="shared" si="1"/>
        <v>719</v>
      </c>
      <c r="F8" s="284">
        <f t="shared" ref="F8:F40" si="17">SUM(AA8,AV8,BQ8,CL8,DG8,EB8,EW8)</f>
        <v>6</v>
      </c>
      <c r="G8" s="284">
        <f t="shared" ref="G8:G40" si="18">SUM(AB8,AW8,BR8,CM8,DH8,EC8,EX8)</f>
        <v>50</v>
      </c>
      <c r="H8" s="284">
        <f t="shared" ref="H8:H40" si="19">SUM(AC8,AX8,BS8,CN8,DI8,ED8,EY8)</f>
        <v>2207</v>
      </c>
      <c r="I8" s="284">
        <f t="shared" ref="I8:I40" si="20">SUM(AD8,AY8,BT8,CO8,DJ8,EE8,EZ8)</f>
        <v>1878</v>
      </c>
      <c r="J8" s="284">
        <f t="shared" ref="J8:J40" si="21">SUM(AE8,AZ8,BU8,CP8,DK8,EF8,FA8)</f>
        <v>839</v>
      </c>
      <c r="K8" s="284">
        <f t="shared" ref="K8:K40" si="22">SUM(AF8,BA8,BV8,CQ8,DL8,EG8,FB8)</f>
        <v>1</v>
      </c>
      <c r="L8" s="284">
        <f t="shared" ref="L8:L40" si="23">SUM(AG8,BB8,BW8,CR8,DM8,EH8,FC8)</f>
        <v>1924</v>
      </c>
      <c r="M8" s="284">
        <f t="shared" ref="M8:M40" si="24">SUM(AH8,BC8,BX8,CS8,DN8,EI8,FD8)</f>
        <v>5</v>
      </c>
      <c r="N8" s="284">
        <f t="shared" ref="N8:N40" si="25">SUM(AI8,BD8,BY8,CT8,DO8,EJ8,FE8)</f>
        <v>5</v>
      </c>
      <c r="O8" s="284">
        <f t="shared" ref="O8:O40" si="26">SUM(AJ8,BE8,BZ8,CU8,DP8,EK8,FF8)</f>
        <v>119</v>
      </c>
      <c r="P8" s="284">
        <f t="shared" ref="P8:P40" si="27">SUM(AK8,BF8,CA8,CV8,DQ8,EL8,FG8)</f>
        <v>0</v>
      </c>
      <c r="Q8" s="284">
        <f t="shared" ref="Q8:Q40" si="28">SUM(AL8,BG8,CB8,CW8,DR8,EM8,FH8)</f>
        <v>896</v>
      </c>
      <c r="R8" s="284">
        <f t="shared" ref="R8:R40" si="29">SUM(AM8,BH8,CC8,CX8,DS8,EN8,FI8)</f>
        <v>0</v>
      </c>
      <c r="S8" s="284">
        <f t="shared" ref="S8:S40" si="30">SUM(AN8,BI8,CD8,CY8,DT8,EO8,FJ8)</f>
        <v>0</v>
      </c>
      <c r="T8" s="284">
        <f t="shared" ref="T8:T40" si="31">SUM(AO8,BJ8,CE8,CZ8,DU8,EP8,FK8)</f>
        <v>0</v>
      </c>
      <c r="U8" s="284">
        <f t="shared" ref="U8:U40" si="32">SUM(AP8,BK8,CF8,DA8,DV8,EQ8,FL8)</f>
        <v>0</v>
      </c>
      <c r="V8" s="284">
        <f t="shared" ref="V8:V40" si="33">SUM(AQ8,BL8,CG8,DB8,DW8,ER8,FM8)</f>
        <v>0</v>
      </c>
      <c r="W8" s="284">
        <f t="shared" ref="W8:W40" si="34">SUM(AR8,BM8,CH8,DC8,DX8,ES8,FN8)</f>
        <v>0</v>
      </c>
      <c r="X8" s="284">
        <f t="shared" ref="X8:X40" si="35">SUM(AS8,BN8,CI8,DD8,DY8,ET8,FO8)</f>
        <v>0</v>
      </c>
      <c r="Y8" s="284">
        <f t="shared" si="2"/>
        <v>1285</v>
      </c>
      <c r="Z8" s="284">
        <v>229</v>
      </c>
      <c r="AA8" s="284">
        <v>0</v>
      </c>
      <c r="AB8" s="284">
        <v>0</v>
      </c>
      <c r="AC8" s="284">
        <v>160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828</v>
      </c>
      <c r="AK8" s="287" t="s">
        <v>828</v>
      </c>
      <c r="AL8" s="284">
        <v>896</v>
      </c>
      <c r="AM8" s="287" t="s">
        <v>828</v>
      </c>
      <c r="AN8" s="287" t="s">
        <v>828</v>
      </c>
      <c r="AO8" s="284">
        <v>0</v>
      </c>
      <c r="AP8" s="287" t="s">
        <v>828</v>
      </c>
      <c r="AQ8" s="284">
        <v>0</v>
      </c>
      <c r="AR8" s="287" t="s">
        <v>828</v>
      </c>
      <c r="AS8" s="284">
        <v>0</v>
      </c>
      <c r="AT8" s="284">
        <f t="shared" si="4"/>
        <v>1133</v>
      </c>
      <c r="AU8" s="284">
        <v>0</v>
      </c>
      <c r="AV8" s="284">
        <v>0</v>
      </c>
      <c r="AW8" s="284">
        <v>0</v>
      </c>
      <c r="AX8" s="284">
        <v>1133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828</v>
      </c>
      <c r="BF8" s="287" t="s">
        <v>828</v>
      </c>
      <c r="BG8" s="287" t="s">
        <v>828</v>
      </c>
      <c r="BH8" s="287" t="s">
        <v>828</v>
      </c>
      <c r="BI8" s="287" t="s">
        <v>828</v>
      </c>
      <c r="BJ8" s="287" t="s">
        <v>828</v>
      </c>
      <c r="BK8" s="287" t="s">
        <v>828</v>
      </c>
      <c r="BL8" s="287" t="s">
        <v>828</v>
      </c>
      <c r="BM8" s="287" t="s">
        <v>828</v>
      </c>
      <c r="BN8" s="284">
        <v>0</v>
      </c>
      <c r="BO8" s="284">
        <f t="shared" si="6"/>
        <v>119</v>
      </c>
      <c r="BP8" s="287" t="s">
        <v>828</v>
      </c>
      <c r="BQ8" s="287" t="s">
        <v>828</v>
      </c>
      <c r="BR8" s="287" t="s">
        <v>828</v>
      </c>
      <c r="BS8" s="287" t="s">
        <v>828</v>
      </c>
      <c r="BT8" s="287" t="s">
        <v>828</v>
      </c>
      <c r="BU8" s="287" t="s">
        <v>828</v>
      </c>
      <c r="BV8" s="287" t="s">
        <v>828</v>
      </c>
      <c r="BW8" s="287" t="s">
        <v>828</v>
      </c>
      <c r="BX8" s="287" t="s">
        <v>828</v>
      </c>
      <c r="BY8" s="287" t="s">
        <v>828</v>
      </c>
      <c r="BZ8" s="284">
        <v>119</v>
      </c>
      <c r="CA8" s="287" t="s">
        <v>828</v>
      </c>
      <c r="CB8" s="287" t="s">
        <v>828</v>
      </c>
      <c r="CC8" s="287" t="s">
        <v>828</v>
      </c>
      <c r="CD8" s="287" t="s">
        <v>828</v>
      </c>
      <c r="CE8" s="287" t="s">
        <v>828</v>
      </c>
      <c r="CF8" s="287" t="s">
        <v>828</v>
      </c>
      <c r="CG8" s="287" t="s">
        <v>828</v>
      </c>
      <c r="CH8" s="287" t="s">
        <v>828</v>
      </c>
      <c r="CI8" s="284">
        <v>0</v>
      </c>
      <c r="CJ8" s="284">
        <f t="shared" si="8"/>
        <v>0</v>
      </c>
      <c r="CK8" s="287" t="s">
        <v>828</v>
      </c>
      <c r="CL8" s="287" t="s">
        <v>828</v>
      </c>
      <c r="CM8" s="287" t="s">
        <v>828</v>
      </c>
      <c r="CN8" s="287" t="s">
        <v>828</v>
      </c>
      <c r="CO8" s="287" t="s">
        <v>828</v>
      </c>
      <c r="CP8" s="287" t="s">
        <v>828</v>
      </c>
      <c r="CQ8" s="287" t="s">
        <v>828</v>
      </c>
      <c r="CR8" s="287" t="s">
        <v>828</v>
      </c>
      <c r="CS8" s="287" t="s">
        <v>828</v>
      </c>
      <c r="CT8" s="287" t="s">
        <v>828</v>
      </c>
      <c r="CU8" s="287" t="s">
        <v>828</v>
      </c>
      <c r="CV8" s="284">
        <v>0</v>
      </c>
      <c r="CW8" s="287" t="s">
        <v>828</v>
      </c>
      <c r="CX8" s="287" t="s">
        <v>828</v>
      </c>
      <c r="CY8" s="287" t="s">
        <v>828</v>
      </c>
      <c r="CZ8" s="287" t="s">
        <v>828</v>
      </c>
      <c r="DA8" s="287" t="s">
        <v>828</v>
      </c>
      <c r="DB8" s="287" t="s">
        <v>828</v>
      </c>
      <c r="DC8" s="287" t="s">
        <v>828</v>
      </c>
      <c r="DD8" s="284">
        <v>0</v>
      </c>
      <c r="DE8" s="284">
        <f t="shared" si="10"/>
        <v>0</v>
      </c>
      <c r="DF8" s="287" t="s">
        <v>828</v>
      </c>
      <c r="DG8" s="287" t="s">
        <v>828</v>
      </c>
      <c r="DH8" s="287" t="s">
        <v>828</v>
      </c>
      <c r="DI8" s="287" t="s">
        <v>828</v>
      </c>
      <c r="DJ8" s="287" t="s">
        <v>828</v>
      </c>
      <c r="DK8" s="287" t="s">
        <v>828</v>
      </c>
      <c r="DL8" s="287" t="s">
        <v>828</v>
      </c>
      <c r="DM8" s="287" t="s">
        <v>828</v>
      </c>
      <c r="DN8" s="287" t="s">
        <v>828</v>
      </c>
      <c r="DO8" s="287" t="s">
        <v>828</v>
      </c>
      <c r="DP8" s="284">
        <v>0</v>
      </c>
      <c r="DQ8" s="287" t="s">
        <v>828</v>
      </c>
      <c r="DR8" s="287" t="s">
        <v>828</v>
      </c>
      <c r="DS8" s="287" t="s">
        <v>828</v>
      </c>
      <c r="DT8" s="284">
        <v>0</v>
      </c>
      <c r="DU8" s="287" t="s">
        <v>828</v>
      </c>
      <c r="DV8" s="287" t="s">
        <v>828</v>
      </c>
      <c r="DW8" s="287" t="s">
        <v>828</v>
      </c>
      <c r="DX8" s="287" t="s">
        <v>828</v>
      </c>
      <c r="DY8" s="284">
        <v>0</v>
      </c>
      <c r="DZ8" s="284">
        <f t="shared" si="12"/>
        <v>0</v>
      </c>
      <c r="EA8" s="284">
        <v>0</v>
      </c>
      <c r="EB8" s="287" t="s">
        <v>828</v>
      </c>
      <c r="EC8" s="287" t="s">
        <v>828</v>
      </c>
      <c r="ED8" s="284">
        <v>0</v>
      </c>
      <c r="EE8" s="287" t="s">
        <v>828</v>
      </c>
      <c r="EF8" s="287" t="s">
        <v>828</v>
      </c>
      <c r="EG8" s="287" t="s">
        <v>828</v>
      </c>
      <c r="EH8" s="284">
        <v>0</v>
      </c>
      <c r="EI8" s="284">
        <v>0</v>
      </c>
      <c r="EJ8" s="287" t="s">
        <v>828</v>
      </c>
      <c r="EK8" s="287" t="s">
        <v>828</v>
      </c>
      <c r="EL8" s="287" t="s">
        <v>828</v>
      </c>
      <c r="EM8" s="287" t="s">
        <v>828</v>
      </c>
      <c r="EN8" s="284">
        <v>0</v>
      </c>
      <c r="EO8" s="284">
        <v>0</v>
      </c>
      <c r="EP8" s="287" t="s">
        <v>828</v>
      </c>
      <c r="EQ8" s="287" t="s">
        <v>828</v>
      </c>
      <c r="ER8" s="287" t="s">
        <v>828</v>
      </c>
      <c r="ES8" s="284">
        <v>0</v>
      </c>
      <c r="ET8" s="284">
        <v>0</v>
      </c>
      <c r="EU8" s="284">
        <f t="shared" si="14"/>
        <v>6112</v>
      </c>
      <c r="EV8" s="284">
        <v>490</v>
      </c>
      <c r="EW8" s="284">
        <v>6</v>
      </c>
      <c r="EX8" s="284">
        <v>50</v>
      </c>
      <c r="EY8" s="284">
        <v>914</v>
      </c>
      <c r="EZ8" s="284">
        <v>1878</v>
      </c>
      <c r="FA8" s="284">
        <v>839</v>
      </c>
      <c r="FB8" s="284">
        <v>1</v>
      </c>
      <c r="FC8" s="284">
        <v>1924</v>
      </c>
      <c r="FD8" s="284">
        <v>5</v>
      </c>
      <c r="FE8" s="284">
        <v>5</v>
      </c>
      <c r="FF8" s="284">
        <v>0</v>
      </c>
      <c r="FG8" s="284">
        <v>0</v>
      </c>
      <c r="FH8" s="287" t="s">
        <v>828</v>
      </c>
      <c r="FI8" s="287" t="s">
        <v>828</v>
      </c>
      <c r="FJ8" s="287" t="s">
        <v>828</v>
      </c>
      <c r="FK8" s="284">
        <v>0</v>
      </c>
      <c r="FL8" s="284">
        <v>0</v>
      </c>
      <c r="FM8" s="284">
        <v>0</v>
      </c>
      <c r="FN8" s="284">
        <v>0</v>
      </c>
      <c r="FO8" s="284">
        <v>0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1142</v>
      </c>
      <c r="E9" s="284">
        <f t="shared" si="1"/>
        <v>0</v>
      </c>
      <c r="F9" s="284">
        <f t="shared" si="17"/>
        <v>0</v>
      </c>
      <c r="G9" s="284">
        <f t="shared" si="18"/>
        <v>84</v>
      </c>
      <c r="H9" s="284">
        <f t="shared" si="19"/>
        <v>325</v>
      </c>
      <c r="I9" s="284">
        <f t="shared" si="20"/>
        <v>417</v>
      </c>
      <c r="J9" s="284">
        <f t="shared" si="21"/>
        <v>131</v>
      </c>
      <c r="K9" s="284">
        <f t="shared" si="22"/>
        <v>2</v>
      </c>
      <c r="L9" s="284">
        <f t="shared" si="23"/>
        <v>174</v>
      </c>
      <c r="M9" s="284">
        <f t="shared" si="24"/>
        <v>0</v>
      </c>
      <c r="N9" s="284">
        <f t="shared" si="25"/>
        <v>0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9</v>
      </c>
      <c r="Y9" s="284">
        <f t="shared" si="2"/>
        <v>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828</v>
      </c>
      <c r="AK9" s="287" t="s">
        <v>828</v>
      </c>
      <c r="AL9" s="284">
        <v>0</v>
      </c>
      <c r="AM9" s="287" t="s">
        <v>828</v>
      </c>
      <c r="AN9" s="287" t="s">
        <v>828</v>
      </c>
      <c r="AO9" s="284">
        <v>0</v>
      </c>
      <c r="AP9" s="287" t="s">
        <v>828</v>
      </c>
      <c r="AQ9" s="284">
        <v>0</v>
      </c>
      <c r="AR9" s="287" t="s">
        <v>828</v>
      </c>
      <c r="AS9" s="284">
        <v>0</v>
      </c>
      <c r="AT9" s="284">
        <f t="shared" si="4"/>
        <v>0</v>
      </c>
      <c r="AU9" s="284">
        <v>0</v>
      </c>
      <c r="AV9" s="284">
        <v>0</v>
      </c>
      <c r="AW9" s="284">
        <v>0</v>
      </c>
      <c r="AX9" s="284">
        <v>0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828</v>
      </c>
      <c r="BF9" s="287" t="s">
        <v>828</v>
      </c>
      <c r="BG9" s="287" t="s">
        <v>828</v>
      </c>
      <c r="BH9" s="287" t="s">
        <v>828</v>
      </c>
      <c r="BI9" s="287" t="s">
        <v>828</v>
      </c>
      <c r="BJ9" s="287" t="s">
        <v>828</v>
      </c>
      <c r="BK9" s="287" t="s">
        <v>828</v>
      </c>
      <c r="BL9" s="287" t="s">
        <v>828</v>
      </c>
      <c r="BM9" s="287" t="s">
        <v>828</v>
      </c>
      <c r="BN9" s="284">
        <v>0</v>
      </c>
      <c r="BO9" s="284">
        <f t="shared" si="6"/>
        <v>0</v>
      </c>
      <c r="BP9" s="287" t="s">
        <v>828</v>
      </c>
      <c r="BQ9" s="287" t="s">
        <v>828</v>
      </c>
      <c r="BR9" s="287" t="s">
        <v>828</v>
      </c>
      <c r="BS9" s="287" t="s">
        <v>828</v>
      </c>
      <c r="BT9" s="287" t="s">
        <v>828</v>
      </c>
      <c r="BU9" s="287" t="s">
        <v>828</v>
      </c>
      <c r="BV9" s="287" t="s">
        <v>828</v>
      </c>
      <c r="BW9" s="287" t="s">
        <v>828</v>
      </c>
      <c r="BX9" s="287" t="s">
        <v>828</v>
      </c>
      <c r="BY9" s="287" t="s">
        <v>828</v>
      </c>
      <c r="BZ9" s="284">
        <v>0</v>
      </c>
      <c r="CA9" s="287" t="s">
        <v>828</v>
      </c>
      <c r="CB9" s="287" t="s">
        <v>828</v>
      </c>
      <c r="CC9" s="287" t="s">
        <v>828</v>
      </c>
      <c r="CD9" s="287" t="s">
        <v>828</v>
      </c>
      <c r="CE9" s="287" t="s">
        <v>828</v>
      </c>
      <c r="CF9" s="287" t="s">
        <v>828</v>
      </c>
      <c r="CG9" s="287" t="s">
        <v>828</v>
      </c>
      <c r="CH9" s="287" t="s">
        <v>828</v>
      </c>
      <c r="CI9" s="284">
        <v>0</v>
      </c>
      <c r="CJ9" s="284">
        <f t="shared" si="8"/>
        <v>0</v>
      </c>
      <c r="CK9" s="287" t="s">
        <v>828</v>
      </c>
      <c r="CL9" s="287" t="s">
        <v>828</v>
      </c>
      <c r="CM9" s="287" t="s">
        <v>828</v>
      </c>
      <c r="CN9" s="287" t="s">
        <v>828</v>
      </c>
      <c r="CO9" s="287" t="s">
        <v>828</v>
      </c>
      <c r="CP9" s="287" t="s">
        <v>828</v>
      </c>
      <c r="CQ9" s="287" t="s">
        <v>828</v>
      </c>
      <c r="CR9" s="287" t="s">
        <v>828</v>
      </c>
      <c r="CS9" s="287" t="s">
        <v>828</v>
      </c>
      <c r="CT9" s="287" t="s">
        <v>828</v>
      </c>
      <c r="CU9" s="287" t="s">
        <v>828</v>
      </c>
      <c r="CV9" s="284">
        <v>0</v>
      </c>
      <c r="CW9" s="287" t="s">
        <v>828</v>
      </c>
      <c r="CX9" s="287" t="s">
        <v>828</v>
      </c>
      <c r="CY9" s="287" t="s">
        <v>828</v>
      </c>
      <c r="CZ9" s="287" t="s">
        <v>828</v>
      </c>
      <c r="DA9" s="287" t="s">
        <v>828</v>
      </c>
      <c r="DB9" s="287" t="s">
        <v>828</v>
      </c>
      <c r="DC9" s="287" t="s">
        <v>828</v>
      </c>
      <c r="DD9" s="284">
        <v>0</v>
      </c>
      <c r="DE9" s="284">
        <f t="shared" si="10"/>
        <v>0</v>
      </c>
      <c r="DF9" s="287" t="s">
        <v>828</v>
      </c>
      <c r="DG9" s="287" t="s">
        <v>828</v>
      </c>
      <c r="DH9" s="287" t="s">
        <v>828</v>
      </c>
      <c r="DI9" s="287" t="s">
        <v>828</v>
      </c>
      <c r="DJ9" s="287" t="s">
        <v>828</v>
      </c>
      <c r="DK9" s="287" t="s">
        <v>828</v>
      </c>
      <c r="DL9" s="287" t="s">
        <v>828</v>
      </c>
      <c r="DM9" s="287" t="s">
        <v>828</v>
      </c>
      <c r="DN9" s="287" t="s">
        <v>828</v>
      </c>
      <c r="DO9" s="287" t="s">
        <v>828</v>
      </c>
      <c r="DP9" s="284">
        <v>0</v>
      </c>
      <c r="DQ9" s="287" t="s">
        <v>828</v>
      </c>
      <c r="DR9" s="287" t="s">
        <v>828</v>
      </c>
      <c r="DS9" s="287" t="s">
        <v>828</v>
      </c>
      <c r="DT9" s="284">
        <v>0</v>
      </c>
      <c r="DU9" s="287" t="s">
        <v>828</v>
      </c>
      <c r="DV9" s="287" t="s">
        <v>828</v>
      </c>
      <c r="DW9" s="287" t="s">
        <v>828</v>
      </c>
      <c r="DX9" s="287" t="s">
        <v>828</v>
      </c>
      <c r="DY9" s="284">
        <v>0</v>
      </c>
      <c r="DZ9" s="284">
        <f t="shared" si="12"/>
        <v>0</v>
      </c>
      <c r="EA9" s="284">
        <v>0</v>
      </c>
      <c r="EB9" s="287" t="s">
        <v>828</v>
      </c>
      <c r="EC9" s="287" t="s">
        <v>828</v>
      </c>
      <c r="ED9" s="284">
        <v>0</v>
      </c>
      <c r="EE9" s="287" t="s">
        <v>828</v>
      </c>
      <c r="EF9" s="287" t="s">
        <v>828</v>
      </c>
      <c r="EG9" s="287" t="s">
        <v>828</v>
      </c>
      <c r="EH9" s="284">
        <v>0</v>
      </c>
      <c r="EI9" s="284">
        <v>0</v>
      </c>
      <c r="EJ9" s="287" t="s">
        <v>828</v>
      </c>
      <c r="EK9" s="287" t="s">
        <v>828</v>
      </c>
      <c r="EL9" s="287" t="s">
        <v>828</v>
      </c>
      <c r="EM9" s="287" t="s">
        <v>828</v>
      </c>
      <c r="EN9" s="284">
        <v>0</v>
      </c>
      <c r="EO9" s="284">
        <v>0</v>
      </c>
      <c r="EP9" s="287" t="s">
        <v>828</v>
      </c>
      <c r="EQ9" s="287" t="s">
        <v>828</v>
      </c>
      <c r="ER9" s="287" t="s">
        <v>828</v>
      </c>
      <c r="ES9" s="284">
        <v>0</v>
      </c>
      <c r="ET9" s="284">
        <v>0</v>
      </c>
      <c r="EU9" s="284">
        <f t="shared" si="14"/>
        <v>1142</v>
      </c>
      <c r="EV9" s="284">
        <v>0</v>
      </c>
      <c r="EW9" s="284">
        <v>0</v>
      </c>
      <c r="EX9" s="284">
        <v>84</v>
      </c>
      <c r="EY9" s="284">
        <v>325</v>
      </c>
      <c r="EZ9" s="284">
        <v>417</v>
      </c>
      <c r="FA9" s="284">
        <v>131</v>
      </c>
      <c r="FB9" s="284">
        <v>2</v>
      </c>
      <c r="FC9" s="284">
        <v>174</v>
      </c>
      <c r="FD9" s="284">
        <v>0</v>
      </c>
      <c r="FE9" s="284">
        <v>0</v>
      </c>
      <c r="FF9" s="284">
        <v>0</v>
      </c>
      <c r="FG9" s="284">
        <v>0</v>
      </c>
      <c r="FH9" s="287" t="s">
        <v>828</v>
      </c>
      <c r="FI9" s="287" t="s">
        <v>828</v>
      </c>
      <c r="FJ9" s="287" t="s">
        <v>828</v>
      </c>
      <c r="FK9" s="284">
        <v>0</v>
      </c>
      <c r="FL9" s="284">
        <v>0</v>
      </c>
      <c r="FM9" s="284">
        <v>0</v>
      </c>
      <c r="FN9" s="284">
        <v>0</v>
      </c>
      <c r="FO9" s="284">
        <v>9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1462</v>
      </c>
      <c r="E10" s="284">
        <f t="shared" si="1"/>
        <v>0</v>
      </c>
      <c r="F10" s="284">
        <f t="shared" si="17"/>
        <v>0</v>
      </c>
      <c r="G10" s="284">
        <f t="shared" si="18"/>
        <v>0</v>
      </c>
      <c r="H10" s="284">
        <f t="shared" si="19"/>
        <v>387</v>
      </c>
      <c r="I10" s="284">
        <f t="shared" si="20"/>
        <v>96</v>
      </c>
      <c r="J10" s="284">
        <f t="shared" si="21"/>
        <v>0</v>
      </c>
      <c r="K10" s="284">
        <f t="shared" si="22"/>
        <v>0</v>
      </c>
      <c r="L10" s="284">
        <f t="shared" si="23"/>
        <v>0</v>
      </c>
      <c r="M10" s="284">
        <f t="shared" si="24"/>
        <v>0</v>
      </c>
      <c r="N10" s="284">
        <f t="shared" si="25"/>
        <v>0</v>
      </c>
      <c r="O10" s="284">
        <f t="shared" si="26"/>
        <v>0</v>
      </c>
      <c r="P10" s="284">
        <f t="shared" si="27"/>
        <v>0</v>
      </c>
      <c r="Q10" s="284">
        <f t="shared" si="28"/>
        <v>690</v>
      </c>
      <c r="R10" s="284">
        <f t="shared" si="29"/>
        <v>0</v>
      </c>
      <c r="S10" s="284">
        <f t="shared" si="30"/>
        <v>0</v>
      </c>
      <c r="T10" s="284">
        <f t="shared" si="31"/>
        <v>0</v>
      </c>
      <c r="U10" s="284">
        <f t="shared" si="32"/>
        <v>209</v>
      </c>
      <c r="V10" s="284">
        <f t="shared" si="33"/>
        <v>0</v>
      </c>
      <c r="W10" s="284">
        <f t="shared" si="34"/>
        <v>0</v>
      </c>
      <c r="X10" s="284">
        <f t="shared" si="35"/>
        <v>80</v>
      </c>
      <c r="Y10" s="284">
        <f t="shared" si="2"/>
        <v>845</v>
      </c>
      <c r="Z10" s="284">
        <v>0</v>
      </c>
      <c r="AA10" s="284">
        <v>0</v>
      </c>
      <c r="AB10" s="284">
        <v>0</v>
      </c>
      <c r="AC10" s="284">
        <v>155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828</v>
      </c>
      <c r="AK10" s="287" t="s">
        <v>828</v>
      </c>
      <c r="AL10" s="284">
        <v>690</v>
      </c>
      <c r="AM10" s="287" t="s">
        <v>828</v>
      </c>
      <c r="AN10" s="287" t="s">
        <v>828</v>
      </c>
      <c r="AO10" s="284">
        <v>0</v>
      </c>
      <c r="AP10" s="287" t="s">
        <v>828</v>
      </c>
      <c r="AQ10" s="284">
        <v>0</v>
      </c>
      <c r="AR10" s="287" t="s">
        <v>828</v>
      </c>
      <c r="AS10" s="284">
        <v>0</v>
      </c>
      <c r="AT10" s="284">
        <f t="shared" si="4"/>
        <v>0</v>
      </c>
      <c r="AU10" s="284">
        <v>0</v>
      </c>
      <c r="AV10" s="284">
        <v>0</v>
      </c>
      <c r="AW10" s="284">
        <v>0</v>
      </c>
      <c r="AX10" s="284">
        <v>0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828</v>
      </c>
      <c r="BF10" s="287" t="s">
        <v>828</v>
      </c>
      <c r="BG10" s="287" t="s">
        <v>828</v>
      </c>
      <c r="BH10" s="287" t="s">
        <v>828</v>
      </c>
      <c r="BI10" s="287" t="s">
        <v>828</v>
      </c>
      <c r="BJ10" s="287" t="s">
        <v>828</v>
      </c>
      <c r="BK10" s="287" t="s">
        <v>828</v>
      </c>
      <c r="BL10" s="287" t="s">
        <v>828</v>
      </c>
      <c r="BM10" s="287" t="s">
        <v>828</v>
      </c>
      <c r="BN10" s="284">
        <v>0</v>
      </c>
      <c r="BO10" s="284">
        <f t="shared" si="6"/>
        <v>0</v>
      </c>
      <c r="BP10" s="287" t="s">
        <v>828</v>
      </c>
      <c r="BQ10" s="287" t="s">
        <v>828</v>
      </c>
      <c r="BR10" s="287" t="s">
        <v>828</v>
      </c>
      <c r="BS10" s="287" t="s">
        <v>828</v>
      </c>
      <c r="BT10" s="287" t="s">
        <v>828</v>
      </c>
      <c r="BU10" s="287" t="s">
        <v>828</v>
      </c>
      <c r="BV10" s="287" t="s">
        <v>828</v>
      </c>
      <c r="BW10" s="287" t="s">
        <v>828</v>
      </c>
      <c r="BX10" s="287" t="s">
        <v>828</v>
      </c>
      <c r="BY10" s="287" t="s">
        <v>828</v>
      </c>
      <c r="BZ10" s="284">
        <v>0</v>
      </c>
      <c r="CA10" s="287" t="s">
        <v>828</v>
      </c>
      <c r="CB10" s="287" t="s">
        <v>828</v>
      </c>
      <c r="CC10" s="287" t="s">
        <v>828</v>
      </c>
      <c r="CD10" s="287" t="s">
        <v>828</v>
      </c>
      <c r="CE10" s="287" t="s">
        <v>828</v>
      </c>
      <c r="CF10" s="287" t="s">
        <v>828</v>
      </c>
      <c r="CG10" s="287" t="s">
        <v>828</v>
      </c>
      <c r="CH10" s="287" t="s">
        <v>828</v>
      </c>
      <c r="CI10" s="284">
        <v>0</v>
      </c>
      <c r="CJ10" s="284">
        <f t="shared" si="8"/>
        <v>0</v>
      </c>
      <c r="CK10" s="287" t="s">
        <v>828</v>
      </c>
      <c r="CL10" s="287" t="s">
        <v>828</v>
      </c>
      <c r="CM10" s="287" t="s">
        <v>828</v>
      </c>
      <c r="CN10" s="287" t="s">
        <v>828</v>
      </c>
      <c r="CO10" s="287" t="s">
        <v>828</v>
      </c>
      <c r="CP10" s="287" t="s">
        <v>828</v>
      </c>
      <c r="CQ10" s="287" t="s">
        <v>828</v>
      </c>
      <c r="CR10" s="287" t="s">
        <v>828</v>
      </c>
      <c r="CS10" s="287" t="s">
        <v>828</v>
      </c>
      <c r="CT10" s="287" t="s">
        <v>828</v>
      </c>
      <c r="CU10" s="287" t="s">
        <v>828</v>
      </c>
      <c r="CV10" s="284">
        <v>0</v>
      </c>
      <c r="CW10" s="287" t="s">
        <v>828</v>
      </c>
      <c r="CX10" s="287" t="s">
        <v>828</v>
      </c>
      <c r="CY10" s="287" t="s">
        <v>828</v>
      </c>
      <c r="CZ10" s="287" t="s">
        <v>828</v>
      </c>
      <c r="DA10" s="287" t="s">
        <v>828</v>
      </c>
      <c r="DB10" s="287" t="s">
        <v>828</v>
      </c>
      <c r="DC10" s="287" t="s">
        <v>828</v>
      </c>
      <c r="DD10" s="284">
        <v>0</v>
      </c>
      <c r="DE10" s="284">
        <f t="shared" si="10"/>
        <v>0</v>
      </c>
      <c r="DF10" s="287" t="s">
        <v>828</v>
      </c>
      <c r="DG10" s="287" t="s">
        <v>828</v>
      </c>
      <c r="DH10" s="287" t="s">
        <v>828</v>
      </c>
      <c r="DI10" s="287" t="s">
        <v>828</v>
      </c>
      <c r="DJ10" s="287" t="s">
        <v>828</v>
      </c>
      <c r="DK10" s="287" t="s">
        <v>828</v>
      </c>
      <c r="DL10" s="287" t="s">
        <v>828</v>
      </c>
      <c r="DM10" s="287" t="s">
        <v>828</v>
      </c>
      <c r="DN10" s="287" t="s">
        <v>828</v>
      </c>
      <c r="DO10" s="287" t="s">
        <v>828</v>
      </c>
      <c r="DP10" s="284">
        <v>0</v>
      </c>
      <c r="DQ10" s="287" t="s">
        <v>828</v>
      </c>
      <c r="DR10" s="287" t="s">
        <v>828</v>
      </c>
      <c r="DS10" s="287" t="s">
        <v>828</v>
      </c>
      <c r="DT10" s="284">
        <v>0</v>
      </c>
      <c r="DU10" s="287" t="s">
        <v>828</v>
      </c>
      <c r="DV10" s="287" t="s">
        <v>828</v>
      </c>
      <c r="DW10" s="287" t="s">
        <v>828</v>
      </c>
      <c r="DX10" s="287" t="s">
        <v>828</v>
      </c>
      <c r="DY10" s="284">
        <v>0</v>
      </c>
      <c r="DZ10" s="284">
        <f t="shared" si="12"/>
        <v>0</v>
      </c>
      <c r="EA10" s="284">
        <v>0</v>
      </c>
      <c r="EB10" s="287" t="s">
        <v>828</v>
      </c>
      <c r="EC10" s="287" t="s">
        <v>828</v>
      </c>
      <c r="ED10" s="284">
        <v>0</v>
      </c>
      <c r="EE10" s="287" t="s">
        <v>828</v>
      </c>
      <c r="EF10" s="287" t="s">
        <v>828</v>
      </c>
      <c r="EG10" s="287" t="s">
        <v>828</v>
      </c>
      <c r="EH10" s="284">
        <v>0</v>
      </c>
      <c r="EI10" s="284">
        <v>0</v>
      </c>
      <c r="EJ10" s="287" t="s">
        <v>828</v>
      </c>
      <c r="EK10" s="287" t="s">
        <v>828</v>
      </c>
      <c r="EL10" s="287" t="s">
        <v>828</v>
      </c>
      <c r="EM10" s="287" t="s">
        <v>828</v>
      </c>
      <c r="EN10" s="284">
        <v>0</v>
      </c>
      <c r="EO10" s="284">
        <v>0</v>
      </c>
      <c r="EP10" s="287" t="s">
        <v>828</v>
      </c>
      <c r="EQ10" s="287" t="s">
        <v>828</v>
      </c>
      <c r="ER10" s="287" t="s">
        <v>828</v>
      </c>
      <c r="ES10" s="284">
        <v>0</v>
      </c>
      <c r="ET10" s="284">
        <v>0</v>
      </c>
      <c r="EU10" s="284">
        <f t="shared" si="14"/>
        <v>617</v>
      </c>
      <c r="EV10" s="284">
        <v>0</v>
      </c>
      <c r="EW10" s="284">
        <v>0</v>
      </c>
      <c r="EX10" s="284">
        <v>0</v>
      </c>
      <c r="EY10" s="284">
        <v>232</v>
      </c>
      <c r="EZ10" s="284">
        <v>96</v>
      </c>
      <c r="FA10" s="284">
        <v>0</v>
      </c>
      <c r="FB10" s="284">
        <v>0</v>
      </c>
      <c r="FC10" s="284">
        <v>0</v>
      </c>
      <c r="FD10" s="284">
        <v>0</v>
      </c>
      <c r="FE10" s="284">
        <v>0</v>
      </c>
      <c r="FF10" s="284">
        <v>0</v>
      </c>
      <c r="FG10" s="284">
        <v>0</v>
      </c>
      <c r="FH10" s="287" t="s">
        <v>828</v>
      </c>
      <c r="FI10" s="287" t="s">
        <v>828</v>
      </c>
      <c r="FJ10" s="287" t="s">
        <v>828</v>
      </c>
      <c r="FK10" s="284">
        <v>0</v>
      </c>
      <c r="FL10" s="284">
        <v>209</v>
      </c>
      <c r="FM10" s="284">
        <v>0</v>
      </c>
      <c r="FN10" s="284">
        <v>0</v>
      </c>
      <c r="FO10" s="284">
        <v>80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3346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292</v>
      </c>
      <c r="I11" s="284">
        <f t="shared" si="20"/>
        <v>0</v>
      </c>
      <c r="J11" s="284">
        <f t="shared" si="21"/>
        <v>180</v>
      </c>
      <c r="K11" s="284">
        <f t="shared" si="22"/>
        <v>0</v>
      </c>
      <c r="L11" s="284">
        <f t="shared" si="23"/>
        <v>485</v>
      </c>
      <c r="M11" s="284">
        <f t="shared" si="24"/>
        <v>0</v>
      </c>
      <c r="N11" s="284">
        <f t="shared" si="25"/>
        <v>0</v>
      </c>
      <c r="O11" s="284">
        <f t="shared" si="26"/>
        <v>27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0</v>
      </c>
      <c r="T11" s="284">
        <f t="shared" si="31"/>
        <v>2348</v>
      </c>
      <c r="U11" s="284">
        <f t="shared" si="32"/>
        <v>0</v>
      </c>
      <c r="V11" s="284">
        <f t="shared" si="33"/>
        <v>0</v>
      </c>
      <c r="W11" s="284">
        <f t="shared" si="34"/>
        <v>14</v>
      </c>
      <c r="X11" s="284">
        <f t="shared" si="35"/>
        <v>0</v>
      </c>
      <c r="Y11" s="284">
        <f t="shared" si="2"/>
        <v>2348</v>
      </c>
      <c r="Z11" s="284">
        <v>0</v>
      </c>
      <c r="AA11" s="284">
        <v>0</v>
      </c>
      <c r="AB11" s="284"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828</v>
      </c>
      <c r="AK11" s="287" t="s">
        <v>828</v>
      </c>
      <c r="AL11" s="284">
        <v>0</v>
      </c>
      <c r="AM11" s="287" t="s">
        <v>828</v>
      </c>
      <c r="AN11" s="287" t="s">
        <v>828</v>
      </c>
      <c r="AO11" s="284">
        <v>2348</v>
      </c>
      <c r="AP11" s="287" t="s">
        <v>828</v>
      </c>
      <c r="AQ11" s="284">
        <v>0</v>
      </c>
      <c r="AR11" s="287" t="s">
        <v>828</v>
      </c>
      <c r="AS11" s="284">
        <v>0</v>
      </c>
      <c r="AT11" s="284">
        <f t="shared" si="4"/>
        <v>292</v>
      </c>
      <c r="AU11" s="284">
        <v>0</v>
      </c>
      <c r="AV11" s="284">
        <v>0</v>
      </c>
      <c r="AW11" s="284">
        <v>0</v>
      </c>
      <c r="AX11" s="284">
        <v>292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828</v>
      </c>
      <c r="BF11" s="287" t="s">
        <v>828</v>
      </c>
      <c r="BG11" s="287" t="s">
        <v>828</v>
      </c>
      <c r="BH11" s="287" t="s">
        <v>828</v>
      </c>
      <c r="BI11" s="287" t="s">
        <v>828</v>
      </c>
      <c r="BJ11" s="287" t="s">
        <v>828</v>
      </c>
      <c r="BK11" s="287" t="s">
        <v>828</v>
      </c>
      <c r="BL11" s="287" t="s">
        <v>828</v>
      </c>
      <c r="BM11" s="287" t="s">
        <v>828</v>
      </c>
      <c r="BN11" s="284">
        <v>0</v>
      </c>
      <c r="BO11" s="284">
        <f t="shared" si="6"/>
        <v>27</v>
      </c>
      <c r="BP11" s="287" t="s">
        <v>828</v>
      </c>
      <c r="BQ11" s="287" t="s">
        <v>828</v>
      </c>
      <c r="BR11" s="287" t="s">
        <v>828</v>
      </c>
      <c r="BS11" s="287" t="s">
        <v>828</v>
      </c>
      <c r="BT11" s="287" t="s">
        <v>828</v>
      </c>
      <c r="BU11" s="287" t="s">
        <v>828</v>
      </c>
      <c r="BV11" s="287" t="s">
        <v>828</v>
      </c>
      <c r="BW11" s="287" t="s">
        <v>828</v>
      </c>
      <c r="BX11" s="287" t="s">
        <v>828</v>
      </c>
      <c r="BY11" s="287" t="s">
        <v>828</v>
      </c>
      <c r="BZ11" s="284">
        <v>27</v>
      </c>
      <c r="CA11" s="287" t="s">
        <v>828</v>
      </c>
      <c r="CB11" s="287" t="s">
        <v>828</v>
      </c>
      <c r="CC11" s="287" t="s">
        <v>828</v>
      </c>
      <c r="CD11" s="287" t="s">
        <v>828</v>
      </c>
      <c r="CE11" s="287" t="s">
        <v>828</v>
      </c>
      <c r="CF11" s="287" t="s">
        <v>828</v>
      </c>
      <c r="CG11" s="287" t="s">
        <v>828</v>
      </c>
      <c r="CH11" s="287" t="s">
        <v>828</v>
      </c>
      <c r="CI11" s="284">
        <v>0</v>
      </c>
      <c r="CJ11" s="284">
        <f t="shared" si="8"/>
        <v>0</v>
      </c>
      <c r="CK11" s="287" t="s">
        <v>828</v>
      </c>
      <c r="CL11" s="287" t="s">
        <v>828</v>
      </c>
      <c r="CM11" s="287" t="s">
        <v>828</v>
      </c>
      <c r="CN11" s="287" t="s">
        <v>828</v>
      </c>
      <c r="CO11" s="287" t="s">
        <v>828</v>
      </c>
      <c r="CP11" s="287" t="s">
        <v>828</v>
      </c>
      <c r="CQ11" s="287" t="s">
        <v>828</v>
      </c>
      <c r="CR11" s="287" t="s">
        <v>828</v>
      </c>
      <c r="CS11" s="287" t="s">
        <v>828</v>
      </c>
      <c r="CT11" s="287" t="s">
        <v>828</v>
      </c>
      <c r="CU11" s="287" t="s">
        <v>828</v>
      </c>
      <c r="CV11" s="284">
        <v>0</v>
      </c>
      <c r="CW11" s="287" t="s">
        <v>828</v>
      </c>
      <c r="CX11" s="287" t="s">
        <v>828</v>
      </c>
      <c r="CY11" s="287" t="s">
        <v>828</v>
      </c>
      <c r="CZ11" s="287" t="s">
        <v>828</v>
      </c>
      <c r="DA11" s="287" t="s">
        <v>828</v>
      </c>
      <c r="DB11" s="287" t="s">
        <v>828</v>
      </c>
      <c r="DC11" s="287" t="s">
        <v>828</v>
      </c>
      <c r="DD11" s="284">
        <v>0</v>
      </c>
      <c r="DE11" s="284">
        <f t="shared" si="10"/>
        <v>0</v>
      </c>
      <c r="DF11" s="287" t="s">
        <v>828</v>
      </c>
      <c r="DG11" s="287" t="s">
        <v>828</v>
      </c>
      <c r="DH11" s="287" t="s">
        <v>828</v>
      </c>
      <c r="DI11" s="287" t="s">
        <v>828</v>
      </c>
      <c r="DJ11" s="287" t="s">
        <v>828</v>
      </c>
      <c r="DK11" s="287" t="s">
        <v>828</v>
      </c>
      <c r="DL11" s="287" t="s">
        <v>828</v>
      </c>
      <c r="DM11" s="287" t="s">
        <v>828</v>
      </c>
      <c r="DN11" s="287" t="s">
        <v>828</v>
      </c>
      <c r="DO11" s="287" t="s">
        <v>828</v>
      </c>
      <c r="DP11" s="284">
        <v>0</v>
      </c>
      <c r="DQ11" s="287" t="s">
        <v>828</v>
      </c>
      <c r="DR11" s="287" t="s">
        <v>828</v>
      </c>
      <c r="DS11" s="287" t="s">
        <v>828</v>
      </c>
      <c r="DT11" s="284">
        <v>0</v>
      </c>
      <c r="DU11" s="287" t="s">
        <v>828</v>
      </c>
      <c r="DV11" s="287" t="s">
        <v>828</v>
      </c>
      <c r="DW11" s="287" t="s">
        <v>828</v>
      </c>
      <c r="DX11" s="287" t="s">
        <v>828</v>
      </c>
      <c r="DY11" s="284">
        <v>0</v>
      </c>
      <c r="DZ11" s="284">
        <f t="shared" si="12"/>
        <v>14</v>
      </c>
      <c r="EA11" s="284">
        <v>0</v>
      </c>
      <c r="EB11" s="287" t="s">
        <v>828</v>
      </c>
      <c r="EC11" s="287" t="s">
        <v>828</v>
      </c>
      <c r="ED11" s="284">
        <v>0</v>
      </c>
      <c r="EE11" s="287" t="s">
        <v>828</v>
      </c>
      <c r="EF11" s="287" t="s">
        <v>828</v>
      </c>
      <c r="EG11" s="287" t="s">
        <v>828</v>
      </c>
      <c r="EH11" s="284">
        <v>0</v>
      </c>
      <c r="EI11" s="284">
        <v>0</v>
      </c>
      <c r="EJ11" s="287" t="s">
        <v>828</v>
      </c>
      <c r="EK11" s="287" t="s">
        <v>828</v>
      </c>
      <c r="EL11" s="287" t="s">
        <v>828</v>
      </c>
      <c r="EM11" s="287" t="s">
        <v>828</v>
      </c>
      <c r="EN11" s="284">
        <v>0</v>
      </c>
      <c r="EO11" s="284">
        <v>0</v>
      </c>
      <c r="EP11" s="287" t="s">
        <v>828</v>
      </c>
      <c r="EQ11" s="287" t="s">
        <v>828</v>
      </c>
      <c r="ER11" s="287" t="s">
        <v>828</v>
      </c>
      <c r="ES11" s="284">
        <v>14</v>
      </c>
      <c r="ET11" s="284">
        <v>0</v>
      </c>
      <c r="EU11" s="284">
        <f t="shared" si="14"/>
        <v>665</v>
      </c>
      <c r="EV11" s="284">
        <v>0</v>
      </c>
      <c r="EW11" s="284">
        <v>0</v>
      </c>
      <c r="EX11" s="284">
        <v>0</v>
      </c>
      <c r="EY11" s="284">
        <v>0</v>
      </c>
      <c r="EZ11" s="284">
        <v>0</v>
      </c>
      <c r="FA11" s="284">
        <v>180</v>
      </c>
      <c r="FB11" s="284">
        <v>0</v>
      </c>
      <c r="FC11" s="284">
        <v>485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828</v>
      </c>
      <c r="FI11" s="287" t="s">
        <v>828</v>
      </c>
      <c r="FJ11" s="287" t="s">
        <v>828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5673</v>
      </c>
      <c r="E12" s="284">
        <f t="shared" si="1"/>
        <v>1846</v>
      </c>
      <c r="F12" s="284">
        <f t="shared" si="17"/>
        <v>20</v>
      </c>
      <c r="G12" s="284">
        <f t="shared" si="18"/>
        <v>0</v>
      </c>
      <c r="H12" s="284">
        <f t="shared" si="19"/>
        <v>483</v>
      </c>
      <c r="I12" s="284">
        <f t="shared" si="20"/>
        <v>550</v>
      </c>
      <c r="J12" s="284">
        <f t="shared" si="21"/>
        <v>205</v>
      </c>
      <c r="K12" s="284">
        <f t="shared" si="22"/>
        <v>9</v>
      </c>
      <c r="L12" s="284">
        <f t="shared" si="23"/>
        <v>561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0</v>
      </c>
      <c r="R12" s="284">
        <f t="shared" si="29"/>
        <v>0</v>
      </c>
      <c r="S12" s="284">
        <f t="shared" si="30"/>
        <v>0</v>
      </c>
      <c r="T12" s="284">
        <f t="shared" si="31"/>
        <v>1979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20</v>
      </c>
      <c r="Y12" s="284">
        <f t="shared" si="2"/>
        <v>1979</v>
      </c>
      <c r="Z12" s="284">
        <v>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828</v>
      </c>
      <c r="AK12" s="287" t="s">
        <v>828</v>
      </c>
      <c r="AL12" s="284">
        <v>0</v>
      </c>
      <c r="AM12" s="287" t="s">
        <v>828</v>
      </c>
      <c r="AN12" s="287" t="s">
        <v>828</v>
      </c>
      <c r="AO12" s="284">
        <v>1979</v>
      </c>
      <c r="AP12" s="287" t="s">
        <v>828</v>
      </c>
      <c r="AQ12" s="284">
        <v>0</v>
      </c>
      <c r="AR12" s="287" t="s">
        <v>828</v>
      </c>
      <c r="AS12" s="284">
        <v>0</v>
      </c>
      <c r="AT12" s="284">
        <f t="shared" si="4"/>
        <v>271</v>
      </c>
      <c r="AU12" s="284">
        <v>0</v>
      </c>
      <c r="AV12" s="284">
        <v>0</v>
      </c>
      <c r="AW12" s="284">
        <v>0</v>
      </c>
      <c r="AX12" s="284">
        <v>271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828</v>
      </c>
      <c r="BF12" s="287" t="s">
        <v>828</v>
      </c>
      <c r="BG12" s="287" t="s">
        <v>828</v>
      </c>
      <c r="BH12" s="287" t="s">
        <v>828</v>
      </c>
      <c r="BI12" s="287" t="s">
        <v>828</v>
      </c>
      <c r="BJ12" s="287" t="s">
        <v>828</v>
      </c>
      <c r="BK12" s="287" t="s">
        <v>828</v>
      </c>
      <c r="BL12" s="287" t="s">
        <v>828</v>
      </c>
      <c r="BM12" s="287" t="s">
        <v>828</v>
      </c>
      <c r="BN12" s="284">
        <v>0</v>
      </c>
      <c r="BO12" s="284">
        <f t="shared" si="6"/>
        <v>0</v>
      </c>
      <c r="BP12" s="287" t="s">
        <v>828</v>
      </c>
      <c r="BQ12" s="287" t="s">
        <v>828</v>
      </c>
      <c r="BR12" s="287" t="s">
        <v>828</v>
      </c>
      <c r="BS12" s="287" t="s">
        <v>828</v>
      </c>
      <c r="BT12" s="287" t="s">
        <v>828</v>
      </c>
      <c r="BU12" s="287" t="s">
        <v>828</v>
      </c>
      <c r="BV12" s="287" t="s">
        <v>828</v>
      </c>
      <c r="BW12" s="287" t="s">
        <v>828</v>
      </c>
      <c r="BX12" s="287" t="s">
        <v>828</v>
      </c>
      <c r="BY12" s="287" t="s">
        <v>828</v>
      </c>
      <c r="BZ12" s="284">
        <v>0</v>
      </c>
      <c r="CA12" s="287" t="s">
        <v>828</v>
      </c>
      <c r="CB12" s="287" t="s">
        <v>828</v>
      </c>
      <c r="CC12" s="287" t="s">
        <v>828</v>
      </c>
      <c r="CD12" s="287" t="s">
        <v>828</v>
      </c>
      <c r="CE12" s="287" t="s">
        <v>828</v>
      </c>
      <c r="CF12" s="287" t="s">
        <v>828</v>
      </c>
      <c r="CG12" s="287" t="s">
        <v>828</v>
      </c>
      <c r="CH12" s="287" t="s">
        <v>828</v>
      </c>
      <c r="CI12" s="284">
        <v>0</v>
      </c>
      <c r="CJ12" s="284">
        <f t="shared" si="8"/>
        <v>0</v>
      </c>
      <c r="CK12" s="287" t="s">
        <v>828</v>
      </c>
      <c r="CL12" s="287" t="s">
        <v>828</v>
      </c>
      <c r="CM12" s="287" t="s">
        <v>828</v>
      </c>
      <c r="CN12" s="287" t="s">
        <v>828</v>
      </c>
      <c r="CO12" s="287" t="s">
        <v>828</v>
      </c>
      <c r="CP12" s="287" t="s">
        <v>828</v>
      </c>
      <c r="CQ12" s="287" t="s">
        <v>828</v>
      </c>
      <c r="CR12" s="287" t="s">
        <v>828</v>
      </c>
      <c r="CS12" s="287" t="s">
        <v>828</v>
      </c>
      <c r="CT12" s="287" t="s">
        <v>828</v>
      </c>
      <c r="CU12" s="287" t="s">
        <v>828</v>
      </c>
      <c r="CV12" s="284">
        <v>0</v>
      </c>
      <c r="CW12" s="287" t="s">
        <v>828</v>
      </c>
      <c r="CX12" s="287" t="s">
        <v>828</v>
      </c>
      <c r="CY12" s="287" t="s">
        <v>828</v>
      </c>
      <c r="CZ12" s="287" t="s">
        <v>828</v>
      </c>
      <c r="DA12" s="287" t="s">
        <v>828</v>
      </c>
      <c r="DB12" s="287" t="s">
        <v>828</v>
      </c>
      <c r="DC12" s="287" t="s">
        <v>828</v>
      </c>
      <c r="DD12" s="284">
        <v>0</v>
      </c>
      <c r="DE12" s="284">
        <f t="shared" si="10"/>
        <v>0</v>
      </c>
      <c r="DF12" s="287" t="s">
        <v>828</v>
      </c>
      <c r="DG12" s="287" t="s">
        <v>828</v>
      </c>
      <c r="DH12" s="287" t="s">
        <v>828</v>
      </c>
      <c r="DI12" s="287" t="s">
        <v>828</v>
      </c>
      <c r="DJ12" s="287" t="s">
        <v>828</v>
      </c>
      <c r="DK12" s="287" t="s">
        <v>828</v>
      </c>
      <c r="DL12" s="287" t="s">
        <v>828</v>
      </c>
      <c r="DM12" s="287" t="s">
        <v>828</v>
      </c>
      <c r="DN12" s="287" t="s">
        <v>828</v>
      </c>
      <c r="DO12" s="287" t="s">
        <v>828</v>
      </c>
      <c r="DP12" s="284">
        <v>0</v>
      </c>
      <c r="DQ12" s="287" t="s">
        <v>828</v>
      </c>
      <c r="DR12" s="287" t="s">
        <v>828</v>
      </c>
      <c r="DS12" s="287" t="s">
        <v>828</v>
      </c>
      <c r="DT12" s="284">
        <v>0</v>
      </c>
      <c r="DU12" s="287" t="s">
        <v>828</v>
      </c>
      <c r="DV12" s="287" t="s">
        <v>828</v>
      </c>
      <c r="DW12" s="287" t="s">
        <v>828</v>
      </c>
      <c r="DX12" s="287" t="s">
        <v>828</v>
      </c>
      <c r="DY12" s="284">
        <v>0</v>
      </c>
      <c r="DZ12" s="284">
        <f t="shared" si="12"/>
        <v>0</v>
      </c>
      <c r="EA12" s="284">
        <v>0</v>
      </c>
      <c r="EB12" s="287" t="s">
        <v>828</v>
      </c>
      <c r="EC12" s="287" t="s">
        <v>828</v>
      </c>
      <c r="ED12" s="284">
        <v>0</v>
      </c>
      <c r="EE12" s="287" t="s">
        <v>828</v>
      </c>
      <c r="EF12" s="287" t="s">
        <v>828</v>
      </c>
      <c r="EG12" s="287" t="s">
        <v>828</v>
      </c>
      <c r="EH12" s="284">
        <v>0</v>
      </c>
      <c r="EI12" s="284">
        <v>0</v>
      </c>
      <c r="EJ12" s="287" t="s">
        <v>828</v>
      </c>
      <c r="EK12" s="287" t="s">
        <v>828</v>
      </c>
      <c r="EL12" s="287" t="s">
        <v>828</v>
      </c>
      <c r="EM12" s="287" t="s">
        <v>828</v>
      </c>
      <c r="EN12" s="284">
        <v>0</v>
      </c>
      <c r="EO12" s="284">
        <v>0</v>
      </c>
      <c r="EP12" s="287" t="s">
        <v>828</v>
      </c>
      <c r="EQ12" s="287" t="s">
        <v>828</v>
      </c>
      <c r="ER12" s="287" t="s">
        <v>828</v>
      </c>
      <c r="ES12" s="284">
        <v>0</v>
      </c>
      <c r="ET12" s="284">
        <v>0</v>
      </c>
      <c r="EU12" s="284">
        <f t="shared" si="14"/>
        <v>3423</v>
      </c>
      <c r="EV12" s="284">
        <v>1846</v>
      </c>
      <c r="EW12" s="284">
        <v>20</v>
      </c>
      <c r="EX12" s="284">
        <v>0</v>
      </c>
      <c r="EY12" s="284">
        <v>212</v>
      </c>
      <c r="EZ12" s="284">
        <v>550</v>
      </c>
      <c r="FA12" s="284">
        <v>205</v>
      </c>
      <c r="FB12" s="284">
        <v>9</v>
      </c>
      <c r="FC12" s="284">
        <v>561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828</v>
      </c>
      <c r="FI12" s="287" t="s">
        <v>828</v>
      </c>
      <c r="FJ12" s="287" t="s">
        <v>828</v>
      </c>
      <c r="FK12" s="284">
        <v>0</v>
      </c>
      <c r="FL12" s="284">
        <v>0</v>
      </c>
      <c r="FM12" s="284">
        <v>0</v>
      </c>
      <c r="FN12" s="284">
        <v>0</v>
      </c>
      <c r="FO12" s="284">
        <v>20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811</v>
      </c>
      <c r="E13" s="284">
        <f t="shared" si="1"/>
        <v>0</v>
      </c>
      <c r="F13" s="284">
        <f t="shared" si="17"/>
        <v>0</v>
      </c>
      <c r="G13" s="284">
        <f t="shared" si="18"/>
        <v>0</v>
      </c>
      <c r="H13" s="284">
        <f t="shared" si="19"/>
        <v>309</v>
      </c>
      <c r="I13" s="284">
        <f t="shared" si="20"/>
        <v>250</v>
      </c>
      <c r="J13" s="284">
        <f t="shared" si="21"/>
        <v>107</v>
      </c>
      <c r="K13" s="284">
        <f t="shared" si="22"/>
        <v>1</v>
      </c>
      <c r="L13" s="284">
        <f t="shared" si="23"/>
        <v>144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0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0</v>
      </c>
      <c r="Y13" s="284">
        <f t="shared" si="2"/>
        <v>0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828</v>
      </c>
      <c r="AK13" s="287" t="s">
        <v>828</v>
      </c>
      <c r="AL13" s="284">
        <v>0</v>
      </c>
      <c r="AM13" s="287" t="s">
        <v>828</v>
      </c>
      <c r="AN13" s="287" t="s">
        <v>828</v>
      </c>
      <c r="AO13" s="284">
        <v>0</v>
      </c>
      <c r="AP13" s="287" t="s">
        <v>828</v>
      </c>
      <c r="AQ13" s="284">
        <v>0</v>
      </c>
      <c r="AR13" s="287" t="s">
        <v>828</v>
      </c>
      <c r="AS13" s="284">
        <v>0</v>
      </c>
      <c r="AT13" s="284">
        <f t="shared" si="4"/>
        <v>210</v>
      </c>
      <c r="AU13" s="284">
        <v>0</v>
      </c>
      <c r="AV13" s="284">
        <v>0</v>
      </c>
      <c r="AW13" s="284">
        <v>0</v>
      </c>
      <c r="AX13" s="284">
        <v>210</v>
      </c>
      <c r="AY13" s="284"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7" t="s">
        <v>828</v>
      </c>
      <c r="BF13" s="287" t="s">
        <v>828</v>
      </c>
      <c r="BG13" s="287" t="s">
        <v>828</v>
      </c>
      <c r="BH13" s="287" t="s">
        <v>828</v>
      </c>
      <c r="BI13" s="287" t="s">
        <v>828</v>
      </c>
      <c r="BJ13" s="287" t="s">
        <v>828</v>
      </c>
      <c r="BK13" s="287" t="s">
        <v>828</v>
      </c>
      <c r="BL13" s="287" t="s">
        <v>828</v>
      </c>
      <c r="BM13" s="287" t="s">
        <v>828</v>
      </c>
      <c r="BN13" s="284">
        <v>0</v>
      </c>
      <c r="BO13" s="284">
        <f t="shared" si="6"/>
        <v>0</v>
      </c>
      <c r="BP13" s="287" t="s">
        <v>828</v>
      </c>
      <c r="BQ13" s="287" t="s">
        <v>828</v>
      </c>
      <c r="BR13" s="287" t="s">
        <v>828</v>
      </c>
      <c r="BS13" s="287" t="s">
        <v>828</v>
      </c>
      <c r="BT13" s="287" t="s">
        <v>828</v>
      </c>
      <c r="BU13" s="287" t="s">
        <v>828</v>
      </c>
      <c r="BV13" s="287" t="s">
        <v>828</v>
      </c>
      <c r="BW13" s="287" t="s">
        <v>828</v>
      </c>
      <c r="BX13" s="287" t="s">
        <v>828</v>
      </c>
      <c r="BY13" s="287" t="s">
        <v>828</v>
      </c>
      <c r="BZ13" s="284">
        <v>0</v>
      </c>
      <c r="CA13" s="287" t="s">
        <v>828</v>
      </c>
      <c r="CB13" s="287" t="s">
        <v>828</v>
      </c>
      <c r="CC13" s="287" t="s">
        <v>828</v>
      </c>
      <c r="CD13" s="287" t="s">
        <v>828</v>
      </c>
      <c r="CE13" s="287" t="s">
        <v>828</v>
      </c>
      <c r="CF13" s="287" t="s">
        <v>828</v>
      </c>
      <c r="CG13" s="287" t="s">
        <v>828</v>
      </c>
      <c r="CH13" s="287" t="s">
        <v>828</v>
      </c>
      <c r="CI13" s="284">
        <v>0</v>
      </c>
      <c r="CJ13" s="284">
        <f t="shared" si="8"/>
        <v>0</v>
      </c>
      <c r="CK13" s="287" t="s">
        <v>828</v>
      </c>
      <c r="CL13" s="287" t="s">
        <v>828</v>
      </c>
      <c r="CM13" s="287" t="s">
        <v>828</v>
      </c>
      <c r="CN13" s="287" t="s">
        <v>828</v>
      </c>
      <c r="CO13" s="287" t="s">
        <v>828</v>
      </c>
      <c r="CP13" s="287" t="s">
        <v>828</v>
      </c>
      <c r="CQ13" s="287" t="s">
        <v>828</v>
      </c>
      <c r="CR13" s="287" t="s">
        <v>828</v>
      </c>
      <c r="CS13" s="287" t="s">
        <v>828</v>
      </c>
      <c r="CT13" s="287" t="s">
        <v>828</v>
      </c>
      <c r="CU13" s="287" t="s">
        <v>828</v>
      </c>
      <c r="CV13" s="284">
        <v>0</v>
      </c>
      <c r="CW13" s="287" t="s">
        <v>828</v>
      </c>
      <c r="CX13" s="287" t="s">
        <v>828</v>
      </c>
      <c r="CY13" s="287" t="s">
        <v>828</v>
      </c>
      <c r="CZ13" s="287" t="s">
        <v>828</v>
      </c>
      <c r="DA13" s="287" t="s">
        <v>828</v>
      </c>
      <c r="DB13" s="287" t="s">
        <v>828</v>
      </c>
      <c r="DC13" s="287" t="s">
        <v>828</v>
      </c>
      <c r="DD13" s="284">
        <v>0</v>
      </c>
      <c r="DE13" s="284">
        <f t="shared" si="10"/>
        <v>0</v>
      </c>
      <c r="DF13" s="287" t="s">
        <v>828</v>
      </c>
      <c r="DG13" s="287" t="s">
        <v>828</v>
      </c>
      <c r="DH13" s="287" t="s">
        <v>828</v>
      </c>
      <c r="DI13" s="287" t="s">
        <v>828</v>
      </c>
      <c r="DJ13" s="287" t="s">
        <v>828</v>
      </c>
      <c r="DK13" s="287" t="s">
        <v>828</v>
      </c>
      <c r="DL13" s="287" t="s">
        <v>828</v>
      </c>
      <c r="DM13" s="287" t="s">
        <v>828</v>
      </c>
      <c r="DN13" s="287" t="s">
        <v>828</v>
      </c>
      <c r="DO13" s="287" t="s">
        <v>828</v>
      </c>
      <c r="DP13" s="284">
        <v>0</v>
      </c>
      <c r="DQ13" s="287" t="s">
        <v>828</v>
      </c>
      <c r="DR13" s="287" t="s">
        <v>828</v>
      </c>
      <c r="DS13" s="287" t="s">
        <v>828</v>
      </c>
      <c r="DT13" s="284">
        <v>0</v>
      </c>
      <c r="DU13" s="287" t="s">
        <v>828</v>
      </c>
      <c r="DV13" s="287" t="s">
        <v>828</v>
      </c>
      <c r="DW13" s="287" t="s">
        <v>828</v>
      </c>
      <c r="DX13" s="287" t="s">
        <v>828</v>
      </c>
      <c r="DY13" s="284">
        <v>0</v>
      </c>
      <c r="DZ13" s="284">
        <f t="shared" si="12"/>
        <v>0</v>
      </c>
      <c r="EA13" s="284">
        <v>0</v>
      </c>
      <c r="EB13" s="287" t="s">
        <v>828</v>
      </c>
      <c r="EC13" s="287" t="s">
        <v>828</v>
      </c>
      <c r="ED13" s="284">
        <v>0</v>
      </c>
      <c r="EE13" s="287" t="s">
        <v>828</v>
      </c>
      <c r="EF13" s="287" t="s">
        <v>828</v>
      </c>
      <c r="EG13" s="287" t="s">
        <v>828</v>
      </c>
      <c r="EH13" s="284">
        <v>0</v>
      </c>
      <c r="EI13" s="284">
        <v>0</v>
      </c>
      <c r="EJ13" s="287" t="s">
        <v>828</v>
      </c>
      <c r="EK13" s="287" t="s">
        <v>828</v>
      </c>
      <c r="EL13" s="287" t="s">
        <v>828</v>
      </c>
      <c r="EM13" s="287" t="s">
        <v>828</v>
      </c>
      <c r="EN13" s="284">
        <v>0</v>
      </c>
      <c r="EO13" s="284">
        <v>0</v>
      </c>
      <c r="EP13" s="287" t="s">
        <v>828</v>
      </c>
      <c r="EQ13" s="287" t="s">
        <v>828</v>
      </c>
      <c r="ER13" s="287" t="s">
        <v>828</v>
      </c>
      <c r="ES13" s="284">
        <v>0</v>
      </c>
      <c r="ET13" s="284">
        <v>0</v>
      </c>
      <c r="EU13" s="284">
        <f t="shared" si="14"/>
        <v>601</v>
      </c>
      <c r="EV13" s="284">
        <v>0</v>
      </c>
      <c r="EW13" s="284">
        <v>0</v>
      </c>
      <c r="EX13" s="284">
        <v>0</v>
      </c>
      <c r="EY13" s="284">
        <v>99</v>
      </c>
      <c r="EZ13" s="284">
        <v>250</v>
      </c>
      <c r="FA13" s="284">
        <v>107</v>
      </c>
      <c r="FB13" s="284">
        <v>1</v>
      </c>
      <c r="FC13" s="284">
        <v>144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828</v>
      </c>
      <c r="FI13" s="287" t="s">
        <v>828</v>
      </c>
      <c r="FJ13" s="287" t="s">
        <v>828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789</v>
      </c>
      <c r="E14" s="284">
        <f t="shared" si="1"/>
        <v>0</v>
      </c>
      <c r="F14" s="284">
        <f t="shared" si="17"/>
        <v>0</v>
      </c>
      <c r="G14" s="284">
        <f t="shared" si="18"/>
        <v>0</v>
      </c>
      <c r="H14" s="284">
        <f t="shared" si="19"/>
        <v>217</v>
      </c>
      <c r="I14" s="284">
        <f t="shared" si="20"/>
        <v>0</v>
      </c>
      <c r="J14" s="284">
        <f t="shared" si="21"/>
        <v>0</v>
      </c>
      <c r="K14" s="284">
        <f t="shared" si="22"/>
        <v>0</v>
      </c>
      <c r="L14" s="284">
        <f t="shared" si="23"/>
        <v>0</v>
      </c>
      <c r="M14" s="284">
        <f t="shared" si="24"/>
        <v>0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0</v>
      </c>
      <c r="R14" s="284">
        <f t="shared" si="29"/>
        <v>0</v>
      </c>
      <c r="S14" s="284">
        <f t="shared" si="30"/>
        <v>0</v>
      </c>
      <c r="T14" s="284">
        <f t="shared" si="31"/>
        <v>572</v>
      </c>
      <c r="U14" s="284">
        <f t="shared" si="32"/>
        <v>0</v>
      </c>
      <c r="V14" s="284">
        <f t="shared" si="33"/>
        <v>0</v>
      </c>
      <c r="W14" s="284">
        <f t="shared" si="34"/>
        <v>0</v>
      </c>
      <c r="X14" s="284">
        <f t="shared" si="35"/>
        <v>0</v>
      </c>
      <c r="Y14" s="284">
        <f t="shared" si="2"/>
        <v>584</v>
      </c>
      <c r="Z14" s="284">
        <v>0</v>
      </c>
      <c r="AA14" s="284">
        <v>0</v>
      </c>
      <c r="AB14" s="284">
        <v>0</v>
      </c>
      <c r="AC14" s="284">
        <v>12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828</v>
      </c>
      <c r="AK14" s="287" t="s">
        <v>828</v>
      </c>
      <c r="AL14" s="284">
        <v>0</v>
      </c>
      <c r="AM14" s="287" t="s">
        <v>828</v>
      </c>
      <c r="AN14" s="287" t="s">
        <v>828</v>
      </c>
      <c r="AO14" s="284">
        <v>572</v>
      </c>
      <c r="AP14" s="287" t="s">
        <v>828</v>
      </c>
      <c r="AQ14" s="284">
        <v>0</v>
      </c>
      <c r="AR14" s="287" t="s">
        <v>828</v>
      </c>
      <c r="AS14" s="284">
        <v>0</v>
      </c>
      <c r="AT14" s="284">
        <f t="shared" si="4"/>
        <v>205</v>
      </c>
      <c r="AU14" s="284">
        <v>0</v>
      </c>
      <c r="AV14" s="284">
        <v>0</v>
      </c>
      <c r="AW14" s="284">
        <v>0</v>
      </c>
      <c r="AX14" s="284">
        <v>205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828</v>
      </c>
      <c r="BF14" s="287" t="s">
        <v>828</v>
      </c>
      <c r="BG14" s="287" t="s">
        <v>828</v>
      </c>
      <c r="BH14" s="287" t="s">
        <v>828</v>
      </c>
      <c r="BI14" s="287" t="s">
        <v>828</v>
      </c>
      <c r="BJ14" s="287" t="s">
        <v>828</v>
      </c>
      <c r="BK14" s="287" t="s">
        <v>828</v>
      </c>
      <c r="BL14" s="287" t="s">
        <v>828</v>
      </c>
      <c r="BM14" s="287" t="s">
        <v>828</v>
      </c>
      <c r="BN14" s="284">
        <v>0</v>
      </c>
      <c r="BO14" s="284">
        <f t="shared" si="6"/>
        <v>0</v>
      </c>
      <c r="BP14" s="287" t="s">
        <v>828</v>
      </c>
      <c r="BQ14" s="287" t="s">
        <v>828</v>
      </c>
      <c r="BR14" s="287" t="s">
        <v>828</v>
      </c>
      <c r="BS14" s="287" t="s">
        <v>828</v>
      </c>
      <c r="BT14" s="287" t="s">
        <v>828</v>
      </c>
      <c r="BU14" s="287" t="s">
        <v>828</v>
      </c>
      <c r="BV14" s="287" t="s">
        <v>828</v>
      </c>
      <c r="BW14" s="287" t="s">
        <v>828</v>
      </c>
      <c r="BX14" s="287" t="s">
        <v>828</v>
      </c>
      <c r="BY14" s="287" t="s">
        <v>828</v>
      </c>
      <c r="BZ14" s="284">
        <v>0</v>
      </c>
      <c r="CA14" s="287" t="s">
        <v>828</v>
      </c>
      <c r="CB14" s="287" t="s">
        <v>828</v>
      </c>
      <c r="CC14" s="287" t="s">
        <v>828</v>
      </c>
      <c r="CD14" s="287" t="s">
        <v>828</v>
      </c>
      <c r="CE14" s="287" t="s">
        <v>828</v>
      </c>
      <c r="CF14" s="287" t="s">
        <v>828</v>
      </c>
      <c r="CG14" s="287" t="s">
        <v>828</v>
      </c>
      <c r="CH14" s="287" t="s">
        <v>828</v>
      </c>
      <c r="CI14" s="284">
        <v>0</v>
      </c>
      <c r="CJ14" s="284">
        <f t="shared" si="8"/>
        <v>0</v>
      </c>
      <c r="CK14" s="287" t="s">
        <v>828</v>
      </c>
      <c r="CL14" s="287" t="s">
        <v>828</v>
      </c>
      <c r="CM14" s="287" t="s">
        <v>828</v>
      </c>
      <c r="CN14" s="287" t="s">
        <v>828</v>
      </c>
      <c r="CO14" s="287" t="s">
        <v>828</v>
      </c>
      <c r="CP14" s="287" t="s">
        <v>828</v>
      </c>
      <c r="CQ14" s="287" t="s">
        <v>828</v>
      </c>
      <c r="CR14" s="287" t="s">
        <v>828</v>
      </c>
      <c r="CS14" s="287" t="s">
        <v>828</v>
      </c>
      <c r="CT14" s="287" t="s">
        <v>828</v>
      </c>
      <c r="CU14" s="287" t="s">
        <v>828</v>
      </c>
      <c r="CV14" s="284">
        <v>0</v>
      </c>
      <c r="CW14" s="287" t="s">
        <v>828</v>
      </c>
      <c r="CX14" s="287" t="s">
        <v>828</v>
      </c>
      <c r="CY14" s="287" t="s">
        <v>828</v>
      </c>
      <c r="CZ14" s="287" t="s">
        <v>828</v>
      </c>
      <c r="DA14" s="287" t="s">
        <v>828</v>
      </c>
      <c r="DB14" s="287" t="s">
        <v>828</v>
      </c>
      <c r="DC14" s="287" t="s">
        <v>828</v>
      </c>
      <c r="DD14" s="284">
        <v>0</v>
      </c>
      <c r="DE14" s="284">
        <f t="shared" si="10"/>
        <v>0</v>
      </c>
      <c r="DF14" s="287" t="s">
        <v>828</v>
      </c>
      <c r="DG14" s="287" t="s">
        <v>828</v>
      </c>
      <c r="DH14" s="287" t="s">
        <v>828</v>
      </c>
      <c r="DI14" s="287" t="s">
        <v>828</v>
      </c>
      <c r="DJ14" s="287" t="s">
        <v>828</v>
      </c>
      <c r="DK14" s="287" t="s">
        <v>828</v>
      </c>
      <c r="DL14" s="287" t="s">
        <v>828</v>
      </c>
      <c r="DM14" s="287" t="s">
        <v>828</v>
      </c>
      <c r="DN14" s="287" t="s">
        <v>828</v>
      </c>
      <c r="DO14" s="287" t="s">
        <v>828</v>
      </c>
      <c r="DP14" s="284">
        <v>0</v>
      </c>
      <c r="DQ14" s="287" t="s">
        <v>828</v>
      </c>
      <c r="DR14" s="287" t="s">
        <v>828</v>
      </c>
      <c r="DS14" s="287" t="s">
        <v>828</v>
      </c>
      <c r="DT14" s="284">
        <v>0</v>
      </c>
      <c r="DU14" s="287" t="s">
        <v>828</v>
      </c>
      <c r="DV14" s="287" t="s">
        <v>828</v>
      </c>
      <c r="DW14" s="287" t="s">
        <v>828</v>
      </c>
      <c r="DX14" s="287" t="s">
        <v>828</v>
      </c>
      <c r="DY14" s="284">
        <v>0</v>
      </c>
      <c r="DZ14" s="284">
        <f t="shared" si="12"/>
        <v>0</v>
      </c>
      <c r="EA14" s="284">
        <v>0</v>
      </c>
      <c r="EB14" s="287" t="s">
        <v>828</v>
      </c>
      <c r="EC14" s="287" t="s">
        <v>828</v>
      </c>
      <c r="ED14" s="284">
        <v>0</v>
      </c>
      <c r="EE14" s="287" t="s">
        <v>828</v>
      </c>
      <c r="EF14" s="287" t="s">
        <v>828</v>
      </c>
      <c r="EG14" s="287" t="s">
        <v>828</v>
      </c>
      <c r="EH14" s="284">
        <v>0</v>
      </c>
      <c r="EI14" s="284">
        <v>0</v>
      </c>
      <c r="EJ14" s="287" t="s">
        <v>828</v>
      </c>
      <c r="EK14" s="287" t="s">
        <v>828</v>
      </c>
      <c r="EL14" s="287" t="s">
        <v>828</v>
      </c>
      <c r="EM14" s="287" t="s">
        <v>828</v>
      </c>
      <c r="EN14" s="284">
        <v>0</v>
      </c>
      <c r="EO14" s="284">
        <v>0</v>
      </c>
      <c r="EP14" s="287" t="s">
        <v>828</v>
      </c>
      <c r="EQ14" s="287" t="s">
        <v>828</v>
      </c>
      <c r="ER14" s="287" t="s">
        <v>828</v>
      </c>
      <c r="ES14" s="284">
        <v>0</v>
      </c>
      <c r="ET14" s="284">
        <v>0</v>
      </c>
      <c r="EU14" s="284">
        <f t="shared" si="14"/>
        <v>0</v>
      </c>
      <c r="EV14" s="284">
        <v>0</v>
      </c>
      <c r="EW14" s="284">
        <v>0</v>
      </c>
      <c r="EX14" s="284">
        <v>0</v>
      </c>
      <c r="EY14" s="284">
        <v>0</v>
      </c>
      <c r="EZ14" s="284">
        <v>0</v>
      </c>
      <c r="FA14" s="284">
        <v>0</v>
      </c>
      <c r="FB14" s="284">
        <v>0</v>
      </c>
      <c r="FC14" s="284">
        <v>0</v>
      </c>
      <c r="FD14" s="284">
        <v>0</v>
      </c>
      <c r="FE14" s="284">
        <v>0</v>
      </c>
      <c r="FF14" s="284">
        <v>0</v>
      </c>
      <c r="FG14" s="284">
        <v>0</v>
      </c>
      <c r="FH14" s="287" t="s">
        <v>828</v>
      </c>
      <c r="FI14" s="287" t="s">
        <v>828</v>
      </c>
      <c r="FJ14" s="287" t="s">
        <v>828</v>
      </c>
      <c r="FK14" s="284">
        <v>0</v>
      </c>
      <c r="FL14" s="284">
        <v>0</v>
      </c>
      <c r="FM14" s="284">
        <v>0</v>
      </c>
      <c r="FN14" s="284">
        <v>0</v>
      </c>
      <c r="FO14" s="284">
        <v>0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3426</v>
      </c>
      <c r="E15" s="284">
        <f t="shared" si="1"/>
        <v>362</v>
      </c>
      <c r="F15" s="284">
        <f t="shared" si="17"/>
        <v>2</v>
      </c>
      <c r="G15" s="284">
        <f t="shared" si="18"/>
        <v>0</v>
      </c>
      <c r="H15" s="284">
        <f t="shared" si="19"/>
        <v>806</v>
      </c>
      <c r="I15" s="284">
        <f t="shared" si="20"/>
        <v>811</v>
      </c>
      <c r="J15" s="284">
        <f t="shared" si="21"/>
        <v>198</v>
      </c>
      <c r="K15" s="284">
        <f t="shared" si="22"/>
        <v>2</v>
      </c>
      <c r="L15" s="284">
        <f t="shared" si="23"/>
        <v>330</v>
      </c>
      <c r="M15" s="284">
        <f t="shared" si="24"/>
        <v>0</v>
      </c>
      <c r="N15" s="284">
        <f t="shared" si="25"/>
        <v>0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915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915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828</v>
      </c>
      <c r="AK15" s="287" t="s">
        <v>828</v>
      </c>
      <c r="AL15" s="284">
        <v>0</v>
      </c>
      <c r="AM15" s="287" t="s">
        <v>828</v>
      </c>
      <c r="AN15" s="287" t="s">
        <v>828</v>
      </c>
      <c r="AO15" s="284">
        <v>915</v>
      </c>
      <c r="AP15" s="287" t="s">
        <v>828</v>
      </c>
      <c r="AQ15" s="284">
        <v>0</v>
      </c>
      <c r="AR15" s="287" t="s">
        <v>828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828</v>
      </c>
      <c r="BF15" s="287" t="s">
        <v>828</v>
      </c>
      <c r="BG15" s="287" t="s">
        <v>828</v>
      </c>
      <c r="BH15" s="287" t="s">
        <v>828</v>
      </c>
      <c r="BI15" s="287" t="s">
        <v>828</v>
      </c>
      <c r="BJ15" s="287" t="s">
        <v>828</v>
      </c>
      <c r="BK15" s="287" t="s">
        <v>828</v>
      </c>
      <c r="BL15" s="287" t="s">
        <v>828</v>
      </c>
      <c r="BM15" s="287" t="s">
        <v>828</v>
      </c>
      <c r="BN15" s="284">
        <v>0</v>
      </c>
      <c r="BO15" s="284">
        <f t="shared" si="6"/>
        <v>0</v>
      </c>
      <c r="BP15" s="287" t="s">
        <v>828</v>
      </c>
      <c r="BQ15" s="287" t="s">
        <v>828</v>
      </c>
      <c r="BR15" s="287" t="s">
        <v>828</v>
      </c>
      <c r="BS15" s="287" t="s">
        <v>828</v>
      </c>
      <c r="BT15" s="287" t="s">
        <v>828</v>
      </c>
      <c r="BU15" s="287" t="s">
        <v>828</v>
      </c>
      <c r="BV15" s="287" t="s">
        <v>828</v>
      </c>
      <c r="BW15" s="287" t="s">
        <v>828</v>
      </c>
      <c r="BX15" s="287" t="s">
        <v>828</v>
      </c>
      <c r="BY15" s="287" t="s">
        <v>828</v>
      </c>
      <c r="BZ15" s="284">
        <v>0</v>
      </c>
      <c r="CA15" s="287" t="s">
        <v>828</v>
      </c>
      <c r="CB15" s="287" t="s">
        <v>828</v>
      </c>
      <c r="CC15" s="287" t="s">
        <v>828</v>
      </c>
      <c r="CD15" s="287" t="s">
        <v>828</v>
      </c>
      <c r="CE15" s="287" t="s">
        <v>828</v>
      </c>
      <c r="CF15" s="287" t="s">
        <v>828</v>
      </c>
      <c r="CG15" s="287" t="s">
        <v>828</v>
      </c>
      <c r="CH15" s="287" t="s">
        <v>828</v>
      </c>
      <c r="CI15" s="284">
        <v>0</v>
      </c>
      <c r="CJ15" s="284">
        <f t="shared" si="8"/>
        <v>0</v>
      </c>
      <c r="CK15" s="287" t="s">
        <v>828</v>
      </c>
      <c r="CL15" s="287" t="s">
        <v>828</v>
      </c>
      <c r="CM15" s="287" t="s">
        <v>828</v>
      </c>
      <c r="CN15" s="287" t="s">
        <v>828</v>
      </c>
      <c r="CO15" s="287" t="s">
        <v>828</v>
      </c>
      <c r="CP15" s="287" t="s">
        <v>828</v>
      </c>
      <c r="CQ15" s="287" t="s">
        <v>828</v>
      </c>
      <c r="CR15" s="287" t="s">
        <v>828</v>
      </c>
      <c r="CS15" s="287" t="s">
        <v>828</v>
      </c>
      <c r="CT15" s="287" t="s">
        <v>828</v>
      </c>
      <c r="CU15" s="287" t="s">
        <v>828</v>
      </c>
      <c r="CV15" s="284">
        <v>0</v>
      </c>
      <c r="CW15" s="287" t="s">
        <v>828</v>
      </c>
      <c r="CX15" s="287" t="s">
        <v>828</v>
      </c>
      <c r="CY15" s="287" t="s">
        <v>828</v>
      </c>
      <c r="CZ15" s="287" t="s">
        <v>828</v>
      </c>
      <c r="DA15" s="287" t="s">
        <v>828</v>
      </c>
      <c r="DB15" s="287" t="s">
        <v>828</v>
      </c>
      <c r="DC15" s="287" t="s">
        <v>828</v>
      </c>
      <c r="DD15" s="284">
        <v>0</v>
      </c>
      <c r="DE15" s="284">
        <f t="shared" si="10"/>
        <v>0</v>
      </c>
      <c r="DF15" s="287" t="s">
        <v>828</v>
      </c>
      <c r="DG15" s="287" t="s">
        <v>828</v>
      </c>
      <c r="DH15" s="287" t="s">
        <v>828</v>
      </c>
      <c r="DI15" s="287" t="s">
        <v>828</v>
      </c>
      <c r="DJ15" s="287" t="s">
        <v>828</v>
      </c>
      <c r="DK15" s="287" t="s">
        <v>828</v>
      </c>
      <c r="DL15" s="287" t="s">
        <v>828</v>
      </c>
      <c r="DM15" s="287" t="s">
        <v>828</v>
      </c>
      <c r="DN15" s="287" t="s">
        <v>828</v>
      </c>
      <c r="DO15" s="287" t="s">
        <v>828</v>
      </c>
      <c r="DP15" s="284">
        <v>0</v>
      </c>
      <c r="DQ15" s="287" t="s">
        <v>828</v>
      </c>
      <c r="DR15" s="287" t="s">
        <v>828</v>
      </c>
      <c r="DS15" s="287" t="s">
        <v>828</v>
      </c>
      <c r="DT15" s="284">
        <v>0</v>
      </c>
      <c r="DU15" s="287" t="s">
        <v>828</v>
      </c>
      <c r="DV15" s="287" t="s">
        <v>828</v>
      </c>
      <c r="DW15" s="287" t="s">
        <v>828</v>
      </c>
      <c r="DX15" s="287" t="s">
        <v>828</v>
      </c>
      <c r="DY15" s="284">
        <v>0</v>
      </c>
      <c r="DZ15" s="284">
        <f t="shared" si="12"/>
        <v>0</v>
      </c>
      <c r="EA15" s="284">
        <v>0</v>
      </c>
      <c r="EB15" s="287" t="s">
        <v>828</v>
      </c>
      <c r="EC15" s="287" t="s">
        <v>828</v>
      </c>
      <c r="ED15" s="284">
        <v>0</v>
      </c>
      <c r="EE15" s="287" t="s">
        <v>828</v>
      </c>
      <c r="EF15" s="287" t="s">
        <v>828</v>
      </c>
      <c r="EG15" s="287" t="s">
        <v>828</v>
      </c>
      <c r="EH15" s="284">
        <v>0</v>
      </c>
      <c r="EI15" s="284">
        <v>0</v>
      </c>
      <c r="EJ15" s="287" t="s">
        <v>828</v>
      </c>
      <c r="EK15" s="287" t="s">
        <v>828</v>
      </c>
      <c r="EL15" s="287" t="s">
        <v>828</v>
      </c>
      <c r="EM15" s="287" t="s">
        <v>828</v>
      </c>
      <c r="EN15" s="284">
        <v>0</v>
      </c>
      <c r="EO15" s="284">
        <v>0</v>
      </c>
      <c r="EP15" s="287" t="s">
        <v>828</v>
      </c>
      <c r="EQ15" s="287" t="s">
        <v>828</v>
      </c>
      <c r="ER15" s="287" t="s">
        <v>828</v>
      </c>
      <c r="ES15" s="284">
        <v>0</v>
      </c>
      <c r="ET15" s="284">
        <v>0</v>
      </c>
      <c r="EU15" s="284">
        <f t="shared" si="14"/>
        <v>2511</v>
      </c>
      <c r="EV15" s="284">
        <v>362</v>
      </c>
      <c r="EW15" s="284">
        <v>2</v>
      </c>
      <c r="EX15" s="284">
        <v>0</v>
      </c>
      <c r="EY15" s="284">
        <v>806</v>
      </c>
      <c r="EZ15" s="284">
        <v>811</v>
      </c>
      <c r="FA15" s="284">
        <v>198</v>
      </c>
      <c r="FB15" s="284">
        <v>2</v>
      </c>
      <c r="FC15" s="284">
        <v>330</v>
      </c>
      <c r="FD15" s="284">
        <v>0</v>
      </c>
      <c r="FE15" s="284">
        <v>0</v>
      </c>
      <c r="FF15" s="284">
        <v>0</v>
      </c>
      <c r="FG15" s="284">
        <v>0</v>
      </c>
      <c r="FH15" s="287" t="s">
        <v>828</v>
      </c>
      <c r="FI15" s="287" t="s">
        <v>828</v>
      </c>
      <c r="FJ15" s="287" t="s">
        <v>828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508</v>
      </c>
      <c r="E16" s="284">
        <f t="shared" si="1"/>
        <v>0</v>
      </c>
      <c r="F16" s="284">
        <f t="shared" si="17"/>
        <v>0</v>
      </c>
      <c r="G16" s="284">
        <f t="shared" si="18"/>
        <v>0</v>
      </c>
      <c r="H16" s="284">
        <f t="shared" si="19"/>
        <v>85</v>
      </c>
      <c r="I16" s="284">
        <f t="shared" si="20"/>
        <v>0</v>
      </c>
      <c r="J16" s="284">
        <f t="shared" si="21"/>
        <v>0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423</v>
      </c>
      <c r="R16" s="284">
        <f t="shared" si="29"/>
        <v>0</v>
      </c>
      <c r="S16" s="284">
        <f t="shared" si="30"/>
        <v>0</v>
      </c>
      <c r="T16" s="284">
        <f t="shared" si="31"/>
        <v>0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0</v>
      </c>
      <c r="Y16" s="284">
        <f t="shared" si="2"/>
        <v>508</v>
      </c>
      <c r="Z16" s="284">
        <v>0</v>
      </c>
      <c r="AA16" s="284">
        <v>0</v>
      </c>
      <c r="AB16" s="284">
        <v>0</v>
      </c>
      <c r="AC16" s="284">
        <v>85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828</v>
      </c>
      <c r="AK16" s="287" t="s">
        <v>828</v>
      </c>
      <c r="AL16" s="284">
        <v>423</v>
      </c>
      <c r="AM16" s="287" t="s">
        <v>828</v>
      </c>
      <c r="AN16" s="287" t="s">
        <v>828</v>
      </c>
      <c r="AO16" s="284">
        <v>0</v>
      </c>
      <c r="AP16" s="287" t="s">
        <v>828</v>
      </c>
      <c r="AQ16" s="284">
        <v>0</v>
      </c>
      <c r="AR16" s="287" t="s">
        <v>828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828</v>
      </c>
      <c r="BF16" s="287" t="s">
        <v>828</v>
      </c>
      <c r="BG16" s="287" t="s">
        <v>828</v>
      </c>
      <c r="BH16" s="287" t="s">
        <v>828</v>
      </c>
      <c r="BI16" s="287" t="s">
        <v>828</v>
      </c>
      <c r="BJ16" s="287" t="s">
        <v>828</v>
      </c>
      <c r="BK16" s="287" t="s">
        <v>828</v>
      </c>
      <c r="BL16" s="287" t="s">
        <v>828</v>
      </c>
      <c r="BM16" s="287" t="s">
        <v>828</v>
      </c>
      <c r="BN16" s="284">
        <v>0</v>
      </c>
      <c r="BO16" s="284">
        <f t="shared" si="6"/>
        <v>0</v>
      </c>
      <c r="BP16" s="287" t="s">
        <v>828</v>
      </c>
      <c r="BQ16" s="287" t="s">
        <v>828</v>
      </c>
      <c r="BR16" s="287" t="s">
        <v>828</v>
      </c>
      <c r="BS16" s="287" t="s">
        <v>828</v>
      </c>
      <c r="BT16" s="287" t="s">
        <v>828</v>
      </c>
      <c r="BU16" s="287" t="s">
        <v>828</v>
      </c>
      <c r="BV16" s="287" t="s">
        <v>828</v>
      </c>
      <c r="BW16" s="287" t="s">
        <v>828</v>
      </c>
      <c r="BX16" s="287" t="s">
        <v>828</v>
      </c>
      <c r="BY16" s="287" t="s">
        <v>828</v>
      </c>
      <c r="BZ16" s="284">
        <v>0</v>
      </c>
      <c r="CA16" s="287" t="s">
        <v>828</v>
      </c>
      <c r="CB16" s="287" t="s">
        <v>828</v>
      </c>
      <c r="CC16" s="287" t="s">
        <v>828</v>
      </c>
      <c r="CD16" s="287" t="s">
        <v>828</v>
      </c>
      <c r="CE16" s="287" t="s">
        <v>828</v>
      </c>
      <c r="CF16" s="287" t="s">
        <v>828</v>
      </c>
      <c r="CG16" s="287" t="s">
        <v>828</v>
      </c>
      <c r="CH16" s="287" t="s">
        <v>828</v>
      </c>
      <c r="CI16" s="284">
        <v>0</v>
      </c>
      <c r="CJ16" s="284">
        <f t="shared" si="8"/>
        <v>0</v>
      </c>
      <c r="CK16" s="287" t="s">
        <v>828</v>
      </c>
      <c r="CL16" s="287" t="s">
        <v>828</v>
      </c>
      <c r="CM16" s="287" t="s">
        <v>828</v>
      </c>
      <c r="CN16" s="287" t="s">
        <v>828</v>
      </c>
      <c r="CO16" s="287" t="s">
        <v>828</v>
      </c>
      <c r="CP16" s="287" t="s">
        <v>828</v>
      </c>
      <c r="CQ16" s="287" t="s">
        <v>828</v>
      </c>
      <c r="CR16" s="287" t="s">
        <v>828</v>
      </c>
      <c r="CS16" s="287" t="s">
        <v>828</v>
      </c>
      <c r="CT16" s="287" t="s">
        <v>828</v>
      </c>
      <c r="CU16" s="287" t="s">
        <v>828</v>
      </c>
      <c r="CV16" s="284">
        <v>0</v>
      </c>
      <c r="CW16" s="287" t="s">
        <v>828</v>
      </c>
      <c r="CX16" s="287" t="s">
        <v>828</v>
      </c>
      <c r="CY16" s="287" t="s">
        <v>828</v>
      </c>
      <c r="CZ16" s="287" t="s">
        <v>828</v>
      </c>
      <c r="DA16" s="287" t="s">
        <v>828</v>
      </c>
      <c r="DB16" s="287" t="s">
        <v>828</v>
      </c>
      <c r="DC16" s="287" t="s">
        <v>828</v>
      </c>
      <c r="DD16" s="284">
        <v>0</v>
      </c>
      <c r="DE16" s="284">
        <f t="shared" si="10"/>
        <v>0</v>
      </c>
      <c r="DF16" s="287" t="s">
        <v>828</v>
      </c>
      <c r="DG16" s="287" t="s">
        <v>828</v>
      </c>
      <c r="DH16" s="287" t="s">
        <v>828</v>
      </c>
      <c r="DI16" s="287" t="s">
        <v>828</v>
      </c>
      <c r="DJ16" s="287" t="s">
        <v>828</v>
      </c>
      <c r="DK16" s="287" t="s">
        <v>828</v>
      </c>
      <c r="DL16" s="287" t="s">
        <v>828</v>
      </c>
      <c r="DM16" s="287" t="s">
        <v>828</v>
      </c>
      <c r="DN16" s="287" t="s">
        <v>828</v>
      </c>
      <c r="DO16" s="287" t="s">
        <v>828</v>
      </c>
      <c r="DP16" s="284">
        <v>0</v>
      </c>
      <c r="DQ16" s="287" t="s">
        <v>828</v>
      </c>
      <c r="DR16" s="287" t="s">
        <v>828</v>
      </c>
      <c r="DS16" s="287" t="s">
        <v>828</v>
      </c>
      <c r="DT16" s="284">
        <v>0</v>
      </c>
      <c r="DU16" s="287" t="s">
        <v>828</v>
      </c>
      <c r="DV16" s="287" t="s">
        <v>828</v>
      </c>
      <c r="DW16" s="287" t="s">
        <v>828</v>
      </c>
      <c r="DX16" s="287" t="s">
        <v>828</v>
      </c>
      <c r="DY16" s="284">
        <v>0</v>
      </c>
      <c r="DZ16" s="284">
        <f t="shared" si="12"/>
        <v>0</v>
      </c>
      <c r="EA16" s="284">
        <v>0</v>
      </c>
      <c r="EB16" s="287" t="s">
        <v>828</v>
      </c>
      <c r="EC16" s="287" t="s">
        <v>828</v>
      </c>
      <c r="ED16" s="284">
        <v>0</v>
      </c>
      <c r="EE16" s="287" t="s">
        <v>828</v>
      </c>
      <c r="EF16" s="287" t="s">
        <v>828</v>
      </c>
      <c r="EG16" s="287" t="s">
        <v>828</v>
      </c>
      <c r="EH16" s="284">
        <v>0</v>
      </c>
      <c r="EI16" s="284">
        <v>0</v>
      </c>
      <c r="EJ16" s="287" t="s">
        <v>828</v>
      </c>
      <c r="EK16" s="287" t="s">
        <v>828</v>
      </c>
      <c r="EL16" s="287" t="s">
        <v>828</v>
      </c>
      <c r="EM16" s="287" t="s">
        <v>828</v>
      </c>
      <c r="EN16" s="284">
        <v>0</v>
      </c>
      <c r="EO16" s="284">
        <v>0</v>
      </c>
      <c r="EP16" s="287" t="s">
        <v>828</v>
      </c>
      <c r="EQ16" s="287" t="s">
        <v>828</v>
      </c>
      <c r="ER16" s="287" t="s">
        <v>828</v>
      </c>
      <c r="ES16" s="284">
        <v>0</v>
      </c>
      <c r="ET16" s="284">
        <v>0</v>
      </c>
      <c r="EU16" s="284">
        <f t="shared" si="14"/>
        <v>0</v>
      </c>
      <c r="EV16" s="284">
        <v>0</v>
      </c>
      <c r="EW16" s="284">
        <v>0</v>
      </c>
      <c r="EX16" s="284">
        <v>0</v>
      </c>
      <c r="EY16" s="284">
        <v>0</v>
      </c>
      <c r="EZ16" s="284">
        <v>0</v>
      </c>
      <c r="FA16" s="284">
        <v>0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828</v>
      </c>
      <c r="FI16" s="287" t="s">
        <v>828</v>
      </c>
      <c r="FJ16" s="287" t="s">
        <v>828</v>
      </c>
      <c r="FK16" s="284">
        <v>0</v>
      </c>
      <c r="FL16" s="284">
        <v>0</v>
      </c>
      <c r="FM16" s="284">
        <v>0</v>
      </c>
      <c r="FN16" s="284">
        <v>0</v>
      </c>
      <c r="FO16" s="284">
        <v>0</v>
      </c>
    </row>
    <row r="17" spans="1:171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16"/>
        <v>1715</v>
      </c>
      <c r="E17" s="284">
        <f t="shared" si="1"/>
        <v>59</v>
      </c>
      <c r="F17" s="284">
        <f t="shared" si="17"/>
        <v>0</v>
      </c>
      <c r="G17" s="284">
        <f t="shared" si="18"/>
        <v>0</v>
      </c>
      <c r="H17" s="284">
        <f t="shared" si="19"/>
        <v>355</v>
      </c>
      <c r="I17" s="284">
        <f t="shared" si="20"/>
        <v>257</v>
      </c>
      <c r="J17" s="284">
        <f t="shared" si="21"/>
        <v>44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989</v>
      </c>
      <c r="R17" s="284">
        <f t="shared" si="29"/>
        <v>0</v>
      </c>
      <c r="S17" s="284">
        <f t="shared" si="30"/>
        <v>0</v>
      </c>
      <c r="T17" s="284">
        <f t="shared" si="31"/>
        <v>0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11</v>
      </c>
      <c r="Y17" s="284">
        <f t="shared" si="2"/>
        <v>1211</v>
      </c>
      <c r="Z17" s="284">
        <v>0</v>
      </c>
      <c r="AA17" s="284">
        <v>0</v>
      </c>
      <c r="AB17" s="284">
        <v>0</v>
      </c>
      <c r="AC17" s="284">
        <v>222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828</v>
      </c>
      <c r="AK17" s="287" t="s">
        <v>828</v>
      </c>
      <c r="AL17" s="284">
        <v>989</v>
      </c>
      <c r="AM17" s="287" t="s">
        <v>828</v>
      </c>
      <c r="AN17" s="287" t="s">
        <v>828</v>
      </c>
      <c r="AO17" s="284">
        <v>0</v>
      </c>
      <c r="AP17" s="287" t="s">
        <v>828</v>
      </c>
      <c r="AQ17" s="284">
        <v>0</v>
      </c>
      <c r="AR17" s="287" t="s">
        <v>828</v>
      </c>
      <c r="AS17" s="284">
        <v>0</v>
      </c>
      <c r="AT17" s="284">
        <f t="shared" si="4"/>
        <v>0</v>
      </c>
      <c r="AU17" s="284">
        <v>0</v>
      </c>
      <c r="AV17" s="284">
        <v>0</v>
      </c>
      <c r="AW17" s="284">
        <v>0</v>
      </c>
      <c r="AX17" s="284">
        <v>0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828</v>
      </c>
      <c r="BF17" s="287" t="s">
        <v>828</v>
      </c>
      <c r="BG17" s="287" t="s">
        <v>828</v>
      </c>
      <c r="BH17" s="287" t="s">
        <v>828</v>
      </c>
      <c r="BI17" s="287" t="s">
        <v>828</v>
      </c>
      <c r="BJ17" s="287" t="s">
        <v>828</v>
      </c>
      <c r="BK17" s="287" t="s">
        <v>828</v>
      </c>
      <c r="BL17" s="287" t="s">
        <v>828</v>
      </c>
      <c r="BM17" s="287" t="s">
        <v>828</v>
      </c>
      <c r="BN17" s="284">
        <v>0</v>
      </c>
      <c r="BO17" s="284">
        <f t="shared" si="6"/>
        <v>0</v>
      </c>
      <c r="BP17" s="287" t="s">
        <v>828</v>
      </c>
      <c r="BQ17" s="287" t="s">
        <v>828</v>
      </c>
      <c r="BR17" s="287" t="s">
        <v>828</v>
      </c>
      <c r="BS17" s="287" t="s">
        <v>828</v>
      </c>
      <c r="BT17" s="287" t="s">
        <v>828</v>
      </c>
      <c r="BU17" s="287" t="s">
        <v>828</v>
      </c>
      <c r="BV17" s="287" t="s">
        <v>828</v>
      </c>
      <c r="BW17" s="287" t="s">
        <v>828</v>
      </c>
      <c r="BX17" s="287" t="s">
        <v>828</v>
      </c>
      <c r="BY17" s="287" t="s">
        <v>828</v>
      </c>
      <c r="BZ17" s="284">
        <v>0</v>
      </c>
      <c r="CA17" s="287" t="s">
        <v>828</v>
      </c>
      <c r="CB17" s="287" t="s">
        <v>828</v>
      </c>
      <c r="CC17" s="287" t="s">
        <v>828</v>
      </c>
      <c r="CD17" s="287" t="s">
        <v>828</v>
      </c>
      <c r="CE17" s="287" t="s">
        <v>828</v>
      </c>
      <c r="CF17" s="287" t="s">
        <v>828</v>
      </c>
      <c r="CG17" s="287" t="s">
        <v>828</v>
      </c>
      <c r="CH17" s="287" t="s">
        <v>828</v>
      </c>
      <c r="CI17" s="284">
        <v>0</v>
      </c>
      <c r="CJ17" s="284">
        <f t="shared" si="8"/>
        <v>0</v>
      </c>
      <c r="CK17" s="287" t="s">
        <v>828</v>
      </c>
      <c r="CL17" s="287" t="s">
        <v>828</v>
      </c>
      <c r="CM17" s="287" t="s">
        <v>828</v>
      </c>
      <c r="CN17" s="287" t="s">
        <v>828</v>
      </c>
      <c r="CO17" s="287" t="s">
        <v>828</v>
      </c>
      <c r="CP17" s="287" t="s">
        <v>828</v>
      </c>
      <c r="CQ17" s="287" t="s">
        <v>828</v>
      </c>
      <c r="CR17" s="287" t="s">
        <v>828</v>
      </c>
      <c r="CS17" s="287" t="s">
        <v>828</v>
      </c>
      <c r="CT17" s="287" t="s">
        <v>828</v>
      </c>
      <c r="CU17" s="287" t="s">
        <v>828</v>
      </c>
      <c r="CV17" s="284">
        <v>0</v>
      </c>
      <c r="CW17" s="287" t="s">
        <v>828</v>
      </c>
      <c r="CX17" s="287" t="s">
        <v>828</v>
      </c>
      <c r="CY17" s="287" t="s">
        <v>828</v>
      </c>
      <c r="CZ17" s="287" t="s">
        <v>828</v>
      </c>
      <c r="DA17" s="287" t="s">
        <v>828</v>
      </c>
      <c r="DB17" s="287" t="s">
        <v>828</v>
      </c>
      <c r="DC17" s="287" t="s">
        <v>828</v>
      </c>
      <c r="DD17" s="284">
        <v>0</v>
      </c>
      <c r="DE17" s="284">
        <f t="shared" si="10"/>
        <v>0</v>
      </c>
      <c r="DF17" s="287" t="s">
        <v>828</v>
      </c>
      <c r="DG17" s="287" t="s">
        <v>828</v>
      </c>
      <c r="DH17" s="287" t="s">
        <v>828</v>
      </c>
      <c r="DI17" s="287" t="s">
        <v>828</v>
      </c>
      <c r="DJ17" s="287" t="s">
        <v>828</v>
      </c>
      <c r="DK17" s="287" t="s">
        <v>828</v>
      </c>
      <c r="DL17" s="287" t="s">
        <v>828</v>
      </c>
      <c r="DM17" s="287" t="s">
        <v>828</v>
      </c>
      <c r="DN17" s="287" t="s">
        <v>828</v>
      </c>
      <c r="DO17" s="287" t="s">
        <v>828</v>
      </c>
      <c r="DP17" s="284">
        <v>0</v>
      </c>
      <c r="DQ17" s="287" t="s">
        <v>828</v>
      </c>
      <c r="DR17" s="287" t="s">
        <v>828</v>
      </c>
      <c r="DS17" s="287" t="s">
        <v>828</v>
      </c>
      <c r="DT17" s="284">
        <v>0</v>
      </c>
      <c r="DU17" s="287" t="s">
        <v>828</v>
      </c>
      <c r="DV17" s="287" t="s">
        <v>828</v>
      </c>
      <c r="DW17" s="287" t="s">
        <v>828</v>
      </c>
      <c r="DX17" s="287" t="s">
        <v>828</v>
      </c>
      <c r="DY17" s="284">
        <v>0</v>
      </c>
      <c r="DZ17" s="284">
        <f t="shared" si="12"/>
        <v>0</v>
      </c>
      <c r="EA17" s="284">
        <v>0</v>
      </c>
      <c r="EB17" s="287" t="s">
        <v>828</v>
      </c>
      <c r="EC17" s="287" t="s">
        <v>828</v>
      </c>
      <c r="ED17" s="284">
        <v>0</v>
      </c>
      <c r="EE17" s="287" t="s">
        <v>828</v>
      </c>
      <c r="EF17" s="287" t="s">
        <v>828</v>
      </c>
      <c r="EG17" s="287" t="s">
        <v>828</v>
      </c>
      <c r="EH17" s="284">
        <v>0</v>
      </c>
      <c r="EI17" s="284">
        <v>0</v>
      </c>
      <c r="EJ17" s="287" t="s">
        <v>828</v>
      </c>
      <c r="EK17" s="287" t="s">
        <v>828</v>
      </c>
      <c r="EL17" s="287" t="s">
        <v>828</v>
      </c>
      <c r="EM17" s="287" t="s">
        <v>828</v>
      </c>
      <c r="EN17" s="284">
        <v>0</v>
      </c>
      <c r="EO17" s="284">
        <v>0</v>
      </c>
      <c r="EP17" s="287" t="s">
        <v>828</v>
      </c>
      <c r="EQ17" s="287" t="s">
        <v>828</v>
      </c>
      <c r="ER17" s="287" t="s">
        <v>828</v>
      </c>
      <c r="ES17" s="284">
        <v>0</v>
      </c>
      <c r="ET17" s="284">
        <v>0</v>
      </c>
      <c r="EU17" s="284">
        <f t="shared" si="14"/>
        <v>504</v>
      </c>
      <c r="EV17" s="284">
        <v>59</v>
      </c>
      <c r="EW17" s="284">
        <v>0</v>
      </c>
      <c r="EX17" s="284">
        <v>0</v>
      </c>
      <c r="EY17" s="284">
        <v>133</v>
      </c>
      <c r="EZ17" s="284">
        <v>257</v>
      </c>
      <c r="FA17" s="284">
        <v>44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828</v>
      </c>
      <c r="FI17" s="287" t="s">
        <v>828</v>
      </c>
      <c r="FJ17" s="287" t="s">
        <v>828</v>
      </c>
      <c r="FK17" s="284">
        <v>0</v>
      </c>
      <c r="FL17" s="284">
        <v>0</v>
      </c>
      <c r="FM17" s="284">
        <v>0</v>
      </c>
      <c r="FN17" s="284">
        <v>0</v>
      </c>
      <c r="FO17" s="284">
        <v>11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254</v>
      </c>
      <c r="E18" s="284">
        <f t="shared" si="1"/>
        <v>0</v>
      </c>
      <c r="F18" s="284">
        <f t="shared" si="17"/>
        <v>0</v>
      </c>
      <c r="G18" s="284">
        <f t="shared" si="18"/>
        <v>0</v>
      </c>
      <c r="H18" s="284">
        <f t="shared" si="19"/>
        <v>254</v>
      </c>
      <c r="I18" s="284">
        <f t="shared" si="20"/>
        <v>0</v>
      </c>
      <c r="J18" s="284">
        <f t="shared" si="21"/>
        <v>0</v>
      </c>
      <c r="K18" s="284">
        <f t="shared" si="22"/>
        <v>0</v>
      </c>
      <c r="L18" s="284">
        <f t="shared" si="23"/>
        <v>0</v>
      </c>
      <c r="M18" s="284">
        <f t="shared" si="24"/>
        <v>0</v>
      </c>
      <c r="N18" s="284">
        <f t="shared" si="25"/>
        <v>0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0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0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828</v>
      </c>
      <c r="AK18" s="287" t="s">
        <v>828</v>
      </c>
      <c r="AL18" s="284">
        <v>0</v>
      </c>
      <c r="AM18" s="287" t="s">
        <v>828</v>
      </c>
      <c r="AN18" s="287" t="s">
        <v>828</v>
      </c>
      <c r="AO18" s="284">
        <v>0</v>
      </c>
      <c r="AP18" s="287" t="s">
        <v>828</v>
      </c>
      <c r="AQ18" s="284">
        <v>0</v>
      </c>
      <c r="AR18" s="287" t="s">
        <v>828</v>
      </c>
      <c r="AS18" s="284">
        <v>0</v>
      </c>
      <c r="AT18" s="284">
        <f t="shared" si="4"/>
        <v>254</v>
      </c>
      <c r="AU18" s="284">
        <v>0</v>
      </c>
      <c r="AV18" s="284">
        <v>0</v>
      </c>
      <c r="AW18" s="284">
        <v>0</v>
      </c>
      <c r="AX18" s="284">
        <v>254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828</v>
      </c>
      <c r="BF18" s="287" t="s">
        <v>828</v>
      </c>
      <c r="BG18" s="287" t="s">
        <v>828</v>
      </c>
      <c r="BH18" s="287" t="s">
        <v>828</v>
      </c>
      <c r="BI18" s="287" t="s">
        <v>828</v>
      </c>
      <c r="BJ18" s="287" t="s">
        <v>828</v>
      </c>
      <c r="BK18" s="287" t="s">
        <v>828</v>
      </c>
      <c r="BL18" s="287" t="s">
        <v>828</v>
      </c>
      <c r="BM18" s="287" t="s">
        <v>828</v>
      </c>
      <c r="BN18" s="284">
        <v>0</v>
      </c>
      <c r="BO18" s="284">
        <f t="shared" si="6"/>
        <v>0</v>
      </c>
      <c r="BP18" s="287" t="s">
        <v>828</v>
      </c>
      <c r="BQ18" s="287" t="s">
        <v>828</v>
      </c>
      <c r="BR18" s="287" t="s">
        <v>828</v>
      </c>
      <c r="BS18" s="287" t="s">
        <v>828</v>
      </c>
      <c r="BT18" s="287" t="s">
        <v>828</v>
      </c>
      <c r="BU18" s="287" t="s">
        <v>828</v>
      </c>
      <c r="BV18" s="287" t="s">
        <v>828</v>
      </c>
      <c r="BW18" s="287" t="s">
        <v>828</v>
      </c>
      <c r="BX18" s="287" t="s">
        <v>828</v>
      </c>
      <c r="BY18" s="287" t="s">
        <v>828</v>
      </c>
      <c r="BZ18" s="284">
        <v>0</v>
      </c>
      <c r="CA18" s="287" t="s">
        <v>828</v>
      </c>
      <c r="CB18" s="287" t="s">
        <v>828</v>
      </c>
      <c r="CC18" s="287" t="s">
        <v>828</v>
      </c>
      <c r="CD18" s="287" t="s">
        <v>828</v>
      </c>
      <c r="CE18" s="287" t="s">
        <v>828</v>
      </c>
      <c r="CF18" s="287" t="s">
        <v>828</v>
      </c>
      <c r="CG18" s="287" t="s">
        <v>828</v>
      </c>
      <c r="CH18" s="287" t="s">
        <v>828</v>
      </c>
      <c r="CI18" s="284">
        <v>0</v>
      </c>
      <c r="CJ18" s="284">
        <f t="shared" si="8"/>
        <v>0</v>
      </c>
      <c r="CK18" s="287" t="s">
        <v>828</v>
      </c>
      <c r="CL18" s="287" t="s">
        <v>828</v>
      </c>
      <c r="CM18" s="287" t="s">
        <v>828</v>
      </c>
      <c r="CN18" s="287" t="s">
        <v>828</v>
      </c>
      <c r="CO18" s="287" t="s">
        <v>828</v>
      </c>
      <c r="CP18" s="287" t="s">
        <v>828</v>
      </c>
      <c r="CQ18" s="287" t="s">
        <v>828</v>
      </c>
      <c r="CR18" s="287" t="s">
        <v>828</v>
      </c>
      <c r="CS18" s="287" t="s">
        <v>828</v>
      </c>
      <c r="CT18" s="287" t="s">
        <v>828</v>
      </c>
      <c r="CU18" s="287" t="s">
        <v>828</v>
      </c>
      <c r="CV18" s="284">
        <v>0</v>
      </c>
      <c r="CW18" s="287" t="s">
        <v>828</v>
      </c>
      <c r="CX18" s="287" t="s">
        <v>828</v>
      </c>
      <c r="CY18" s="287" t="s">
        <v>828</v>
      </c>
      <c r="CZ18" s="287" t="s">
        <v>828</v>
      </c>
      <c r="DA18" s="287" t="s">
        <v>828</v>
      </c>
      <c r="DB18" s="287" t="s">
        <v>828</v>
      </c>
      <c r="DC18" s="287" t="s">
        <v>828</v>
      </c>
      <c r="DD18" s="284">
        <v>0</v>
      </c>
      <c r="DE18" s="284">
        <f t="shared" si="10"/>
        <v>0</v>
      </c>
      <c r="DF18" s="287" t="s">
        <v>828</v>
      </c>
      <c r="DG18" s="287" t="s">
        <v>828</v>
      </c>
      <c r="DH18" s="287" t="s">
        <v>828</v>
      </c>
      <c r="DI18" s="287" t="s">
        <v>828</v>
      </c>
      <c r="DJ18" s="287" t="s">
        <v>828</v>
      </c>
      <c r="DK18" s="287" t="s">
        <v>828</v>
      </c>
      <c r="DL18" s="287" t="s">
        <v>828</v>
      </c>
      <c r="DM18" s="287" t="s">
        <v>828</v>
      </c>
      <c r="DN18" s="287" t="s">
        <v>828</v>
      </c>
      <c r="DO18" s="287" t="s">
        <v>828</v>
      </c>
      <c r="DP18" s="284">
        <v>0</v>
      </c>
      <c r="DQ18" s="287" t="s">
        <v>828</v>
      </c>
      <c r="DR18" s="287" t="s">
        <v>828</v>
      </c>
      <c r="DS18" s="287" t="s">
        <v>828</v>
      </c>
      <c r="DT18" s="284">
        <v>0</v>
      </c>
      <c r="DU18" s="287" t="s">
        <v>828</v>
      </c>
      <c r="DV18" s="287" t="s">
        <v>828</v>
      </c>
      <c r="DW18" s="287" t="s">
        <v>828</v>
      </c>
      <c r="DX18" s="287" t="s">
        <v>828</v>
      </c>
      <c r="DY18" s="284">
        <v>0</v>
      </c>
      <c r="DZ18" s="284">
        <f t="shared" si="12"/>
        <v>0</v>
      </c>
      <c r="EA18" s="284">
        <v>0</v>
      </c>
      <c r="EB18" s="287" t="s">
        <v>828</v>
      </c>
      <c r="EC18" s="287" t="s">
        <v>828</v>
      </c>
      <c r="ED18" s="284">
        <v>0</v>
      </c>
      <c r="EE18" s="287" t="s">
        <v>828</v>
      </c>
      <c r="EF18" s="287" t="s">
        <v>828</v>
      </c>
      <c r="EG18" s="287" t="s">
        <v>828</v>
      </c>
      <c r="EH18" s="284">
        <v>0</v>
      </c>
      <c r="EI18" s="284">
        <v>0</v>
      </c>
      <c r="EJ18" s="287" t="s">
        <v>828</v>
      </c>
      <c r="EK18" s="287" t="s">
        <v>828</v>
      </c>
      <c r="EL18" s="287" t="s">
        <v>828</v>
      </c>
      <c r="EM18" s="287" t="s">
        <v>828</v>
      </c>
      <c r="EN18" s="284">
        <v>0</v>
      </c>
      <c r="EO18" s="284">
        <v>0</v>
      </c>
      <c r="EP18" s="287" t="s">
        <v>828</v>
      </c>
      <c r="EQ18" s="287" t="s">
        <v>828</v>
      </c>
      <c r="ER18" s="287" t="s">
        <v>828</v>
      </c>
      <c r="ES18" s="284">
        <v>0</v>
      </c>
      <c r="ET18" s="284">
        <v>0</v>
      </c>
      <c r="EU18" s="284">
        <f t="shared" si="14"/>
        <v>0</v>
      </c>
      <c r="EV18" s="284">
        <v>0</v>
      </c>
      <c r="EW18" s="284">
        <v>0</v>
      </c>
      <c r="EX18" s="284">
        <v>0</v>
      </c>
      <c r="EY18" s="284">
        <v>0</v>
      </c>
      <c r="EZ18" s="284">
        <v>0</v>
      </c>
      <c r="FA18" s="284">
        <v>0</v>
      </c>
      <c r="FB18" s="284">
        <v>0</v>
      </c>
      <c r="FC18" s="284">
        <v>0</v>
      </c>
      <c r="FD18" s="284">
        <v>0</v>
      </c>
      <c r="FE18" s="284">
        <v>0</v>
      </c>
      <c r="FF18" s="284">
        <v>0</v>
      </c>
      <c r="FG18" s="284">
        <v>0</v>
      </c>
      <c r="FH18" s="287" t="s">
        <v>828</v>
      </c>
      <c r="FI18" s="287" t="s">
        <v>828</v>
      </c>
      <c r="FJ18" s="287" t="s">
        <v>828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505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300</v>
      </c>
      <c r="I19" s="284">
        <f t="shared" si="20"/>
        <v>162</v>
      </c>
      <c r="J19" s="284">
        <f t="shared" si="21"/>
        <v>41</v>
      </c>
      <c r="K19" s="284">
        <f t="shared" si="22"/>
        <v>2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0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828</v>
      </c>
      <c r="AK19" s="287" t="s">
        <v>828</v>
      </c>
      <c r="AL19" s="284">
        <v>0</v>
      </c>
      <c r="AM19" s="287" t="s">
        <v>828</v>
      </c>
      <c r="AN19" s="287" t="s">
        <v>828</v>
      </c>
      <c r="AO19" s="284">
        <v>0</v>
      </c>
      <c r="AP19" s="287" t="s">
        <v>828</v>
      </c>
      <c r="AQ19" s="284">
        <v>0</v>
      </c>
      <c r="AR19" s="287" t="s">
        <v>828</v>
      </c>
      <c r="AS19" s="284">
        <v>0</v>
      </c>
      <c r="AT19" s="284">
        <f t="shared" si="4"/>
        <v>300</v>
      </c>
      <c r="AU19" s="284">
        <v>0</v>
      </c>
      <c r="AV19" s="284">
        <v>0</v>
      </c>
      <c r="AW19" s="284">
        <v>0</v>
      </c>
      <c r="AX19" s="284">
        <v>300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828</v>
      </c>
      <c r="BF19" s="287" t="s">
        <v>828</v>
      </c>
      <c r="BG19" s="287" t="s">
        <v>828</v>
      </c>
      <c r="BH19" s="287" t="s">
        <v>828</v>
      </c>
      <c r="BI19" s="287" t="s">
        <v>828</v>
      </c>
      <c r="BJ19" s="287" t="s">
        <v>828</v>
      </c>
      <c r="BK19" s="287" t="s">
        <v>828</v>
      </c>
      <c r="BL19" s="287" t="s">
        <v>828</v>
      </c>
      <c r="BM19" s="287" t="s">
        <v>828</v>
      </c>
      <c r="BN19" s="284">
        <v>0</v>
      </c>
      <c r="BO19" s="284">
        <f t="shared" si="6"/>
        <v>0</v>
      </c>
      <c r="BP19" s="287" t="s">
        <v>828</v>
      </c>
      <c r="BQ19" s="287" t="s">
        <v>828</v>
      </c>
      <c r="BR19" s="287" t="s">
        <v>828</v>
      </c>
      <c r="BS19" s="287" t="s">
        <v>828</v>
      </c>
      <c r="BT19" s="287" t="s">
        <v>828</v>
      </c>
      <c r="BU19" s="287" t="s">
        <v>828</v>
      </c>
      <c r="BV19" s="287" t="s">
        <v>828</v>
      </c>
      <c r="BW19" s="287" t="s">
        <v>828</v>
      </c>
      <c r="BX19" s="287" t="s">
        <v>828</v>
      </c>
      <c r="BY19" s="287" t="s">
        <v>828</v>
      </c>
      <c r="BZ19" s="284">
        <v>0</v>
      </c>
      <c r="CA19" s="287" t="s">
        <v>828</v>
      </c>
      <c r="CB19" s="287" t="s">
        <v>828</v>
      </c>
      <c r="CC19" s="287" t="s">
        <v>828</v>
      </c>
      <c r="CD19" s="287" t="s">
        <v>828</v>
      </c>
      <c r="CE19" s="287" t="s">
        <v>828</v>
      </c>
      <c r="CF19" s="287" t="s">
        <v>828</v>
      </c>
      <c r="CG19" s="287" t="s">
        <v>828</v>
      </c>
      <c r="CH19" s="287" t="s">
        <v>828</v>
      </c>
      <c r="CI19" s="284">
        <v>0</v>
      </c>
      <c r="CJ19" s="284">
        <f t="shared" si="8"/>
        <v>0</v>
      </c>
      <c r="CK19" s="287" t="s">
        <v>828</v>
      </c>
      <c r="CL19" s="287" t="s">
        <v>828</v>
      </c>
      <c r="CM19" s="287" t="s">
        <v>828</v>
      </c>
      <c r="CN19" s="287" t="s">
        <v>828</v>
      </c>
      <c r="CO19" s="287" t="s">
        <v>828</v>
      </c>
      <c r="CP19" s="287" t="s">
        <v>828</v>
      </c>
      <c r="CQ19" s="287" t="s">
        <v>828</v>
      </c>
      <c r="CR19" s="287" t="s">
        <v>828</v>
      </c>
      <c r="CS19" s="287" t="s">
        <v>828</v>
      </c>
      <c r="CT19" s="287" t="s">
        <v>828</v>
      </c>
      <c r="CU19" s="287" t="s">
        <v>828</v>
      </c>
      <c r="CV19" s="284">
        <v>0</v>
      </c>
      <c r="CW19" s="287" t="s">
        <v>828</v>
      </c>
      <c r="CX19" s="287" t="s">
        <v>828</v>
      </c>
      <c r="CY19" s="287" t="s">
        <v>828</v>
      </c>
      <c r="CZ19" s="287" t="s">
        <v>828</v>
      </c>
      <c r="DA19" s="287" t="s">
        <v>828</v>
      </c>
      <c r="DB19" s="287" t="s">
        <v>828</v>
      </c>
      <c r="DC19" s="287" t="s">
        <v>828</v>
      </c>
      <c r="DD19" s="284">
        <v>0</v>
      </c>
      <c r="DE19" s="284">
        <f t="shared" si="10"/>
        <v>0</v>
      </c>
      <c r="DF19" s="287" t="s">
        <v>828</v>
      </c>
      <c r="DG19" s="287" t="s">
        <v>828</v>
      </c>
      <c r="DH19" s="287" t="s">
        <v>828</v>
      </c>
      <c r="DI19" s="287" t="s">
        <v>828</v>
      </c>
      <c r="DJ19" s="287" t="s">
        <v>828</v>
      </c>
      <c r="DK19" s="287" t="s">
        <v>828</v>
      </c>
      <c r="DL19" s="287" t="s">
        <v>828</v>
      </c>
      <c r="DM19" s="287" t="s">
        <v>828</v>
      </c>
      <c r="DN19" s="287" t="s">
        <v>828</v>
      </c>
      <c r="DO19" s="287" t="s">
        <v>828</v>
      </c>
      <c r="DP19" s="284">
        <v>0</v>
      </c>
      <c r="DQ19" s="287" t="s">
        <v>828</v>
      </c>
      <c r="DR19" s="287" t="s">
        <v>828</v>
      </c>
      <c r="DS19" s="287" t="s">
        <v>828</v>
      </c>
      <c r="DT19" s="284">
        <v>0</v>
      </c>
      <c r="DU19" s="287" t="s">
        <v>828</v>
      </c>
      <c r="DV19" s="287" t="s">
        <v>828</v>
      </c>
      <c r="DW19" s="287" t="s">
        <v>828</v>
      </c>
      <c r="DX19" s="287" t="s">
        <v>828</v>
      </c>
      <c r="DY19" s="284">
        <v>0</v>
      </c>
      <c r="DZ19" s="284">
        <f t="shared" si="12"/>
        <v>0</v>
      </c>
      <c r="EA19" s="284">
        <v>0</v>
      </c>
      <c r="EB19" s="287" t="s">
        <v>828</v>
      </c>
      <c r="EC19" s="287" t="s">
        <v>828</v>
      </c>
      <c r="ED19" s="284">
        <v>0</v>
      </c>
      <c r="EE19" s="287" t="s">
        <v>828</v>
      </c>
      <c r="EF19" s="287" t="s">
        <v>828</v>
      </c>
      <c r="EG19" s="287" t="s">
        <v>828</v>
      </c>
      <c r="EH19" s="284">
        <v>0</v>
      </c>
      <c r="EI19" s="284">
        <v>0</v>
      </c>
      <c r="EJ19" s="287" t="s">
        <v>828</v>
      </c>
      <c r="EK19" s="287" t="s">
        <v>828</v>
      </c>
      <c r="EL19" s="287" t="s">
        <v>828</v>
      </c>
      <c r="EM19" s="287" t="s">
        <v>828</v>
      </c>
      <c r="EN19" s="284">
        <v>0</v>
      </c>
      <c r="EO19" s="284">
        <v>0</v>
      </c>
      <c r="EP19" s="287" t="s">
        <v>828</v>
      </c>
      <c r="EQ19" s="287" t="s">
        <v>828</v>
      </c>
      <c r="ER19" s="287" t="s">
        <v>828</v>
      </c>
      <c r="ES19" s="284">
        <v>0</v>
      </c>
      <c r="ET19" s="284">
        <v>0</v>
      </c>
      <c r="EU19" s="284">
        <f t="shared" si="14"/>
        <v>205</v>
      </c>
      <c r="EV19" s="284">
        <v>0</v>
      </c>
      <c r="EW19" s="284">
        <v>0</v>
      </c>
      <c r="EX19" s="284">
        <v>0</v>
      </c>
      <c r="EY19" s="284">
        <v>0</v>
      </c>
      <c r="EZ19" s="284">
        <v>162</v>
      </c>
      <c r="FA19" s="284">
        <v>41</v>
      </c>
      <c r="FB19" s="284">
        <v>2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828</v>
      </c>
      <c r="FI19" s="287" t="s">
        <v>828</v>
      </c>
      <c r="FJ19" s="287" t="s">
        <v>828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340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333</v>
      </c>
      <c r="I20" s="284">
        <f t="shared" si="20"/>
        <v>0</v>
      </c>
      <c r="J20" s="284">
        <f t="shared" si="21"/>
        <v>0</v>
      </c>
      <c r="K20" s="284">
        <f t="shared" si="22"/>
        <v>0</v>
      </c>
      <c r="L20" s="284">
        <f t="shared" si="23"/>
        <v>0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0</v>
      </c>
      <c r="R20" s="284">
        <f t="shared" si="29"/>
        <v>0</v>
      </c>
      <c r="S20" s="284">
        <f t="shared" si="30"/>
        <v>0</v>
      </c>
      <c r="T20" s="284">
        <f t="shared" si="31"/>
        <v>0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7</v>
      </c>
      <c r="Y20" s="284">
        <f t="shared" si="2"/>
        <v>0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828</v>
      </c>
      <c r="AK20" s="287" t="s">
        <v>828</v>
      </c>
      <c r="AL20" s="284">
        <v>0</v>
      </c>
      <c r="AM20" s="287" t="s">
        <v>828</v>
      </c>
      <c r="AN20" s="287" t="s">
        <v>828</v>
      </c>
      <c r="AO20" s="284">
        <v>0</v>
      </c>
      <c r="AP20" s="287" t="s">
        <v>828</v>
      </c>
      <c r="AQ20" s="284">
        <v>0</v>
      </c>
      <c r="AR20" s="287" t="s">
        <v>828</v>
      </c>
      <c r="AS20" s="284">
        <v>0</v>
      </c>
      <c r="AT20" s="284">
        <f t="shared" si="4"/>
        <v>327</v>
      </c>
      <c r="AU20" s="284">
        <v>0</v>
      </c>
      <c r="AV20" s="284">
        <v>0</v>
      </c>
      <c r="AW20" s="284">
        <v>0</v>
      </c>
      <c r="AX20" s="284">
        <v>327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828</v>
      </c>
      <c r="BF20" s="287" t="s">
        <v>828</v>
      </c>
      <c r="BG20" s="287" t="s">
        <v>828</v>
      </c>
      <c r="BH20" s="287" t="s">
        <v>828</v>
      </c>
      <c r="BI20" s="287" t="s">
        <v>828</v>
      </c>
      <c r="BJ20" s="287" t="s">
        <v>828</v>
      </c>
      <c r="BK20" s="287" t="s">
        <v>828</v>
      </c>
      <c r="BL20" s="287" t="s">
        <v>828</v>
      </c>
      <c r="BM20" s="287" t="s">
        <v>828</v>
      </c>
      <c r="BN20" s="284">
        <v>0</v>
      </c>
      <c r="BO20" s="284">
        <f t="shared" si="6"/>
        <v>0</v>
      </c>
      <c r="BP20" s="287" t="s">
        <v>828</v>
      </c>
      <c r="BQ20" s="287" t="s">
        <v>828</v>
      </c>
      <c r="BR20" s="287" t="s">
        <v>828</v>
      </c>
      <c r="BS20" s="287" t="s">
        <v>828</v>
      </c>
      <c r="BT20" s="287" t="s">
        <v>828</v>
      </c>
      <c r="BU20" s="287" t="s">
        <v>828</v>
      </c>
      <c r="BV20" s="287" t="s">
        <v>828</v>
      </c>
      <c r="BW20" s="287" t="s">
        <v>828</v>
      </c>
      <c r="BX20" s="287" t="s">
        <v>828</v>
      </c>
      <c r="BY20" s="287" t="s">
        <v>828</v>
      </c>
      <c r="BZ20" s="284">
        <v>0</v>
      </c>
      <c r="CA20" s="287" t="s">
        <v>828</v>
      </c>
      <c r="CB20" s="287" t="s">
        <v>828</v>
      </c>
      <c r="CC20" s="287" t="s">
        <v>828</v>
      </c>
      <c r="CD20" s="287" t="s">
        <v>828</v>
      </c>
      <c r="CE20" s="287" t="s">
        <v>828</v>
      </c>
      <c r="CF20" s="287" t="s">
        <v>828</v>
      </c>
      <c r="CG20" s="287" t="s">
        <v>828</v>
      </c>
      <c r="CH20" s="287" t="s">
        <v>828</v>
      </c>
      <c r="CI20" s="284">
        <v>0</v>
      </c>
      <c r="CJ20" s="284">
        <f t="shared" si="8"/>
        <v>0</v>
      </c>
      <c r="CK20" s="287" t="s">
        <v>828</v>
      </c>
      <c r="CL20" s="287" t="s">
        <v>828</v>
      </c>
      <c r="CM20" s="287" t="s">
        <v>828</v>
      </c>
      <c r="CN20" s="287" t="s">
        <v>828</v>
      </c>
      <c r="CO20" s="287" t="s">
        <v>828</v>
      </c>
      <c r="CP20" s="287" t="s">
        <v>828</v>
      </c>
      <c r="CQ20" s="287" t="s">
        <v>828</v>
      </c>
      <c r="CR20" s="287" t="s">
        <v>828</v>
      </c>
      <c r="CS20" s="287" t="s">
        <v>828</v>
      </c>
      <c r="CT20" s="287" t="s">
        <v>828</v>
      </c>
      <c r="CU20" s="287" t="s">
        <v>828</v>
      </c>
      <c r="CV20" s="284">
        <v>0</v>
      </c>
      <c r="CW20" s="287" t="s">
        <v>828</v>
      </c>
      <c r="CX20" s="287" t="s">
        <v>828</v>
      </c>
      <c r="CY20" s="287" t="s">
        <v>828</v>
      </c>
      <c r="CZ20" s="287" t="s">
        <v>828</v>
      </c>
      <c r="DA20" s="287" t="s">
        <v>828</v>
      </c>
      <c r="DB20" s="287" t="s">
        <v>828</v>
      </c>
      <c r="DC20" s="287" t="s">
        <v>828</v>
      </c>
      <c r="DD20" s="284">
        <v>0</v>
      </c>
      <c r="DE20" s="284">
        <f t="shared" si="10"/>
        <v>0</v>
      </c>
      <c r="DF20" s="287" t="s">
        <v>828</v>
      </c>
      <c r="DG20" s="287" t="s">
        <v>828</v>
      </c>
      <c r="DH20" s="287" t="s">
        <v>828</v>
      </c>
      <c r="DI20" s="287" t="s">
        <v>828</v>
      </c>
      <c r="DJ20" s="287" t="s">
        <v>828</v>
      </c>
      <c r="DK20" s="287" t="s">
        <v>828</v>
      </c>
      <c r="DL20" s="287" t="s">
        <v>828</v>
      </c>
      <c r="DM20" s="287" t="s">
        <v>828</v>
      </c>
      <c r="DN20" s="287" t="s">
        <v>828</v>
      </c>
      <c r="DO20" s="287" t="s">
        <v>828</v>
      </c>
      <c r="DP20" s="284">
        <v>0</v>
      </c>
      <c r="DQ20" s="287" t="s">
        <v>828</v>
      </c>
      <c r="DR20" s="287" t="s">
        <v>828</v>
      </c>
      <c r="DS20" s="287" t="s">
        <v>828</v>
      </c>
      <c r="DT20" s="284">
        <v>0</v>
      </c>
      <c r="DU20" s="287" t="s">
        <v>828</v>
      </c>
      <c r="DV20" s="287" t="s">
        <v>828</v>
      </c>
      <c r="DW20" s="287" t="s">
        <v>828</v>
      </c>
      <c r="DX20" s="287" t="s">
        <v>828</v>
      </c>
      <c r="DY20" s="284">
        <v>0</v>
      </c>
      <c r="DZ20" s="284">
        <f t="shared" si="12"/>
        <v>0</v>
      </c>
      <c r="EA20" s="284">
        <v>0</v>
      </c>
      <c r="EB20" s="287" t="s">
        <v>828</v>
      </c>
      <c r="EC20" s="287" t="s">
        <v>828</v>
      </c>
      <c r="ED20" s="284">
        <v>0</v>
      </c>
      <c r="EE20" s="287" t="s">
        <v>828</v>
      </c>
      <c r="EF20" s="287" t="s">
        <v>828</v>
      </c>
      <c r="EG20" s="287" t="s">
        <v>828</v>
      </c>
      <c r="EH20" s="284">
        <v>0</v>
      </c>
      <c r="EI20" s="284">
        <v>0</v>
      </c>
      <c r="EJ20" s="287" t="s">
        <v>828</v>
      </c>
      <c r="EK20" s="287" t="s">
        <v>828</v>
      </c>
      <c r="EL20" s="287" t="s">
        <v>828</v>
      </c>
      <c r="EM20" s="287" t="s">
        <v>828</v>
      </c>
      <c r="EN20" s="284">
        <v>0</v>
      </c>
      <c r="EO20" s="284">
        <v>0</v>
      </c>
      <c r="EP20" s="287" t="s">
        <v>828</v>
      </c>
      <c r="EQ20" s="287" t="s">
        <v>828</v>
      </c>
      <c r="ER20" s="287" t="s">
        <v>828</v>
      </c>
      <c r="ES20" s="284">
        <v>0</v>
      </c>
      <c r="ET20" s="284">
        <v>0</v>
      </c>
      <c r="EU20" s="284">
        <f t="shared" si="14"/>
        <v>13</v>
      </c>
      <c r="EV20" s="284">
        <v>0</v>
      </c>
      <c r="EW20" s="284">
        <v>0</v>
      </c>
      <c r="EX20" s="284">
        <v>0</v>
      </c>
      <c r="EY20" s="284">
        <v>6</v>
      </c>
      <c r="EZ20" s="284">
        <v>0</v>
      </c>
      <c r="FA20" s="284">
        <v>0</v>
      </c>
      <c r="FB20" s="284">
        <v>0</v>
      </c>
      <c r="FC20" s="284">
        <v>0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828</v>
      </c>
      <c r="FI20" s="287" t="s">
        <v>828</v>
      </c>
      <c r="FJ20" s="287" t="s">
        <v>828</v>
      </c>
      <c r="FK20" s="284">
        <v>0</v>
      </c>
      <c r="FL20" s="284">
        <v>0</v>
      </c>
      <c r="FM20" s="284">
        <v>0</v>
      </c>
      <c r="FN20" s="284">
        <v>0</v>
      </c>
      <c r="FO20" s="284">
        <v>7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3509</v>
      </c>
      <c r="E21" s="284">
        <f t="shared" si="1"/>
        <v>546</v>
      </c>
      <c r="F21" s="284">
        <f t="shared" si="17"/>
        <v>0</v>
      </c>
      <c r="G21" s="284">
        <f t="shared" si="18"/>
        <v>295</v>
      </c>
      <c r="H21" s="284">
        <f t="shared" si="19"/>
        <v>713</v>
      </c>
      <c r="I21" s="284">
        <f t="shared" si="20"/>
        <v>368</v>
      </c>
      <c r="J21" s="284">
        <f t="shared" si="21"/>
        <v>168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1419</v>
      </c>
      <c r="R21" s="284">
        <f t="shared" si="29"/>
        <v>0</v>
      </c>
      <c r="S21" s="284">
        <f t="shared" si="30"/>
        <v>0</v>
      </c>
      <c r="T21" s="284">
        <f t="shared" si="31"/>
        <v>0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0</v>
      </c>
      <c r="Y21" s="284">
        <f t="shared" si="2"/>
        <v>1741</v>
      </c>
      <c r="Z21" s="284">
        <v>0</v>
      </c>
      <c r="AA21" s="284">
        <v>0</v>
      </c>
      <c r="AB21" s="284">
        <v>0</v>
      </c>
      <c r="AC21" s="284">
        <v>322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828</v>
      </c>
      <c r="AK21" s="287" t="s">
        <v>828</v>
      </c>
      <c r="AL21" s="284">
        <v>1419</v>
      </c>
      <c r="AM21" s="287" t="s">
        <v>828</v>
      </c>
      <c r="AN21" s="287" t="s">
        <v>828</v>
      </c>
      <c r="AO21" s="284">
        <v>0</v>
      </c>
      <c r="AP21" s="287" t="s">
        <v>828</v>
      </c>
      <c r="AQ21" s="284">
        <v>0</v>
      </c>
      <c r="AR21" s="287" t="s">
        <v>828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828</v>
      </c>
      <c r="BF21" s="287" t="s">
        <v>828</v>
      </c>
      <c r="BG21" s="287" t="s">
        <v>828</v>
      </c>
      <c r="BH21" s="287" t="s">
        <v>828</v>
      </c>
      <c r="BI21" s="287" t="s">
        <v>828</v>
      </c>
      <c r="BJ21" s="287" t="s">
        <v>828</v>
      </c>
      <c r="BK21" s="287" t="s">
        <v>828</v>
      </c>
      <c r="BL21" s="287" t="s">
        <v>828</v>
      </c>
      <c r="BM21" s="287" t="s">
        <v>828</v>
      </c>
      <c r="BN21" s="284">
        <v>0</v>
      </c>
      <c r="BO21" s="284">
        <f t="shared" si="6"/>
        <v>0</v>
      </c>
      <c r="BP21" s="287" t="s">
        <v>828</v>
      </c>
      <c r="BQ21" s="287" t="s">
        <v>828</v>
      </c>
      <c r="BR21" s="287" t="s">
        <v>828</v>
      </c>
      <c r="BS21" s="287" t="s">
        <v>828</v>
      </c>
      <c r="BT21" s="287" t="s">
        <v>828</v>
      </c>
      <c r="BU21" s="287" t="s">
        <v>828</v>
      </c>
      <c r="BV21" s="287" t="s">
        <v>828</v>
      </c>
      <c r="BW21" s="287" t="s">
        <v>828</v>
      </c>
      <c r="BX21" s="287" t="s">
        <v>828</v>
      </c>
      <c r="BY21" s="287" t="s">
        <v>828</v>
      </c>
      <c r="BZ21" s="284">
        <v>0</v>
      </c>
      <c r="CA21" s="287" t="s">
        <v>828</v>
      </c>
      <c r="CB21" s="287" t="s">
        <v>828</v>
      </c>
      <c r="CC21" s="287" t="s">
        <v>828</v>
      </c>
      <c r="CD21" s="287" t="s">
        <v>828</v>
      </c>
      <c r="CE21" s="287" t="s">
        <v>828</v>
      </c>
      <c r="CF21" s="287" t="s">
        <v>828</v>
      </c>
      <c r="CG21" s="287" t="s">
        <v>828</v>
      </c>
      <c r="CH21" s="287" t="s">
        <v>828</v>
      </c>
      <c r="CI21" s="284">
        <v>0</v>
      </c>
      <c r="CJ21" s="284">
        <f t="shared" si="8"/>
        <v>0</v>
      </c>
      <c r="CK21" s="287" t="s">
        <v>828</v>
      </c>
      <c r="CL21" s="287" t="s">
        <v>828</v>
      </c>
      <c r="CM21" s="287" t="s">
        <v>828</v>
      </c>
      <c r="CN21" s="287" t="s">
        <v>828</v>
      </c>
      <c r="CO21" s="287" t="s">
        <v>828</v>
      </c>
      <c r="CP21" s="287" t="s">
        <v>828</v>
      </c>
      <c r="CQ21" s="287" t="s">
        <v>828</v>
      </c>
      <c r="CR21" s="287" t="s">
        <v>828</v>
      </c>
      <c r="CS21" s="287" t="s">
        <v>828</v>
      </c>
      <c r="CT21" s="287" t="s">
        <v>828</v>
      </c>
      <c r="CU21" s="287" t="s">
        <v>828</v>
      </c>
      <c r="CV21" s="284">
        <v>0</v>
      </c>
      <c r="CW21" s="287" t="s">
        <v>828</v>
      </c>
      <c r="CX21" s="287" t="s">
        <v>828</v>
      </c>
      <c r="CY21" s="287" t="s">
        <v>828</v>
      </c>
      <c r="CZ21" s="287" t="s">
        <v>828</v>
      </c>
      <c r="DA21" s="287" t="s">
        <v>828</v>
      </c>
      <c r="DB21" s="287" t="s">
        <v>828</v>
      </c>
      <c r="DC21" s="287" t="s">
        <v>828</v>
      </c>
      <c r="DD21" s="284">
        <v>0</v>
      </c>
      <c r="DE21" s="284">
        <f t="shared" si="10"/>
        <v>0</v>
      </c>
      <c r="DF21" s="287" t="s">
        <v>828</v>
      </c>
      <c r="DG21" s="287" t="s">
        <v>828</v>
      </c>
      <c r="DH21" s="287" t="s">
        <v>828</v>
      </c>
      <c r="DI21" s="287" t="s">
        <v>828</v>
      </c>
      <c r="DJ21" s="287" t="s">
        <v>828</v>
      </c>
      <c r="DK21" s="287" t="s">
        <v>828</v>
      </c>
      <c r="DL21" s="287" t="s">
        <v>828</v>
      </c>
      <c r="DM21" s="287" t="s">
        <v>828</v>
      </c>
      <c r="DN21" s="287" t="s">
        <v>828</v>
      </c>
      <c r="DO21" s="287" t="s">
        <v>828</v>
      </c>
      <c r="DP21" s="284">
        <v>0</v>
      </c>
      <c r="DQ21" s="287" t="s">
        <v>828</v>
      </c>
      <c r="DR21" s="287" t="s">
        <v>828</v>
      </c>
      <c r="DS21" s="287" t="s">
        <v>828</v>
      </c>
      <c r="DT21" s="284">
        <v>0</v>
      </c>
      <c r="DU21" s="287" t="s">
        <v>828</v>
      </c>
      <c r="DV21" s="287" t="s">
        <v>828</v>
      </c>
      <c r="DW21" s="287" t="s">
        <v>828</v>
      </c>
      <c r="DX21" s="287" t="s">
        <v>828</v>
      </c>
      <c r="DY21" s="284">
        <v>0</v>
      </c>
      <c r="DZ21" s="284">
        <f t="shared" si="12"/>
        <v>0</v>
      </c>
      <c r="EA21" s="284">
        <v>0</v>
      </c>
      <c r="EB21" s="287" t="s">
        <v>828</v>
      </c>
      <c r="EC21" s="287" t="s">
        <v>828</v>
      </c>
      <c r="ED21" s="284">
        <v>0</v>
      </c>
      <c r="EE21" s="287" t="s">
        <v>828</v>
      </c>
      <c r="EF21" s="287" t="s">
        <v>828</v>
      </c>
      <c r="EG21" s="287" t="s">
        <v>828</v>
      </c>
      <c r="EH21" s="284">
        <v>0</v>
      </c>
      <c r="EI21" s="284">
        <v>0</v>
      </c>
      <c r="EJ21" s="287" t="s">
        <v>828</v>
      </c>
      <c r="EK21" s="287" t="s">
        <v>828</v>
      </c>
      <c r="EL21" s="287" t="s">
        <v>828</v>
      </c>
      <c r="EM21" s="287" t="s">
        <v>828</v>
      </c>
      <c r="EN21" s="284">
        <v>0</v>
      </c>
      <c r="EO21" s="284">
        <v>0</v>
      </c>
      <c r="EP21" s="287" t="s">
        <v>828</v>
      </c>
      <c r="EQ21" s="287" t="s">
        <v>828</v>
      </c>
      <c r="ER21" s="287" t="s">
        <v>828</v>
      </c>
      <c r="ES21" s="284">
        <v>0</v>
      </c>
      <c r="ET21" s="284">
        <v>0</v>
      </c>
      <c r="EU21" s="284">
        <f t="shared" si="14"/>
        <v>1768</v>
      </c>
      <c r="EV21" s="284">
        <v>546</v>
      </c>
      <c r="EW21" s="284">
        <v>0</v>
      </c>
      <c r="EX21" s="284">
        <v>295</v>
      </c>
      <c r="EY21" s="284">
        <v>391</v>
      </c>
      <c r="EZ21" s="284">
        <v>368</v>
      </c>
      <c r="FA21" s="284">
        <v>168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828</v>
      </c>
      <c r="FI21" s="287" t="s">
        <v>828</v>
      </c>
      <c r="FJ21" s="287" t="s">
        <v>828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1058</v>
      </c>
      <c r="E22" s="284">
        <f t="shared" si="1"/>
        <v>214</v>
      </c>
      <c r="F22" s="284">
        <f t="shared" si="17"/>
        <v>4</v>
      </c>
      <c r="G22" s="284">
        <f t="shared" si="18"/>
        <v>13</v>
      </c>
      <c r="H22" s="284">
        <f t="shared" si="19"/>
        <v>225</v>
      </c>
      <c r="I22" s="284">
        <f t="shared" si="20"/>
        <v>113</v>
      </c>
      <c r="J22" s="284">
        <f t="shared" si="21"/>
        <v>49</v>
      </c>
      <c r="K22" s="284">
        <f t="shared" si="22"/>
        <v>0</v>
      </c>
      <c r="L22" s="284">
        <f t="shared" si="23"/>
        <v>10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423</v>
      </c>
      <c r="R22" s="284">
        <f t="shared" si="29"/>
        <v>0</v>
      </c>
      <c r="S22" s="284">
        <f t="shared" si="30"/>
        <v>7</v>
      </c>
      <c r="T22" s="284">
        <f t="shared" si="31"/>
        <v>0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519</v>
      </c>
      <c r="Z22" s="284">
        <v>0</v>
      </c>
      <c r="AA22" s="284">
        <v>0</v>
      </c>
      <c r="AB22" s="284">
        <v>0</v>
      </c>
      <c r="AC22" s="284">
        <v>96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828</v>
      </c>
      <c r="AK22" s="287" t="s">
        <v>828</v>
      </c>
      <c r="AL22" s="284">
        <v>423</v>
      </c>
      <c r="AM22" s="287" t="s">
        <v>828</v>
      </c>
      <c r="AN22" s="287" t="s">
        <v>828</v>
      </c>
      <c r="AO22" s="284">
        <v>0</v>
      </c>
      <c r="AP22" s="287" t="s">
        <v>828</v>
      </c>
      <c r="AQ22" s="284">
        <v>0</v>
      </c>
      <c r="AR22" s="287" t="s">
        <v>828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828</v>
      </c>
      <c r="BF22" s="287" t="s">
        <v>828</v>
      </c>
      <c r="BG22" s="287" t="s">
        <v>828</v>
      </c>
      <c r="BH22" s="287" t="s">
        <v>828</v>
      </c>
      <c r="BI22" s="287" t="s">
        <v>828</v>
      </c>
      <c r="BJ22" s="287" t="s">
        <v>828</v>
      </c>
      <c r="BK22" s="287" t="s">
        <v>828</v>
      </c>
      <c r="BL22" s="287" t="s">
        <v>828</v>
      </c>
      <c r="BM22" s="287" t="s">
        <v>828</v>
      </c>
      <c r="BN22" s="284">
        <v>0</v>
      </c>
      <c r="BO22" s="284">
        <f t="shared" si="6"/>
        <v>0</v>
      </c>
      <c r="BP22" s="287" t="s">
        <v>828</v>
      </c>
      <c r="BQ22" s="287" t="s">
        <v>828</v>
      </c>
      <c r="BR22" s="287" t="s">
        <v>828</v>
      </c>
      <c r="BS22" s="287" t="s">
        <v>828</v>
      </c>
      <c r="BT22" s="287" t="s">
        <v>828</v>
      </c>
      <c r="BU22" s="287" t="s">
        <v>828</v>
      </c>
      <c r="BV22" s="287" t="s">
        <v>828</v>
      </c>
      <c r="BW22" s="287" t="s">
        <v>828</v>
      </c>
      <c r="BX22" s="287" t="s">
        <v>828</v>
      </c>
      <c r="BY22" s="287" t="s">
        <v>828</v>
      </c>
      <c r="BZ22" s="284">
        <v>0</v>
      </c>
      <c r="CA22" s="287" t="s">
        <v>828</v>
      </c>
      <c r="CB22" s="287" t="s">
        <v>828</v>
      </c>
      <c r="CC22" s="287" t="s">
        <v>828</v>
      </c>
      <c r="CD22" s="287" t="s">
        <v>828</v>
      </c>
      <c r="CE22" s="287" t="s">
        <v>828</v>
      </c>
      <c r="CF22" s="287" t="s">
        <v>828</v>
      </c>
      <c r="CG22" s="287" t="s">
        <v>828</v>
      </c>
      <c r="CH22" s="287" t="s">
        <v>828</v>
      </c>
      <c r="CI22" s="284">
        <v>0</v>
      </c>
      <c r="CJ22" s="284">
        <f t="shared" si="8"/>
        <v>0</v>
      </c>
      <c r="CK22" s="287" t="s">
        <v>828</v>
      </c>
      <c r="CL22" s="287" t="s">
        <v>828</v>
      </c>
      <c r="CM22" s="287" t="s">
        <v>828</v>
      </c>
      <c r="CN22" s="287" t="s">
        <v>828</v>
      </c>
      <c r="CO22" s="287" t="s">
        <v>828</v>
      </c>
      <c r="CP22" s="287" t="s">
        <v>828</v>
      </c>
      <c r="CQ22" s="287" t="s">
        <v>828</v>
      </c>
      <c r="CR22" s="287" t="s">
        <v>828</v>
      </c>
      <c r="CS22" s="287" t="s">
        <v>828</v>
      </c>
      <c r="CT22" s="287" t="s">
        <v>828</v>
      </c>
      <c r="CU22" s="287" t="s">
        <v>828</v>
      </c>
      <c r="CV22" s="284">
        <v>0</v>
      </c>
      <c r="CW22" s="287" t="s">
        <v>828</v>
      </c>
      <c r="CX22" s="287" t="s">
        <v>828</v>
      </c>
      <c r="CY22" s="287" t="s">
        <v>828</v>
      </c>
      <c r="CZ22" s="287" t="s">
        <v>828</v>
      </c>
      <c r="DA22" s="287" t="s">
        <v>828</v>
      </c>
      <c r="DB22" s="287" t="s">
        <v>828</v>
      </c>
      <c r="DC22" s="287" t="s">
        <v>828</v>
      </c>
      <c r="DD22" s="284">
        <v>0</v>
      </c>
      <c r="DE22" s="284">
        <f t="shared" si="10"/>
        <v>7</v>
      </c>
      <c r="DF22" s="287" t="s">
        <v>828</v>
      </c>
      <c r="DG22" s="287" t="s">
        <v>828</v>
      </c>
      <c r="DH22" s="287" t="s">
        <v>828</v>
      </c>
      <c r="DI22" s="287" t="s">
        <v>828</v>
      </c>
      <c r="DJ22" s="287" t="s">
        <v>828</v>
      </c>
      <c r="DK22" s="287" t="s">
        <v>828</v>
      </c>
      <c r="DL22" s="287" t="s">
        <v>828</v>
      </c>
      <c r="DM22" s="287" t="s">
        <v>828</v>
      </c>
      <c r="DN22" s="287" t="s">
        <v>828</v>
      </c>
      <c r="DO22" s="287" t="s">
        <v>828</v>
      </c>
      <c r="DP22" s="284">
        <v>0</v>
      </c>
      <c r="DQ22" s="287" t="s">
        <v>828</v>
      </c>
      <c r="DR22" s="287" t="s">
        <v>828</v>
      </c>
      <c r="DS22" s="287" t="s">
        <v>828</v>
      </c>
      <c r="DT22" s="284">
        <v>7</v>
      </c>
      <c r="DU22" s="287" t="s">
        <v>828</v>
      </c>
      <c r="DV22" s="287" t="s">
        <v>828</v>
      </c>
      <c r="DW22" s="287" t="s">
        <v>828</v>
      </c>
      <c r="DX22" s="287" t="s">
        <v>828</v>
      </c>
      <c r="DY22" s="284">
        <v>0</v>
      </c>
      <c r="DZ22" s="284">
        <f t="shared" si="12"/>
        <v>0</v>
      </c>
      <c r="EA22" s="284">
        <v>0</v>
      </c>
      <c r="EB22" s="287" t="s">
        <v>828</v>
      </c>
      <c r="EC22" s="287" t="s">
        <v>828</v>
      </c>
      <c r="ED22" s="284">
        <v>0</v>
      </c>
      <c r="EE22" s="287" t="s">
        <v>828</v>
      </c>
      <c r="EF22" s="287" t="s">
        <v>828</v>
      </c>
      <c r="EG22" s="287" t="s">
        <v>828</v>
      </c>
      <c r="EH22" s="284">
        <v>0</v>
      </c>
      <c r="EI22" s="284">
        <v>0</v>
      </c>
      <c r="EJ22" s="287" t="s">
        <v>828</v>
      </c>
      <c r="EK22" s="287" t="s">
        <v>828</v>
      </c>
      <c r="EL22" s="287" t="s">
        <v>828</v>
      </c>
      <c r="EM22" s="287" t="s">
        <v>828</v>
      </c>
      <c r="EN22" s="284">
        <v>0</v>
      </c>
      <c r="EO22" s="284">
        <v>0</v>
      </c>
      <c r="EP22" s="287" t="s">
        <v>828</v>
      </c>
      <c r="EQ22" s="287" t="s">
        <v>828</v>
      </c>
      <c r="ER22" s="287" t="s">
        <v>828</v>
      </c>
      <c r="ES22" s="284">
        <v>0</v>
      </c>
      <c r="ET22" s="284">
        <v>0</v>
      </c>
      <c r="EU22" s="284">
        <f t="shared" si="14"/>
        <v>532</v>
      </c>
      <c r="EV22" s="284">
        <v>214</v>
      </c>
      <c r="EW22" s="284">
        <v>4</v>
      </c>
      <c r="EX22" s="284">
        <v>13</v>
      </c>
      <c r="EY22" s="284">
        <v>129</v>
      </c>
      <c r="EZ22" s="284">
        <v>113</v>
      </c>
      <c r="FA22" s="284">
        <v>49</v>
      </c>
      <c r="FB22" s="284">
        <v>0</v>
      </c>
      <c r="FC22" s="284">
        <v>10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828</v>
      </c>
      <c r="FI22" s="287" t="s">
        <v>828</v>
      </c>
      <c r="FJ22" s="287" t="s">
        <v>828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500</v>
      </c>
      <c r="E23" s="284">
        <f t="shared" si="1"/>
        <v>92</v>
      </c>
      <c r="F23" s="284">
        <f t="shared" si="17"/>
        <v>2</v>
      </c>
      <c r="G23" s="284">
        <f t="shared" si="18"/>
        <v>70</v>
      </c>
      <c r="H23" s="284">
        <f t="shared" si="19"/>
        <v>64</v>
      </c>
      <c r="I23" s="284">
        <f t="shared" si="20"/>
        <v>72</v>
      </c>
      <c r="J23" s="284">
        <f t="shared" si="21"/>
        <v>20</v>
      </c>
      <c r="K23" s="284">
        <f t="shared" si="22"/>
        <v>3</v>
      </c>
      <c r="L23" s="284">
        <f t="shared" si="23"/>
        <v>13</v>
      </c>
      <c r="M23" s="284">
        <f t="shared" si="24"/>
        <v>0</v>
      </c>
      <c r="N23" s="284">
        <f t="shared" si="25"/>
        <v>0</v>
      </c>
      <c r="O23" s="284">
        <f t="shared" si="26"/>
        <v>160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4</v>
      </c>
      <c r="T23" s="284">
        <f t="shared" si="31"/>
        <v>0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0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828</v>
      </c>
      <c r="AK23" s="287" t="s">
        <v>828</v>
      </c>
      <c r="AL23" s="284">
        <v>0</v>
      </c>
      <c r="AM23" s="287" t="s">
        <v>828</v>
      </c>
      <c r="AN23" s="287" t="s">
        <v>828</v>
      </c>
      <c r="AO23" s="284">
        <v>0</v>
      </c>
      <c r="AP23" s="287" t="s">
        <v>828</v>
      </c>
      <c r="AQ23" s="284">
        <v>0</v>
      </c>
      <c r="AR23" s="287" t="s">
        <v>828</v>
      </c>
      <c r="AS23" s="284">
        <v>0</v>
      </c>
      <c r="AT23" s="284">
        <f t="shared" si="4"/>
        <v>0</v>
      </c>
      <c r="AU23" s="284">
        <v>0</v>
      </c>
      <c r="AV23" s="284">
        <v>0</v>
      </c>
      <c r="AW23" s="284">
        <v>0</v>
      </c>
      <c r="AX23" s="284">
        <v>0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828</v>
      </c>
      <c r="BF23" s="287" t="s">
        <v>828</v>
      </c>
      <c r="BG23" s="287" t="s">
        <v>828</v>
      </c>
      <c r="BH23" s="287" t="s">
        <v>828</v>
      </c>
      <c r="BI23" s="287" t="s">
        <v>828</v>
      </c>
      <c r="BJ23" s="287" t="s">
        <v>828</v>
      </c>
      <c r="BK23" s="287" t="s">
        <v>828</v>
      </c>
      <c r="BL23" s="287" t="s">
        <v>828</v>
      </c>
      <c r="BM23" s="287" t="s">
        <v>828</v>
      </c>
      <c r="BN23" s="284">
        <v>0</v>
      </c>
      <c r="BO23" s="284">
        <f t="shared" si="6"/>
        <v>0</v>
      </c>
      <c r="BP23" s="287" t="s">
        <v>828</v>
      </c>
      <c r="BQ23" s="287" t="s">
        <v>828</v>
      </c>
      <c r="BR23" s="287" t="s">
        <v>828</v>
      </c>
      <c r="BS23" s="287" t="s">
        <v>828</v>
      </c>
      <c r="BT23" s="287" t="s">
        <v>828</v>
      </c>
      <c r="BU23" s="287" t="s">
        <v>828</v>
      </c>
      <c r="BV23" s="287" t="s">
        <v>828</v>
      </c>
      <c r="BW23" s="287" t="s">
        <v>828</v>
      </c>
      <c r="BX23" s="287" t="s">
        <v>828</v>
      </c>
      <c r="BY23" s="287" t="s">
        <v>828</v>
      </c>
      <c r="BZ23" s="284">
        <v>0</v>
      </c>
      <c r="CA23" s="287" t="s">
        <v>828</v>
      </c>
      <c r="CB23" s="287" t="s">
        <v>828</v>
      </c>
      <c r="CC23" s="287" t="s">
        <v>828</v>
      </c>
      <c r="CD23" s="287" t="s">
        <v>828</v>
      </c>
      <c r="CE23" s="287" t="s">
        <v>828</v>
      </c>
      <c r="CF23" s="287" t="s">
        <v>828</v>
      </c>
      <c r="CG23" s="287" t="s">
        <v>828</v>
      </c>
      <c r="CH23" s="287" t="s">
        <v>828</v>
      </c>
      <c r="CI23" s="284">
        <v>0</v>
      </c>
      <c r="CJ23" s="284">
        <f t="shared" si="8"/>
        <v>0</v>
      </c>
      <c r="CK23" s="287" t="s">
        <v>828</v>
      </c>
      <c r="CL23" s="287" t="s">
        <v>828</v>
      </c>
      <c r="CM23" s="287" t="s">
        <v>828</v>
      </c>
      <c r="CN23" s="287" t="s">
        <v>828</v>
      </c>
      <c r="CO23" s="287" t="s">
        <v>828</v>
      </c>
      <c r="CP23" s="287" t="s">
        <v>828</v>
      </c>
      <c r="CQ23" s="287" t="s">
        <v>828</v>
      </c>
      <c r="CR23" s="287" t="s">
        <v>828</v>
      </c>
      <c r="CS23" s="287" t="s">
        <v>828</v>
      </c>
      <c r="CT23" s="287" t="s">
        <v>828</v>
      </c>
      <c r="CU23" s="287" t="s">
        <v>828</v>
      </c>
      <c r="CV23" s="284">
        <v>0</v>
      </c>
      <c r="CW23" s="287" t="s">
        <v>828</v>
      </c>
      <c r="CX23" s="287" t="s">
        <v>828</v>
      </c>
      <c r="CY23" s="287" t="s">
        <v>828</v>
      </c>
      <c r="CZ23" s="287" t="s">
        <v>828</v>
      </c>
      <c r="DA23" s="287" t="s">
        <v>828</v>
      </c>
      <c r="DB23" s="287" t="s">
        <v>828</v>
      </c>
      <c r="DC23" s="287" t="s">
        <v>828</v>
      </c>
      <c r="DD23" s="284">
        <v>0</v>
      </c>
      <c r="DE23" s="284">
        <f t="shared" si="10"/>
        <v>164</v>
      </c>
      <c r="DF23" s="287" t="s">
        <v>828</v>
      </c>
      <c r="DG23" s="287" t="s">
        <v>828</v>
      </c>
      <c r="DH23" s="287" t="s">
        <v>828</v>
      </c>
      <c r="DI23" s="287" t="s">
        <v>828</v>
      </c>
      <c r="DJ23" s="287" t="s">
        <v>828</v>
      </c>
      <c r="DK23" s="287" t="s">
        <v>828</v>
      </c>
      <c r="DL23" s="287" t="s">
        <v>828</v>
      </c>
      <c r="DM23" s="287" t="s">
        <v>828</v>
      </c>
      <c r="DN23" s="287" t="s">
        <v>828</v>
      </c>
      <c r="DO23" s="287" t="s">
        <v>828</v>
      </c>
      <c r="DP23" s="284">
        <v>160</v>
      </c>
      <c r="DQ23" s="287" t="s">
        <v>828</v>
      </c>
      <c r="DR23" s="287" t="s">
        <v>828</v>
      </c>
      <c r="DS23" s="287" t="s">
        <v>828</v>
      </c>
      <c r="DT23" s="284">
        <v>4</v>
      </c>
      <c r="DU23" s="287" t="s">
        <v>828</v>
      </c>
      <c r="DV23" s="287" t="s">
        <v>828</v>
      </c>
      <c r="DW23" s="287" t="s">
        <v>828</v>
      </c>
      <c r="DX23" s="287" t="s">
        <v>828</v>
      </c>
      <c r="DY23" s="284">
        <v>0</v>
      </c>
      <c r="DZ23" s="284">
        <f t="shared" si="12"/>
        <v>0</v>
      </c>
      <c r="EA23" s="284">
        <v>0</v>
      </c>
      <c r="EB23" s="287" t="s">
        <v>828</v>
      </c>
      <c r="EC23" s="287" t="s">
        <v>828</v>
      </c>
      <c r="ED23" s="284">
        <v>0</v>
      </c>
      <c r="EE23" s="287" t="s">
        <v>828</v>
      </c>
      <c r="EF23" s="287" t="s">
        <v>828</v>
      </c>
      <c r="EG23" s="287" t="s">
        <v>828</v>
      </c>
      <c r="EH23" s="284">
        <v>0</v>
      </c>
      <c r="EI23" s="284">
        <v>0</v>
      </c>
      <c r="EJ23" s="287" t="s">
        <v>828</v>
      </c>
      <c r="EK23" s="287" t="s">
        <v>828</v>
      </c>
      <c r="EL23" s="287" t="s">
        <v>828</v>
      </c>
      <c r="EM23" s="287" t="s">
        <v>828</v>
      </c>
      <c r="EN23" s="284">
        <v>0</v>
      </c>
      <c r="EO23" s="284">
        <v>0</v>
      </c>
      <c r="EP23" s="287" t="s">
        <v>828</v>
      </c>
      <c r="EQ23" s="287" t="s">
        <v>828</v>
      </c>
      <c r="ER23" s="287" t="s">
        <v>828</v>
      </c>
      <c r="ES23" s="284">
        <v>0</v>
      </c>
      <c r="ET23" s="284">
        <v>0</v>
      </c>
      <c r="EU23" s="284">
        <f t="shared" si="14"/>
        <v>336</v>
      </c>
      <c r="EV23" s="284">
        <v>92</v>
      </c>
      <c r="EW23" s="284">
        <v>2</v>
      </c>
      <c r="EX23" s="284">
        <v>70</v>
      </c>
      <c r="EY23" s="284">
        <v>64</v>
      </c>
      <c r="EZ23" s="284">
        <v>72</v>
      </c>
      <c r="FA23" s="284">
        <v>20</v>
      </c>
      <c r="FB23" s="284">
        <v>3</v>
      </c>
      <c r="FC23" s="284">
        <v>13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828</v>
      </c>
      <c r="FI23" s="287" t="s">
        <v>828</v>
      </c>
      <c r="FJ23" s="287" t="s">
        <v>828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253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138</v>
      </c>
      <c r="I24" s="284">
        <f t="shared" si="20"/>
        <v>77</v>
      </c>
      <c r="J24" s="284">
        <f t="shared" si="21"/>
        <v>38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0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0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828</v>
      </c>
      <c r="AK24" s="287" t="s">
        <v>828</v>
      </c>
      <c r="AL24" s="284">
        <v>0</v>
      </c>
      <c r="AM24" s="287" t="s">
        <v>828</v>
      </c>
      <c r="AN24" s="287" t="s">
        <v>828</v>
      </c>
      <c r="AO24" s="284">
        <v>0</v>
      </c>
      <c r="AP24" s="287" t="s">
        <v>828</v>
      </c>
      <c r="AQ24" s="284">
        <v>0</v>
      </c>
      <c r="AR24" s="287" t="s">
        <v>828</v>
      </c>
      <c r="AS24" s="284">
        <v>0</v>
      </c>
      <c r="AT24" s="284">
        <f t="shared" si="4"/>
        <v>92</v>
      </c>
      <c r="AU24" s="284">
        <v>0</v>
      </c>
      <c r="AV24" s="284">
        <v>0</v>
      </c>
      <c r="AW24" s="284">
        <v>0</v>
      </c>
      <c r="AX24" s="284">
        <v>92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828</v>
      </c>
      <c r="BF24" s="287" t="s">
        <v>828</v>
      </c>
      <c r="BG24" s="287" t="s">
        <v>828</v>
      </c>
      <c r="BH24" s="287" t="s">
        <v>828</v>
      </c>
      <c r="BI24" s="287" t="s">
        <v>828</v>
      </c>
      <c r="BJ24" s="287" t="s">
        <v>828</v>
      </c>
      <c r="BK24" s="287" t="s">
        <v>828</v>
      </c>
      <c r="BL24" s="287" t="s">
        <v>828</v>
      </c>
      <c r="BM24" s="287" t="s">
        <v>828</v>
      </c>
      <c r="BN24" s="284">
        <v>0</v>
      </c>
      <c r="BO24" s="284">
        <f t="shared" si="6"/>
        <v>0</v>
      </c>
      <c r="BP24" s="287" t="s">
        <v>828</v>
      </c>
      <c r="BQ24" s="287" t="s">
        <v>828</v>
      </c>
      <c r="BR24" s="287" t="s">
        <v>828</v>
      </c>
      <c r="BS24" s="287" t="s">
        <v>828</v>
      </c>
      <c r="BT24" s="287" t="s">
        <v>828</v>
      </c>
      <c r="BU24" s="287" t="s">
        <v>828</v>
      </c>
      <c r="BV24" s="287" t="s">
        <v>828</v>
      </c>
      <c r="BW24" s="287" t="s">
        <v>828</v>
      </c>
      <c r="BX24" s="287" t="s">
        <v>828</v>
      </c>
      <c r="BY24" s="287" t="s">
        <v>828</v>
      </c>
      <c r="BZ24" s="284">
        <v>0</v>
      </c>
      <c r="CA24" s="287" t="s">
        <v>828</v>
      </c>
      <c r="CB24" s="287" t="s">
        <v>828</v>
      </c>
      <c r="CC24" s="287" t="s">
        <v>828</v>
      </c>
      <c r="CD24" s="287" t="s">
        <v>828</v>
      </c>
      <c r="CE24" s="287" t="s">
        <v>828</v>
      </c>
      <c r="CF24" s="287" t="s">
        <v>828</v>
      </c>
      <c r="CG24" s="287" t="s">
        <v>828</v>
      </c>
      <c r="CH24" s="287" t="s">
        <v>828</v>
      </c>
      <c r="CI24" s="284">
        <v>0</v>
      </c>
      <c r="CJ24" s="284">
        <f t="shared" si="8"/>
        <v>0</v>
      </c>
      <c r="CK24" s="287" t="s">
        <v>828</v>
      </c>
      <c r="CL24" s="287" t="s">
        <v>828</v>
      </c>
      <c r="CM24" s="287" t="s">
        <v>828</v>
      </c>
      <c r="CN24" s="287" t="s">
        <v>828</v>
      </c>
      <c r="CO24" s="287" t="s">
        <v>828</v>
      </c>
      <c r="CP24" s="287" t="s">
        <v>828</v>
      </c>
      <c r="CQ24" s="287" t="s">
        <v>828</v>
      </c>
      <c r="CR24" s="287" t="s">
        <v>828</v>
      </c>
      <c r="CS24" s="287" t="s">
        <v>828</v>
      </c>
      <c r="CT24" s="287" t="s">
        <v>828</v>
      </c>
      <c r="CU24" s="287" t="s">
        <v>828</v>
      </c>
      <c r="CV24" s="284">
        <v>0</v>
      </c>
      <c r="CW24" s="287" t="s">
        <v>828</v>
      </c>
      <c r="CX24" s="287" t="s">
        <v>828</v>
      </c>
      <c r="CY24" s="287" t="s">
        <v>828</v>
      </c>
      <c r="CZ24" s="287" t="s">
        <v>828</v>
      </c>
      <c r="DA24" s="287" t="s">
        <v>828</v>
      </c>
      <c r="DB24" s="287" t="s">
        <v>828</v>
      </c>
      <c r="DC24" s="287" t="s">
        <v>828</v>
      </c>
      <c r="DD24" s="284">
        <v>0</v>
      </c>
      <c r="DE24" s="284">
        <f t="shared" si="10"/>
        <v>0</v>
      </c>
      <c r="DF24" s="287" t="s">
        <v>828</v>
      </c>
      <c r="DG24" s="287" t="s">
        <v>828</v>
      </c>
      <c r="DH24" s="287" t="s">
        <v>828</v>
      </c>
      <c r="DI24" s="287" t="s">
        <v>828</v>
      </c>
      <c r="DJ24" s="287" t="s">
        <v>828</v>
      </c>
      <c r="DK24" s="287" t="s">
        <v>828</v>
      </c>
      <c r="DL24" s="287" t="s">
        <v>828</v>
      </c>
      <c r="DM24" s="287" t="s">
        <v>828</v>
      </c>
      <c r="DN24" s="287" t="s">
        <v>828</v>
      </c>
      <c r="DO24" s="287" t="s">
        <v>828</v>
      </c>
      <c r="DP24" s="284">
        <v>0</v>
      </c>
      <c r="DQ24" s="287" t="s">
        <v>828</v>
      </c>
      <c r="DR24" s="287" t="s">
        <v>828</v>
      </c>
      <c r="DS24" s="287" t="s">
        <v>828</v>
      </c>
      <c r="DT24" s="284">
        <v>0</v>
      </c>
      <c r="DU24" s="287" t="s">
        <v>828</v>
      </c>
      <c r="DV24" s="287" t="s">
        <v>828</v>
      </c>
      <c r="DW24" s="287" t="s">
        <v>828</v>
      </c>
      <c r="DX24" s="287" t="s">
        <v>828</v>
      </c>
      <c r="DY24" s="284">
        <v>0</v>
      </c>
      <c r="DZ24" s="284">
        <f t="shared" si="12"/>
        <v>0</v>
      </c>
      <c r="EA24" s="284">
        <v>0</v>
      </c>
      <c r="EB24" s="287" t="s">
        <v>828</v>
      </c>
      <c r="EC24" s="287" t="s">
        <v>828</v>
      </c>
      <c r="ED24" s="284">
        <v>0</v>
      </c>
      <c r="EE24" s="287" t="s">
        <v>828</v>
      </c>
      <c r="EF24" s="287" t="s">
        <v>828</v>
      </c>
      <c r="EG24" s="287" t="s">
        <v>828</v>
      </c>
      <c r="EH24" s="284">
        <v>0</v>
      </c>
      <c r="EI24" s="284">
        <v>0</v>
      </c>
      <c r="EJ24" s="287" t="s">
        <v>828</v>
      </c>
      <c r="EK24" s="287" t="s">
        <v>828</v>
      </c>
      <c r="EL24" s="287" t="s">
        <v>828</v>
      </c>
      <c r="EM24" s="287" t="s">
        <v>828</v>
      </c>
      <c r="EN24" s="284">
        <v>0</v>
      </c>
      <c r="EO24" s="284">
        <v>0</v>
      </c>
      <c r="EP24" s="287" t="s">
        <v>828</v>
      </c>
      <c r="EQ24" s="287" t="s">
        <v>828</v>
      </c>
      <c r="ER24" s="287" t="s">
        <v>828</v>
      </c>
      <c r="ES24" s="284">
        <v>0</v>
      </c>
      <c r="ET24" s="284">
        <v>0</v>
      </c>
      <c r="EU24" s="284">
        <f t="shared" si="14"/>
        <v>161</v>
      </c>
      <c r="EV24" s="284">
        <v>0</v>
      </c>
      <c r="EW24" s="284">
        <v>0</v>
      </c>
      <c r="EX24" s="284">
        <v>0</v>
      </c>
      <c r="EY24" s="284">
        <v>46</v>
      </c>
      <c r="EZ24" s="284">
        <v>77</v>
      </c>
      <c r="FA24" s="284">
        <v>38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828</v>
      </c>
      <c r="FI24" s="287" t="s">
        <v>828</v>
      </c>
      <c r="FJ24" s="287" t="s">
        <v>828</v>
      </c>
      <c r="FK24" s="284">
        <v>0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1614</v>
      </c>
      <c r="E25" s="284">
        <f t="shared" si="1"/>
        <v>214</v>
      </c>
      <c r="F25" s="284">
        <f t="shared" si="17"/>
        <v>3</v>
      </c>
      <c r="G25" s="284">
        <f t="shared" si="18"/>
        <v>17</v>
      </c>
      <c r="H25" s="284">
        <f t="shared" si="19"/>
        <v>388</v>
      </c>
      <c r="I25" s="284">
        <f t="shared" si="20"/>
        <v>172</v>
      </c>
      <c r="J25" s="284">
        <f t="shared" si="21"/>
        <v>46</v>
      </c>
      <c r="K25" s="284">
        <f t="shared" si="22"/>
        <v>0</v>
      </c>
      <c r="L25" s="284">
        <f t="shared" si="23"/>
        <v>128</v>
      </c>
      <c r="M25" s="284">
        <f t="shared" si="24"/>
        <v>0</v>
      </c>
      <c r="N25" s="284">
        <f t="shared" si="25"/>
        <v>2</v>
      </c>
      <c r="O25" s="284">
        <f t="shared" si="26"/>
        <v>57</v>
      </c>
      <c r="P25" s="284">
        <f t="shared" si="27"/>
        <v>0</v>
      </c>
      <c r="Q25" s="284">
        <f t="shared" si="28"/>
        <v>575</v>
      </c>
      <c r="R25" s="284">
        <f t="shared" si="29"/>
        <v>0</v>
      </c>
      <c r="S25" s="284">
        <f t="shared" si="30"/>
        <v>0</v>
      </c>
      <c r="T25" s="284">
        <f t="shared" si="31"/>
        <v>0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12</v>
      </c>
      <c r="Y25" s="284">
        <f t="shared" si="2"/>
        <v>678</v>
      </c>
      <c r="Z25" s="284">
        <v>0</v>
      </c>
      <c r="AA25" s="284">
        <v>0</v>
      </c>
      <c r="AB25" s="284">
        <v>0</v>
      </c>
      <c r="AC25" s="284">
        <v>103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828</v>
      </c>
      <c r="AK25" s="287" t="s">
        <v>828</v>
      </c>
      <c r="AL25" s="284">
        <v>575</v>
      </c>
      <c r="AM25" s="287" t="s">
        <v>828</v>
      </c>
      <c r="AN25" s="287" t="s">
        <v>828</v>
      </c>
      <c r="AO25" s="284">
        <v>0</v>
      </c>
      <c r="AP25" s="287" t="s">
        <v>828</v>
      </c>
      <c r="AQ25" s="284">
        <v>0</v>
      </c>
      <c r="AR25" s="287" t="s">
        <v>828</v>
      </c>
      <c r="AS25" s="284">
        <v>0</v>
      </c>
      <c r="AT25" s="284">
        <f t="shared" si="4"/>
        <v>0</v>
      </c>
      <c r="AU25" s="284">
        <v>0</v>
      </c>
      <c r="AV25" s="284">
        <v>0</v>
      </c>
      <c r="AW25" s="284">
        <v>0</v>
      </c>
      <c r="AX25" s="284">
        <v>0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828</v>
      </c>
      <c r="BF25" s="287" t="s">
        <v>828</v>
      </c>
      <c r="BG25" s="287" t="s">
        <v>828</v>
      </c>
      <c r="BH25" s="287" t="s">
        <v>828</v>
      </c>
      <c r="BI25" s="287" t="s">
        <v>828</v>
      </c>
      <c r="BJ25" s="287" t="s">
        <v>828</v>
      </c>
      <c r="BK25" s="287" t="s">
        <v>828</v>
      </c>
      <c r="BL25" s="287" t="s">
        <v>828</v>
      </c>
      <c r="BM25" s="287" t="s">
        <v>828</v>
      </c>
      <c r="BN25" s="284">
        <v>0</v>
      </c>
      <c r="BO25" s="284">
        <f t="shared" si="6"/>
        <v>57</v>
      </c>
      <c r="BP25" s="287" t="s">
        <v>828</v>
      </c>
      <c r="BQ25" s="287" t="s">
        <v>828</v>
      </c>
      <c r="BR25" s="287" t="s">
        <v>828</v>
      </c>
      <c r="BS25" s="287" t="s">
        <v>828</v>
      </c>
      <c r="BT25" s="287" t="s">
        <v>828</v>
      </c>
      <c r="BU25" s="287" t="s">
        <v>828</v>
      </c>
      <c r="BV25" s="287" t="s">
        <v>828</v>
      </c>
      <c r="BW25" s="287" t="s">
        <v>828</v>
      </c>
      <c r="BX25" s="287" t="s">
        <v>828</v>
      </c>
      <c r="BY25" s="287" t="s">
        <v>828</v>
      </c>
      <c r="BZ25" s="284">
        <v>57</v>
      </c>
      <c r="CA25" s="287" t="s">
        <v>828</v>
      </c>
      <c r="CB25" s="287" t="s">
        <v>828</v>
      </c>
      <c r="CC25" s="287" t="s">
        <v>828</v>
      </c>
      <c r="CD25" s="287" t="s">
        <v>828</v>
      </c>
      <c r="CE25" s="287" t="s">
        <v>828</v>
      </c>
      <c r="CF25" s="287" t="s">
        <v>828</v>
      </c>
      <c r="CG25" s="287" t="s">
        <v>828</v>
      </c>
      <c r="CH25" s="287" t="s">
        <v>828</v>
      </c>
      <c r="CI25" s="284">
        <v>0</v>
      </c>
      <c r="CJ25" s="284">
        <f t="shared" si="8"/>
        <v>0</v>
      </c>
      <c r="CK25" s="287" t="s">
        <v>828</v>
      </c>
      <c r="CL25" s="287" t="s">
        <v>828</v>
      </c>
      <c r="CM25" s="287" t="s">
        <v>828</v>
      </c>
      <c r="CN25" s="287" t="s">
        <v>828</v>
      </c>
      <c r="CO25" s="287" t="s">
        <v>828</v>
      </c>
      <c r="CP25" s="287" t="s">
        <v>828</v>
      </c>
      <c r="CQ25" s="287" t="s">
        <v>828</v>
      </c>
      <c r="CR25" s="287" t="s">
        <v>828</v>
      </c>
      <c r="CS25" s="287" t="s">
        <v>828</v>
      </c>
      <c r="CT25" s="287" t="s">
        <v>828</v>
      </c>
      <c r="CU25" s="287" t="s">
        <v>828</v>
      </c>
      <c r="CV25" s="284">
        <v>0</v>
      </c>
      <c r="CW25" s="287" t="s">
        <v>828</v>
      </c>
      <c r="CX25" s="287" t="s">
        <v>828</v>
      </c>
      <c r="CY25" s="287" t="s">
        <v>828</v>
      </c>
      <c r="CZ25" s="287" t="s">
        <v>828</v>
      </c>
      <c r="DA25" s="287" t="s">
        <v>828</v>
      </c>
      <c r="DB25" s="287" t="s">
        <v>828</v>
      </c>
      <c r="DC25" s="287" t="s">
        <v>828</v>
      </c>
      <c r="DD25" s="284">
        <v>0</v>
      </c>
      <c r="DE25" s="284">
        <f t="shared" si="10"/>
        <v>0</v>
      </c>
      <c r="DF25" s="287" t="s">
        <v>828</v>
      </c>
      <c r="DG25" s="287" t="s">
        <v>828</v>
      </c>
      <c r="DH25" s="287" t="s">
        <v>828</v>
      </c>
      <c r="DI25" s="287" t="s">
        <v>828</v>
      </c>
      <c r="DJ25" s="287" t="s">
        <v>828</v>
      </c>
      <c r="DK25" s="287" t="s">
        <v>828</v>
      </c>
      <c r="DL25" s="287" t="s">
        <v>828</v>
      </c>
      <c r="DM25" s="287" t="s">
        <v>828</v>
      </c>
      <c r="DN25" s="287" t="s">
        <v>828</v>
      </c>
      <c r="DO25" s="287" t="s">
        <v>828</v>
      </c>
      <c r="DP25" s="284">
        <v>0</v>
      </c>
      <c r="DQ25" s="287" t="s">
        <v>828</v>
      </c>
      <c r="DR25" s="287" t="s">
        <v>828</v>
      </c>
      <c r="DS25" s="287" t="s">
        <v>828</v>
      </c>
      <c r="DT25" s="284">
        <v>0</v>
      </c>
      <c r="DU25" s="287" t="s">
        <v>828</v>
      </c>
      <c r="DV25" s="287" t="s">
        <v>828</v>
      </c>
      <c r="DW25" s="287" t="s">
        <v>828</v>
      </c>
      <c r="DX25" s="287" t="s">
        <v>828</v>
      </c>
      <c r="DY25" s="284">
        <v>0</v>
      </c>
      <c r="DZ25" s="284">
        <f t="shared" si="12"/>
        <v>0</v>
      </c>
      <c r="EA25" s="284">
        <v>0</v>
      </c>
      <c r="EB25" s="287" t="s">
        <v>828</v>
      </c>
      <c r="EC25" s="287" t="s">
        <v>828</v>
      </c>
      <c r="ED25" s="284">
        <v>0</v>
      </c>
      <c r="EE25" s="287" t="s">
        <v>828</v>
      </c>
      <c r="EF25" s="287" t="s">
        <v>828</v>
      </c>
      <c r="EG25" s="287" t="s">
        <v>828</v>
      </c>
      <c r="EH25" s="284">
        <v>0</v>
      </c>
      <c r="EI25" s="284">
        <v>0</v>
      </c>
      <c r="EJ25" s="287" t="s">
        <v>828</v>
      </c>
      <c r="EK25" s="287" t="s">
        <v>828</v>
      </c>
      <c r="EL25" s="287" t="s">
        <v>828</v>
      </c>
      <c r="EM25" s="287" t="s">
        <v>828</v>
      </c>
      <c r="EN25" s="284">
        <v>0</v>
      </c>
      <c r="EO25" s="284">
        <v>0</v>
      </c>
      <c r="EP25" s="287" t="s">
        <v>828</v>
      </c>
      <c r="EQ25" s="287" t="s">
        <v>828</v>
      </c>
      <c r="ER25" s="287" t="s">
        <v>828</v>
      </c>
      <c r="ES25" s="284">
        <v>0</v>
      </c>
      <c r="ET25" s="284">
        <v>0</v>
      </c>
      <c r="EU25" s="284">
        <f t="shared" si="14"/>
        <v>879</v>
      </c>
      <c r="EV25" s="284">
        <v>214</v>
      </c>
      <c r="EW25" s="284">
        <v>3</v>
      </c>
      <c r="EX25" s="284">
        <v>17</v>
      </c>
      <c r="EY25" s="284">
        <v>285</v>
      </c>
      <c r="EZ25" s="284">
        <v>172</v>
      </c>
      <c r="FA25" s="284">
        <v>46</v>
      </c>
      <c r="FB25" s="284">
        <v>0</v>
      </c>
      <c r="FC25" s="284">
        <v>128</v>
      </c>
      <c r="FD25" s="284">
        <v>0</v>
      </c>
      <c r="FE25" s="284">
        <v>2</v>
      </c>
      <c r="FF25" s="284">
        <v>0</v>
      </c>
      <c r="FG25" s="284">
        <v>0</v>
      </c>
      <c r="FH25" s="287" t="s">
        <v>828</v>
      </c>
      <c r="FI25" s="287" t="s">
        <v>828</v>
      </c>
      <c r="FJ25" s="287" t="s">
        <v>828</v>
      </c>
      <c r="FK25" s="284">
        <v>0</v>
      </c>
      <c r="FL25" s="284">
        <v>0</v>
      </c>
      <c r="FM25" s="284">
        <v>0</v>
      </c>
      <c r="FN25" s="284">
        <v>0</v>
      </c>
      <c r="FO25" s="284">
        <v>12</v>
      </c>
    </row>
    <row r="26" spans="1:171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16"/>
        <v>1531</v>
      </c>
      <c r="E26" s="284">
        <f t="shared" si="1"/>
        <v>187</v>
      </c>
      <c r="F26" s="284">
        <f t="shared" si="17"/>
        <v>2</v>
      </c>
      <c r="G26" s="284">
        <f t="shared" si="18"/>
        <v>18</v>
      </c>
      <c r="H26" s="284">
        <f t="shared" si="19"/>
        <v>333</v>
      </c>
      <c r="I26" s="284">
        <f t="shared" si="20"/>
        <v>147</v>
      </c>
      <c r="J26" s="284">
        <f t="shared" si="21"/>
        <v>38</v>
      </c>
      <c r="K26" s="284">
        <f t="shared" si="22"/>
        <v>0</v>
      </c>
      <c r="L26" s="284">
        <f t="shared" si="23"/>
        <v>116</v>
      </c>
      <c r="M26" s="284">
        <f t="shared" si="24"/>
        <v>0</v>
      </c>
      <c r="N26" s="284">
        <f t="shared" si="25"/>
        <v>2</v>
      </c>
      <c r="O26" s="284">
        <f t="shared" si="26"/>
        <v>58</v>
      </c>
      <c r="P26" s="284">
        <f t="shared" si="27"/>
        <v>0</v>
      </c>
      <c r="Q26" s="284">
        <f t="shared" si="28"/>
        <v>620</v>
      </c>
      <c r="R26" s="284">
        <f t="shared" si="29"/>
        <v>0</v>
      </c>
      <c r="S26" s="284">
        <f t="shared" si="30"/>
        <v>0</v>
      </c>
      <c r="T26" s="284">
        <f t="shared" si="31"/>
        <v>0</v>
      </c>
      <c r="U26" s="284">
        <f t="shared" si="32"/>
        <v>0</v>
      </c>
      <c r="V26" s="284">
        <f t="shared" si="33"/>
        <v>0</v>
      </c>
      <c r="W26" s="284">
        <f t="shared" si="34"/>
        <v>0</v>
      </c>
      <c r="X26" s="284">
        <f t="shared" si="35"/>
        <v>10</v>
      </c>
      <c r="Y26" s="284">
        <f t="shared" si="2"/>
        <v>730</v>
      </c>
      <c r="Z26" s="284">
        <v>0</v>
      </c>
      <c r="AA26" s="284">
        <v>0</v>
      </c>
      <c r="AB26" s="284">
        <v>0</v>
      </c>
      <c r="AC26" s="284">
        <v>110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284">
        <v>0</v>
      </c>
      <c r="AJ26" s="287" t="s">
        <v>828</v>
      </c>
      <c r="AK26" s="287" t="s">
        <v>828</v>
      </c>
      <c r="AL26" s="284">
        <v>620</v>
      </c>
      <c r="AM26" s="287" t="s">
        <v>828</v>
      </c>
      <c r="AN26" s="287" t="s">
        <v>828</v>
      </c>
      <c r="AO26" s="284">
        <v>0</v>
      </c>
      <c r="AP26" s="287" t="s">
        <v>828</v>
      </c>
      <c r="AQ26" s="284">
        <v>0</v>
      </c>
      <c r="AR26" s="287" t="s">
        <v>828</v>
      </c>
      <c r="AS26" s="284">
        <v>0</v>
      </c>
      <c r="AT26" s="284">
        <f t="shared" si="4"/>
        <v>0</v>
      </c>
      <c r="AU26" s="284">
        <v>0</v>
      </c>
      <c r="AV26" s="284">
        <v>0</v>
      </c>
      <c r="AW26" s="284">
        <v>0</v>
      </c>
      <c r="AX26" s="284">
        <v>0</v>
      </c>
      <c r="AY26" s="284">
        <v>0</v>
      </c>
      <c r="AZ26" s="284">
        <v>0</v>
      </c>
      <c r="BA26" s="284">
        <v>0</v>
      </c>
      <c r="BB26" s="284">
        <v>0</v>
      </c>
      <c r="BC26" s="284">
        <v>0</v>
      </c>
      <c r="BD26" s="284">
        <v>0</v>
      </c>
      <c r="BE26" s="287" t="s">
        <v>828</v>
      </c>
      <c r="BF26" s="287" t="s">
        <v>828</v>
      </c>
      <c r="BG26" s="287" t="s">
        <v>828</v>
      </c>
      <c r="BH26" s="287" t="s">
        <v>828</v>
      </c>
      <c r="BI26" s="287" t="s">
        <v>828</v>
      </c>
      <c r="BJ26" s="287" t="s">
        <v>828</v>
      </c>
      <c r="BK26" s="287" t="s">
        <v>828</v>
      </c>
      <c r="BL26" s="287" t="s">
        <v>828</v>
      </c>
      <c r="BM26" s="287" t="s">
        <v>828</v>
      </c>
      <c r="BN26" s="284">
        <v>0</v>
      </c>
      <c r="BO26" s="284">
        <f t="shared" si="6"/>
        <v>58</v>
      </c>
      <c r="BP26" s="287" t="s">
        <v>828</v>
      </c>
      <c r="BQ26" s="287" t="s">
        <v>828</v>
      </c>
      <c r="BR26" s="287" t="s">
        <v>828</v>
      </c>
      <c r="BS26" s="287" t="s">
        <v>828</v>
      </c>
      <c r="BT26" s="287" t="s">
        <v>828</v>
      </c>
      <c r="BU26" s="287" t="s">
        <v>828</v>
      </c>
      <c r="BV26" s="287" t="s">
        <v>828</v>
      </c>
      <c r="BW26" s="287" t="s">
        <v>828</v>
      </c>
      <c r="BX26" s="287" t="s">
        <v>828</v>
      </c>
      <c r="BY26" s="287" t="s">
        <v>828</v>
      </c>
      <c r="BZ26" s="284">
        <v>58</v>
      </c>
      <c r="CA26" s="287" t="s">
        <v>828</v>
      </c>
      <c r="CB26" s="287" t="s">
        <v>828</v>
      </c>
      <c r="CC26" s="287" t="s">
        <v>828</v>
      </c>
      <c r="CD26" s="287" t="s">
        <v>828</v>
      </c>
      <c r="CE26" s="287" t="s">
        <v>828</v>
      </c>
      <c r="CF26" s="287" t="s">
        <v>828</v>
      </c>
      <c r="CG26" s="287" t="s">
        <v>828</v>
      </c>
      <c r="CH26" s="287" t="s">
        <v>828</v>
      </c>
      <c r="CI26" s="284">
        <v>0</v>
      </c>
      <c r="CJ26" s="284">
        <f t="shared" si="8"/>
        <v>0</v>
      </c>
      <c r="CK26" s="287" t="s">
        <v>828</v>
      </c>
      <c r="CL26" s="287" t="s">
        <v>828</v>
      </c>
      <c r="CM26" s="287" t="s">
        <v>828</v>
      </c>
      <c r="CN26" s="287" t="s">
        <v>828</v>
      </c>
      <c r="CO26" s="287" t="s">
        <v>828</v>
      </c>
      <c r="CP26" s="287" t="s">
        <v>828</v>
      </c>
      <c r="CQ26" s="287" t="s">
        <v>828</v>
      </c>
      <c r="CR26" s="287" t="s">
        <v>828</v>
      </c>
      <c r="CS26" s="287" t="s">
        <v>828</v>
      </c>
      <c r="CT26" s="287" t="s">
        <v>828</v>
      </c>
      <c r="CU26" s="287" t="s">
        <v>828</v>
      </c>
      <c r="CV26" s="284">
        <v>0</v>
      </c>
      <c r="CW26" s="287" t="s">
        <v>828</v>
      </c>
      <c r="CX26" s="287" t="s">
        <v>828</v>
      </c>
      <c r="CY26" s="287" t="s">
        <v>828</v>
      </c>
      <c r="CZ26" s="287" t="s">
        <v>828</v>
      </c>
      <c r="DA26" s="287" t="s">
        <v>828</v>
      </c>
      <c r="DB26" s="287" t="s">
        <v>828</v>
      </c>
      <c r="DC26" s="287" t="s">
        <v>828</v>
      </c>
      <c r="DD26" s="284">
        <v>0</v>
      </c>
      <c r="DE26" s="284">
        <f t="shared" si="10"/>
        <v>0</v>
      </c>
      <c r="DF26" s="287" t="s">
        <v>828</v>
      </c>
      <c r="DG26" s="287" t="s">
        <v>828</v>
      </c>
      <c r="DH26" s="287" t="s">
        <v>828</v>
      </c>
      <c r="DI26" s="287" t="s">
        <v>828</v>
      </c>
      <c r="DJ26" s="287" t="s">
        <v>828</v>
      </c>
      <c r="DK26" s="287" t="s">
        <v>828</v>
      </c>
      <c r="DL26" s="287" t="s">
        <v>828</v>
      </c>
      <c r="DM26" s="287" t="s">
        <v>828</v>
      </c>
      <c r="DN26" s="287" t="s">
        <v>828</v>
      </c>
      <c r="DO26" s="287" t="s">
        <v>828</v>
      </c>
      <c r="DP26" s="284">
        <v>0</v>
      </c>
      <c r="DQ26" s="287" t="s">
        <v>828</v>
      </c>
      <c r="DR26" s="287" t="s">
        <v>828</v>
      </c>
      <c r="DS26" s="287" t="s">
        <v>828</v>
      </c>
      <c r="DT26" s="284">
        <v>0</v>
      </c>
      <c r="DU26" s="287" t="s">
        <v>828</v>
      </c>
      <c r="DV26" s="287" t="s">
        <v>828</v>
      </c>
      <c r="DW26" s="287" t="s">
        <v>828</v>
      </c>
      <c r="DX26" s="287" t="s">
        <v>828</v>
      </c>
      <c r="DY26" s="284">
        <v>0</v>
      </c>
      <c r="DZ26" s="284">
        <f t="shared" si="12"/>
        <v>0</v>
      </c>
      <c r="EA26" s="284">
        <v>0</v>
      </c>
      <c r="EB26" s="287" t="s">
        <v>828</v>
      </c>
      <c r="EC26" s="287" t="s">
        <v>828</v>
      </c>
      <c r="ED26" s="284">
        <v>0</v>
      </c>
      <c r="EE26" s="287" t="s">
        <v>828</v>
      </c>
      <c r="EF26" s="287" t="s">
        <v>828</v>
      </c>
      <c r="EG26" s="287" t="s">
        <v>828</v>
      </c>
      <c r="EH26" s="284">
        <v>0</v>
      </c>
      <c r="EI26" s="284">
        <v>0</v>
      </c>
      <c r="EJ26" s="287" t="s">
        <v>828</v>
      </c>
      <c r="EK26" s="287" t="s">
        <v>828</v>
      </c>
      <c r="EL26" s="287" t="s">
        <v>828</v>
      </c>
      <c r="EM26" s="287" t="s">
        <v>828</v>
      </c>
      <c r="EN26" s="284">
        <v>0</v>
      </c>
      <c r="EO26" s="284">
        <v>0</v>
      </c>
      <c r="EP26" s="287" t="s">
        <v>828</v>
      </c>
      <c r="EQ26" s="287" t="s">
        <v>828</v>
      </c>
      <c r="ER26" s="287" t="s">
        <v>828</v>
      </c>
      <c r="ES26" s="284">
        <v>0</v>
      </c>
      <c r="ET26" s="284">
        <v>0</v>
      </c>
      <c r="EU26" s="284">
        <f t="shared" si="14"/>
        <v>743</v>
      </c>
      <c r="EV26" s="284">
        <v>187</v>
      </c>
      <c r="EW26" s="284">
        <v>2</v>
      </c>
      <c r="EX26" s="284">
        <v>18</v>
      </c>
      <c r="EY26" s="284">
        <v>223</v>
      </c>
      <c r="EZ26" s="284">
        <v>147</v>
      </c>
      <c r="FA26" s="284">
        <v>38</v>
      </c>
      <c r="FB26" s="284">
        <v>0</v>
      </c>
      <c r="FC26" s="284">
        <v>116</v>
      </c>
      <c r="FD26" s="284">
        <v>0</v>
      </c>
      <c r="FE26" s="284">
        <v>2</v>
      </c>
      <c r="FF26" s="284">
        <v>0</v>
      </c>
      <c r="FG26" s="284">
        <v>0</v>
      </c>
      <c r="FH26" s="287" t="s">
        <v>828</v>
      </c>
      <c r="FI26" s="287" t="s">
        <v>828</v>
      </c>
      <c r="FJ26" s="287" t="s">
        <v>828</v>
      </c>
      <c r="FK26" s="284">
        <v>0</v>
      </c>
      <c r="FL26" s="284">
        <v>0</v>
      </c>
      <c r="FM26" s="284">
        <v>0</v>
      </c>
      <c r="FN26" s="284">
        <v>0</v>
      </c>
      <c r="FO26" s="284">
        <v>10</v>
      </c>
    </row>
    <row r="27" spans="1:171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16"/>
        <v>119</v>
      </c>
      <c r="E27" s="284">
        <f t="shared" si="1"/>
        <v>0</v>
      </c>
      <c r="F27" s="284">
        <f t="shared" si="17"/>
        <v>0</v>
      </c>
      <c r="G27" s="284">
        <f t="shared" si="18"/>
        <v>0</v>
      </c>
      <c r="H27" s="284">
        <f t="shared" si="19"/>
        <v>0</v>
      </c>
      <c r="I27" s="284">
        <f t="shared" si="20"/>
        <v>0</v>
      </c>
      <c r="J27" s="284">
        <f t="shared" si="21"/>
        <v>0</v>
      </c>
      <c r="K27" s="284">
        <f t="shared" si="22"/>
        <v>0</v>
      </c>
      <c r="L27" s="284">
        <f t="shared" si="23"/>
        <v>0</v>
      </c>
      <c r="M27" s="284">
        <f t="shared" si="24"/>
        <v>0</v>
      </c>
      <c r="N27" s="284">
        <f t="shared" si="25"/>
        <v>0</v>
      </c>
      <c r="O27" s="284">
        <f t="shared" si="26"/>
        <v>0</v>
      </c>
      <c r="P27" s="284">
        <f t="shared" si="27"/>
        <v>0</v>
      </c>
      <c r="Q27" s="284">
        <f t="shared" si="28"/>
        <v>0</v>
      </c>
      <c r="R27" s="284">
        <f t="shared" si="29"/>
        <v>0</v>
      </c>
      <c r="S27" s="284">
        <f t="shared" si="30"/>
        <v>0</v>
      </c>
      <c r="T27" s="284">
        <f t="shared" si="31"/>
        <v>119</v>
      </c>
      <c r="U27" s="284">
        <f t="shared" si="32"/>
        <v>0</v>
      </c>
      <c r="V27" s="284">
        <f t="shared" si="33"/>
        <v>0</v>
      </c>
      <c r="W27" s="284">
        <f t="shared" si="34"/>
        <v>0</v>
      </c>
      <c r="X27" s="284">
        <f t="shared" si="35"/>
        <v>0</v>
      </c>
      <c r="Y27" s="284">
        <f t="shared" si="2"/>
        <v>119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284">
        <v>0</v>
      </c>
      <c r="AJ27" s="287" t="s">
        <v>828</v>
      </c>
      <c r="AK27" s="287" t="s">
        <v>828</v>
      </c>
      <c r="AL27" s="284">
        <v>0</v>
      </c>
      <c r="AM27" s="287" t="s">
        <v>828</v>
      </c>
      <c r="AN27" s="287" t="s">
        <v>828</v>
      </c>
      <c r="AO27" s="284">
        <v>119</v>
      </c>
      <c r="AP27" s="287" t="s">
        <v>828</v>
      </c>
      <c r="AQ27" s="284">
        <v>0</v>
      </c>
      <c r="AR27" s="287" t="s">
        <v>828</v>
      </c>
      <c r="AS27" s="284">
        <v>0</v>
      </c>
      <c r="AT27" s="284">
        <f t="shared" si="4"/>
        <v>0</v>
      </c>
      <c r="AU27" s="284">
        <v>0</v>
      </c>
      <c r="AV27" s="284">
        <v>0</v>
      </c>
      <c r="AW27" s="284">
        <v>0</v>
      </c>
      <c r="AX27" s="284">
        <v>0</v>
      </c>
      <c r="AY27" s="284">
        <v>0</v>
      </c>
      <c r="AZ27" s="284">
        <v>0</v>
      </c>
      <c r="BA27" s="284">
        <v>0</v>
      </c>
      <c r="BB27" s="284">
        <v>0</v>
      </c>
      <c r="BC27" s="284">
        <v>0</v>
      </c>
      <c r="BD27" s="284">
        <v>0</v>
      </c>
      <c r="BE27" s="287" t="s">
        <v>828</v>
      </c>
      <c r="BF27" s="287" t="s">
        <v>828</v>
      </c>
      <c r="BG27" s="287" t="s">
        <v>828</v>
      </c>
      <c r="BH27" s="287" t="s">
        <v>828</v>
      </c>
      <c r="BI27" s="287" t="s">
        <v>828</v>
      </c>
      <c r="BJ27" s="287" t="s">
        <v>828</v>
      </c>
      <c r="BK27" s="287" t="s">
        <v>828</v>
      </c>
      <c r="BL27" s="287" t="s">
        <v>828</v>
      </c>
      <c r="BM27" s="287" t="s">
        <v>828</v>
      </c>
      <c r="BN27" s="284">
        <v>0</v>
      </c>
      <c r="BO27" s="284">
        <f t="shared" si="6"/>
        <v>0</v>
      </c>
      <c r="BP27" s="287" t="s">
        <v>828</v>
      </c>
      <c r="BQ27" s="287" t="s">
        <v>828</v>
      </c>
      <c r="BR27" s="287" t="s">
        <v>828</v>
      </c>
      <c r="BS27" s="287" t="s">
        <v>828</v>
      </c>
      <c r="BT27" s="287" t="s">
        <v>828</v>
      </c>
      <c r="BU27" s="287" t="s">
        <v>828</v>
      </c>
      <c r="BV27" s="287" t="s">
        <v>828</v>
      </c>
      <c r="BW27" s="287" t="s">
        <v>828</v>
      </c>
      <c r="BX27" s="287" t="s">
        <v>828</v>
      </c>
      <c r="BY27" s="287" t="s">
        <v>828</v>
      </c>
      <c r="BZ27" s="284">
        <v>0</v>
      </c>
      <c r="CA27" s="287" t="s">
        <v>828</v>
      </c>
      <c r="CB27" s="287" t="s">
        <v>828</v>
      </c>
      <c r="CC27" s="287" t="s">
        <v>828</v>
      </c>
      <c r="CD27" s="287" t="s">
        <v>828</v>
      </c>
      <c r="CE27" s="287" t="s">
        <v>828</v>
      </c>
      <c r="CF27" s="287" t="s">
        <v>828</v>
      </c>
      <c r="CG27" s="287" t="s">
        <v>828</v>
      </c>
      <c r="CH27" s="287" t="s">
        <v>828</v>
      </c>
      <c r="CI27" s="284">
        <v>0</v>
      </c>
      <c r="CJ27" s="284">
        <f t="shared" si="8"/>
        <v>0</v>
      </c>
      <c r="CK27" s="287" t="s">
        <v>828</v>
      </c>
      <c r="CL27" s="287" t="s">
        <v>828</v>
      </c>
      <c r="CM27" s="287" t="s">
        <v>828</v>
      </c>
      <c r="CN27" s="287" t="s">
        <v>828</v>
      </c>
      <c r="CO27" s="287" t="s">
        <v>828</v>
      </c>
      <c r="CP27" s="287" t="s">
        <v>828</v>
      </c>
      <c r="CQ27" s="287" t="s">
        <v>828</v>
      </c>
      <c r="CR27" s="287" t="s">
        <v>828</v>
      </c>
      <c r="CS27" s="287" t="s">
        <v>828</v>
      </c>
      <c r="CT27" s="287" t="s">
        <v>828</v>
      </c>
      <c r="CU27" s="287" t="s">
        <v>828</v>
      </c>
      <c r="CV27" s="284">
        <v>0</v>
      </c>
      <c r="CW27" s="287" t="s">
        <v>828</v>
      </c>
      <c r="CX27" s="287" t="s">
        <v>828</v>
      </c>
      <c r="CY27" s="287" t="s">
        <v>828</v>
      </c>
      <c r="CZ27" s="287" t="s">
        <v>828</v>
      </c>
      <c r="DA27" s="287" t="s">
        <v>828</v>
      </c>
      <c r="DB27" s="287" t="s">
        <v>828</v>
      </c>
      <c r="DC27" s="287" t="s">
        <v>828</v>
      </c>
      <c r="DD27" s="284">
        <v>0</v>
      </c>
      <c r="DE27" s="284">
        <f t="shared" si="10"/>
        <v>0</v>
      </c>
      <c r="DF27" s="287" t="s">
        <v>828</v>
      </c>
      <c r="DG27" s="287" t="s">
        <v>828</v>
      </c>
      <c r="DH27" s="287" t="s">
        <v>828</v>
      </c>
      <c r="DI27" s="287" t="s">
        <v>828</v>
      </c>
      <c r="DJ27" s="287" t="s">
        <v>828</v>
      </c>
      <c r="DK27" s="287" t="s">
        <v>828</v>
      </c>
      <c r="DL27" s="287" t="s">
        <v>828</v>
      </c>
      <c r="DM27" s="287" t="s">
        <v>828</v>
      </c>
      <c r="DN27" s="287" t="s">
        <v>828</v>
      </c>
      <c r="DO27" s="287" t="s">
        <v>828</v>
      </c>
      <c r="DP27" s="284">
        <v>0</v>
      </c>
      <c r="DQ27" s="287" t="s">
        <v>828</v>
      </c>
      <c r="DR27" s="287" t="s">
        <v>828</v>
      </c>
      <c r="DS27" s="287" t="s">
        <v>828</v>
      </c>
      <c r="DT27" s="284">
        <v>0</v>
      </c>
      <c r="DU27" s="287" t="s">
        <v>828</v>
      </c>
      <c r="DV27" s="287" t="s">
        <v>828</v>
      </c>
      <c r="DW27" s="287" t="s">
        <v>828</v>
      </c>
      <c r="DX27" s="287" t="s">
        <v>828</v>
      </c>
      <c r="DY27" s="284">
        <v>0</v>
      </c>
      <c r="DZ27" s="284">
        <f t="shared" si="12"/>
        <v>0</v>
      </c>
      <c r="EA27" s="284">
        <v>0</v>
      </c>
      <c r="EB27" s="287" t="s">
        <v>828</v>
      </c>
      <c r="EC27" s="287" t="s">
        <v>828</v>
      </c>
      <c r="ED27" s="284">
        <v>0</v>
      </c>
      <c r="EE27" s="287" t="s">
        <v>828</v>
      </c>
      <c r="EF27" s="287" t="s">
        <v>828</v>
      </c>
      <c r="EG27" s="287" t="s">
        <v>828</v>
      </c>
      <c r="EH27" s="284">
        <v>0</v>
      </c>
      <c r="EI27" s="284">
        <v>0</v>
      </c>
      <c r="EJ27" s="287" t="s">
        <v>828</v>
      </c>
      <c r="EK27" s="287" t="s">
        <v>828</v>
      </c>
      <c r="EL27" s="287" t="s">
        <v>828</v>
      </c>
      <c r="EM27" s="287" t="s">
        <v>828</v>
      </c>
      <c r="EN27" s="284">
        <v>0</v>
      </c>
      <c r="EO27" s="284">
        <v>0</v>
      </c>
      <c r="EP27" s="287" t="s">
        <v>828</v>
      </c>
      <c r="EQ27" s="287" t="s">
        <v>828</v>
      </c>
      <c r="ER27" s="287" t="s">
        <v>828</v>
      </c>
      <c r="ES27" s="284">
        <v>0</v>
      </c>
      <c r="ET27" s="284">
        <v>0</v>
      </c>
      <c r="EU27" s="284">
        <f t="shared" si="14"/>
        <v>0</v>
      </c>
      <c r="EV27" s="284">
        <v>0</v>
      </c>
      <c r="EW27" s="284">
        <v>0</v>
      </c>
      <c r="EX27" s="284">
        <v>0</v>
      </c>
      <c r="EY27" s="284">
        <v>0</v>
      </c>
      <c r="EZ27" s="284">
        <v>0</v>
      </c>
      <c r="FA27" s="284">
        <v>0</v>
      </c>
      <c r="FB27" s="284">
        <v>0</v>
      </c>
      <c r="FC27" s="284">
        <v>0</v>
      </c>
      <c r="FD27" s="284">
        <v>0</v>
      </c>
      <c r="FE27" s="284">
        <v>0</v>
      </c>
      <c r="FF27" s="284">
        <v>0</v>
      </c>
      <c r="FG27" s="284">
        <v>0</v>
      </c>
      <c r="FH27" s="287" t="s">
        <v>828</v>
      </c>
      <c r="FI27" s="287" t="s">
        <v>828</v>
      </c>
      <c r="FJ27" s="287" t="s">
        <v>828</v>
      </c>
      <c r="FK27" s="284">
        <v>0</v>
      </c>
      <c r="FL27" s="284">
        <v>0</v>
      </c>
      <c r="FM27" s="284">
        <v>0</v>
      </c>
      <c r="FN27" s="284">
        <v>0</v>
      </c>
      <c r="FO27" s="284">
        <v>0</v>
      </c>
    </row>
    <row r="28" spans="1:171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16"/>
        <v>89</v>
      </c>
      <c r="E28" s="284">
        <f t="shared" si="1"/>
        <v>10</v>
      </c>
      <c r="F28" s="284">
        <f t="shared" si="17"/>
        <v>0</v>
      </c>
      <c r="G28" s="284">
        <f t="shared" si="18"/>
        <v>0</v>
      </c>
      <c r="H28" s="284">
        <f t="shared" si="19"/>
        <v>20</v>
      </c>
      <c r="I28" s="284">
        <f t="shared" si="20"/>
        <v>0</v>
      </c>
      <c r="J28" s="284">
        <f t="shared" si="21"/>
        <v>0</v>
      </c>
      <c r="K28" s="284">
        <f t="shared" si="22"/>
        <v>0</v>
      </c>
      <c r="L28" s="284">
        <f t="shared" si="23"/>
        <v>0</v>
      </c>
      <c r="M28" s="284">
        <f t="shared" si="24"/>
        <v>0</v>
      </c>
      <c r="N28" s="284">
        <f t="shared" si="25"/>
        <v>0</v>
      </c>
      <c r="O28" s="284">
        <f t="shared" si="26"/>
        <v>59</v>
      </c>
      <c r="P28" s="284">
        <f t="shared" si="27"/>
        <v>0</v>
      </c>
      <c r="Q28" s="284">
        <f t="shared" si="28"/>
        <v>0</v>
      </c>
      <c r="R28" s="284">
        <f t="shared" si="29"/>
        <v>0</v>
      </c>
      <c r="S28" s="284">
        <f t="shared" si="30"/>
        <v>0</v>
      </c>
      <c r="T28" s="284">
        <f t="shared" si="31"/>
        <v>0</v>
      </c>
      <c r="U28" s="284">
        <f t="shared" si="32"/>
        <v>0</v>
      </c>
      <c r="V28" s="284">
        <f t="shared" si="33"/>
        <v>0</v>
      </c>
      <c r="W28" s="284">
        <f t="shared" si="34"/>
        <v>0</v>
      </c>
      <c r="X28" s="284">
        <f t="shared" si="35"/>
        <v>0</v>
      </c>
      <c r="Y28" s="284">
        <f t="shared" si="2"/>
        <v>10</v>
      </c>
      <c r="Z28" s="284">
        <v>10</v>
      </c>
      <c r="AA28" s="284">
        <v>0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284">
        <v>0</v>
      </c>
      <c r="AJ28" s="287" t="s">
        <v>828</v>
      </c>
      <c r="AK28" s="287" t="s">
        <v>828</v>
      </c>
      <c r="AL28" s="284">
        <v>0</v>
      </c>
      <c r="AM28" s="287" t="s">
        <v>828</v>
      </c>
      <c r="AN28" s="287" t="s">
        <v>828</v>
      </c>
      <c r="AO28" s="284">
        <v>0</v>
      </c>
      <c r="AP28" s="287" t="s">
        <v>828</v>
      </c>
      <c r="AQ28" s="284">
        <v>0</v>
      </c>
      <c r="AR28" s="287" t="s">
        <v>828</v>
      </c>
      <c r="AS28" s="284">
        <v>0</v>
      </c>
      <c r="AT28" s="284">
        <f t="shared" si="4"/>
        <v>20</v>
      </c>
      <c r="AU28" s="284">
        <v>0</v>
      </c>
      <c r="AV28" s="284">
        <v>0</v>
      </c>
      <c r="AW28" s="284">
        <v>0</v>
      </c>
      <c r="AX28" s="284">
        <v>20</v>
      </c>
      <c r="AY28" s="284">
        <v>0</v>
      </c>
      <c r="AZ28" s="284">
        <v>0</v>
      </c>
      <c r="BA28" s="284">
        <v>0</v>
      </c>
      <c r="BB28" s="284">
        <v>0</v>
      </c>
      <c r="BC28" s="284">
        <v>0</v>
      </c>
      <c r="BD28" s="284">
        <v>0</v>
      </c>
      <c r="BE28" s="287" t="s">
        <v>828</v>
      </c>
      <c r="BF28" s="287" t="s">
        <v>828</v>
      </c>
      <c r="BG28" s="287" t="s">
        <v>828</v>
      </c>
      <c r="BH28" s="287" t="s">
        <v>828</v>
      </c>
      <c r="BI28" s="287" t="s">
        <v>828</v>
      </c>
      <c r="BJ28" s="287" t="s">
        <v>828</v>
      </c>
      <c r="BK28" s="287" t="s">
        <v>828</v>
      </c>
      <c r="BL28" s="287" t="s">
        <v>828</v>
      </c>
      <c r="BM28" s="287" t="s">
        <v>828</v>
      </c>
      <c r="BN28" s="284">
        <v>0</v>
      </c>
      <c r="BO28" s="284">
        <f t="shared" si="6"/>
        <v>59</v>
      </c>
      <c r="BP28" s="287" t="s">
        <v>828</v>
      </c>
      <c r="BQ28" s="287" t="s">
        <v>828</v>
      </c>
      <c r="BR28" s="287" t="s">
        <v>828</v>
      </c>
      <c r="BS28" s="287" t="s">
        <v>828</v>
      </c>
      <c r="BT28" s="287" t="s">
        <v>828</v>
      </c>
      <c r="BU28" s="287" t="s">
        <v>828</v>
      </c>
      <c r="BV28" s="287" t="s">
        <v>828</v>
      </c>
      <c r="BW28" s="287" t="s">
        <v>828</v>
      </c>
      <c r="BX28" s="287" t="s">
        <v>828</v>
      </c>
      <c r="BY28" s="287" t="s">
        <v>828</v>
      </c>
      <c r="BZ28" s="284">
        <v>59</v>
      </c>
      <c r="CA28" s="287" t="s">
        <v>828</v>
      </c>
      <c r="CB28" s="287" t="s">
        <v>828</v>
      </c>
      <c r="CC28" s="287" t="s">
        <v>828</v>
      </c>
      <c r="CD28" s="287" t="s">
        <v>828</v>
      </c>
      <c r="CE28" s="287" t="s">
        <v>828</v>
      </c>
      <c r="CF28" s="287" t="s">
        <v>828</v>
      </c>
      <c r="CG28" s="287" t="s">
        <v>828</v>
      </c>
      <c r="CH28" s="287" t="s">
        <v>828</v>
      </c>
      <c r="CI28" s="284">
        <v>0</v>
      </c>
      <c r="CJ28" s="284">
        <f t="shared" si="8"/>
        <v>0</v>
      </c>
      <c r="CK28" s="287" t="s">
        <v>828</v>
      </c>
      <c r="CL28" s="287" t="s">
        <v>828</v>
      </c>
      <c r="CM28" s="287" t="s">
        <v>828</v>
      </c>
      <c r="CN28" s="287" t="s">
        <v>828</v>
      </c>
      <c r="CO28" s="287" t="s">
        <v>828</v>
      </c>
      <c r="CP28" s="287" t="s">
        <v>828</v>
      </c>
      <c r="CQ28" s="287" t="s">
        <v>828</v>
      </c>
      <c r="CR28" s="287" t="s">
        <v>828</v>
      </c>
      <c r="CS28" s="287" t="s">
        <v>828</v>
      </c>
      <c r="CT28" s="287" t="s">
        <v>828</v>
      </c>
      <c r="CU28" s="287" t="s">
        <v>828</v>
      </c>
      <c r="CV28" s="284">
        <v>0</v>
      </c>
      <c r="CW28" s="287" t="s">
        <v>828</v>
      </c>
      <c r="CX28" s="287" t="s">
        <v>828</v>
      </c>
      <c r="CY28" s="287" t="s">
        <v>828</v>
      </c>
      <c r="CZ28" s="287" t="s">
        <v>828</v>
      </c>
      <c r="DA28" s="287" t="s">
        <v>828</v>
      </c>
      <c r="DB28" s="287" t="s">
        <v>828</v>
      </c>
      <c r="DC28" s="287" t="s">
        <v>828</v>
      </c>
      <c r="DD28" s="284">
        <v>0</v>
      </c>
      <c r="DE28" s="284">
        <f t="shared" si="10"/>
        <v>0</v>
      </c>
      <c r="DF28" s="287" t="s">
        <v>828</v>
      </c>
      <c r="DG28" s="287" t="s">
        <v>828</v>
      </c>
      <c r="DH28" s="287" t="s">
        <v>828</v>
      </c>
      <c r="DI28" s="287" t="s">
        <v>828</v>
      </c>
      <c r="DJ28" s="287" t="s">
        <v>828</v>
      </c>
      <c r="DK28" s="287" t="s">
        <v>828</v>
      </c>
      <c r="DL28" s="287" t="s">
        <v>828</v>
      </c>
      <c r="DM28" s="287" t="s">
        <v>828</v>
      </c>
      <c r="DN28" s="287" t="s">
        <v>828</v>
      </c>
      <c r="DO28" s="287" t="s">
        <v>828</v>
      </c>
      <c r="DP28" s="284">
        <v>0</v>
      </c>
      <c r="DQ28" s="287" t="s">
        <v>828</v>
      </c>
      <c r="DR28" s="287" t="s">
        <v>828</v>
      </c>
      <c r="DS28" s="287" t="s">
        <v>828</v>
      </c>
      <c r="DT28" s="284">
        <v>0</v>
      </c>
      <c r="DU28" s="287" t="s">
        <v>828</v>
      </c>
      <c r="DV28" s="287" t="s">
        <v>828</v>
      </c>
      <c r="DW28" s="287" t="s">
        <v>828</v>
      </c>
      <c r="DX28" s="287" t="s">
        <v>828</v>
      </c>
      <c r="DY28" s="284">
        <v>0</v>
      </c>
      <c r="DZ28" s="284">
        <f t="shared" si="12"/>
        <v>0</v>
      </c>
      <c r="EA28" s="284">
        <v>0</v>
      </c>
      <c r="EB28" s="287" t="s">
        <v>828</v>
      </c>
      <c r="EC28" s="287" t="s">
        <v>828</v>
      </c>
      <c r="ED28" s="284">
        <v>0</v>
      </c>
      <c r="EE28" s="287" t="s">
        <v>828</v>
      </c>
      <c r="EF28" s="287" t="s">
        <v>828</v>
      </c>
      <c r="EG28" s="287" t="s">
        <v>828</v>
      </c>
      <c r="EH28" s="284">
        <v>0</v>
      </c>
      <c r="EI28" s="284">
        <v>0</v>
      </c>
      <c r="EJ28" s="287" t="s">
        <v>828</v>
      </c>
      <c r="EK28" s="287" t="s">
        <v>828</v>
      </c>
      <c r="EL28" s="287" t="s">
        <v>828</v>
      </c>
      <c r="EM28" s="287" t="s">
        <v>828</v>
      </c>
      <c r="EN28" s="284">
        <v>0</v>
      </c>
      <c r="EO28" s="284">
        <v>0</v>
      </c>
      <c r="EP28" s="287" t="s">
        <v>828</v>
      </c>
      <c r="EQ28" s="287" t="s">
        <v>828</v>
      </c>
      <c r="ER28" s="287" t="s">
        <v>828</v>
      </c>
      <c r="ES28" s="284">
        <v>0</v>
      </c>
      <c r="ET28" s="284">
        <v>0</v>
      </c>
      <c r="EU28" s="284">
        <f t="shared" si="14"/>
        <v>0</v>
      </c>
      <c r="EV28" s="284">
        <v>0</v>
      </c>
      <c r="EW28" s="284">
        <v>0</v>
      </c>
      <c r="EX28" s="284">
        <v>0</v>
      </c>
      <c r="EY28" s="284">
        <v>0</v>
      </c>
      <c r="EZ28" s="284">
        <v>0</v>
      </c>
      <c r="FA28" s="284">
        <v>0</v>
      </c>
      <c r="FB28" s="284">
        <v>0</v>
      </c>
      <c r="FC28" s="284">
        <v>0</v>
      </c>
      <c r="FD28" s="284">
        <v>0</v>
      </c>
      <c r="FE28" s="284">
        <v>0</v>
      </c>
      <c r="FF28" s="284">
        <v>0</v>
      </c>
      <c r="FG28" s="284">
        <v>0</v>
      </c>
      <c r="FH28" s="287" t="s">
        <v>828</v>
      </c>
      <c r="FI28" s="287" t="s">
        <v>828</v>
      </c>
      <c r="FJ28" s="287" t="s">
        <v>828</v>
      </c>
      <c r="FK28" s="284">
        <v>0</v>
      </c>
      <c r="FL28" s="284">
        <v>0</v>
      </c>
      <c r="FM28" s="284">
        <v>0</v>
      </c>
      <c r="FN28" s="284">
        <v>0</v>
      </c>
      <c r="FO28" s="284">
        <v>0</v>
      </c>
    </row>
    <row r="29" spans="1:171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16"/>
        <v>190</v>
      </c>
      <c r="E29" s="284">
        <f t="shared" si="1"/>
        <v>0</v>
      </c>
      <c r="F29" s="284">
        <f t="shared" si="17"/>
        <v>0</v>
      </c>
      <c r="G29" s="284">
        <f t="shared" si="18"/>
        <v>0</v>
      </c>
      <c r="H29" s="284">
        <f t="shared" si="19"/>
        <v>35</v>
      </c>
      <c r="I29" s="284">
        <f t="shared" si="20"/>
        <v>64</v>
      </c>
      <c r="J29" s="284">
        <f t="shared" si="21"/>
        <v>12</v>
      </c>
      <c r="K29" s="284">
        <f t="shared" si="22"/>
        <v>0</v>
      </c>
      <c r="L29" s="284">
        <f t="shared" si="23"/>
        <v>20</v>
      </c>
      <c r="M29" s="284">
        <f t="shared" si="24"/>
        <v>0</v>
      </c>
      <c r="N29" s="284">
        <f t="shared" si="25"/>
        <v>0</v>
      </c>
      <c r="O29" s="284">
        <f t="shared" si="26"/>
        <v>0</v>
      </c>
      <c r="P29" s="284">
        <f t="shared" si="27"/>
        <v>0</v>
      </c>
      <c r="Q29" s="284">
        <f t="shared" si="28"/>
        <v>0</v>
      </c>
      <c r="R29" s="284">
        <f t="shared" si="29"/>
        <v>0</v>
      </c>
      <c r="S29" s="284">
        <f t="shared" si="30"/>
        <v>0</v>
      </c>
      <c r="T29" s="284">
        <f t="shared" si="31"/>
        <v>59</v>
      </c>
      <c r="U29" s="284">
        <f t="shared" si="32"/>
        <v>0</v>
      </c>
      <c r="V29" s="284">
        <f t="shared" si="33"/>
        <v>0</v>
      </c>
      <c r="W29" s="284">
        <f t="shared" si="34"/>
        <v>0</v>
      </c>
      <c r="X29" s="284">
        <f t="shared" si="35"/>
        <v>0</v>
      </c>
      <c r="Y29" s="284">
        <f t="shared" si="2"/>
        <v>59</v>
      </c>
      <c r="Z29" s="284">
        <v>0</v>
      </c>
      <c r="AA29" s="284">
        <v>0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284">
        <v>0</v>
      </c>
      <c r="AJ29" s="287" t="s">
        <v>828</v>
      </c>
      <c r="AK29" s="287" t="s">
        <v>828</v>
      </c>
      <c r="AL29" s="284">
        <v>0</v>
      </c>
      <c r="AM29" s="287" t="s">
        <v>828</v>
      </c>
      <c r="AN29" s="287" t="s">
        <v>828</v>
      </c>
      <c r="AO29" s="284">
        <v>59</v>
      </c>
      <c r="AP29" s="287" t="s">
        <v>828</v>
      </c>
      <c r="AQ29" s="284">
        <v>0</v>
      </c>
      <c r="AR29" s="287" t="s">
        <v>828</v>
      </c>
      <c r="AS29" s="284">
        <v>0</v>
      </c>
      <c r="AT29" s="284">
        <f t="shared" si="4"/>
        <v>0</v>
      </c>
      <c r="AU29" s="284">
        <v>0</v>
      </c>
      <c r="AV29" s="284">
        <v>0</v>
      </c>
      <c r="AW29" s="284">
        <v>0</v>
      </c>
      <c r="AX29" s="284">
        <v>0</v>
      </c>
      <c r="AY29" s="284">
        <v>0</v>
      </c>
      <c r="AZ29" s="284">
        <v>0</v>
      </c>
      <c r="BA29" s="284">
        <v>0</v>
      </c>
      <c r="BB29" s="284">
        <v>0</v>
      </c>
      <c r="BC29" s="284">
        <v>0</v>
      </c>
      <c r="BD29" s="284">
        <v>0</v>
      </c>
      <c r="BE29" s="287" t="s">
        <v>828</v>
      </c>
      <c r="BF29" s="287" t="s">
        <v>828</v>
      </c>
      <c r="BG29" s="287" t="s">
        <v>828</v>
      </c>
      <c r="BH29" s="287" t="s">
        <v>828</v>
      </c>
      <c r="BI29" s="287" t="s">
        <v>828</v>
      </c>
      <c r="BJ29" s="287" t="s">
        <v>828</v>
      </c>
      <c r="BK29" s="287" t="s">
        <v>828</v>
      </c>
      <c r="BL29" s="287" t="s">
        <v>828</v>
      </c>
      <c r="BM29" s="287" t="s">
        <v>828</v>
      </c>
      <c r="BN29" s="284">
        <v>0</v>
      </c>
      <c r="BO29" s="284">
        <f t="shared" si="6"/>
        <v>0</v>
      </c>
      <c r="BP29" s="287" t="s">
        <v>828</v>
      </c>
      <c r="BQ29" s="287" t="s">
        <v>828</v>
      </c>
      <c r="BR29" s="287" t="s">
        <v>828</v>
      </c>
      <c r="BS29" s="287" t="s">
        <v>828</v>
      </c>
      <c r="BT29" s="287" t="s">
        <v>828</v>
      </c>
      <c r="BU29" s="287" t="s">
        <v>828</v>
      </c>
      <c r="BV29" s="287" t="s">
        <v>828</v>
      </c>
      <c r="BW29" s="287" t="s">
        <v>828</v>
      </c>
      <c r="BX29" s="287" t="s">
        <v>828</v>
      </c>
      <c r="BY29" s="287" t="s">
        <v>828</v>
      </c>
      <c r="BZ29" s="284">
        <v>0</v>
      </c>
      <c r="CA29" s="287" t="s">
        <v>828</v>
      </c>
      <c r="CB29" s="287" t="s">
        <v>828</v>
      </c>
      <c r="CC29" s="287" t="s">
        <v>828</v>
      </c>
      <c r="CD29" s="287" t="s">
        <v>828</v>
      </c>
      <c r="CE29" s="287" t="s">
        <v>828</v>
      </c>
      <c r="CF29" s="287" t="s">
        <v>828</v>
      </c>
      <c r="CG29" s="287" t="s">
        <v>828</v>
      </c>
      <c r="CH29" s="287" t="s">
        <v>828</v>
      </c>
      <c r="CI29" s="284">
        <v>0</v>
      </c>
      <c r="CJ29" s="284">
        <f t="shared" si="8"/>
        <v>0</v>
      </c>
      <c r="CK29" s="287" t="s">
        <v>828</v>
      </c>
      <c r="CL29" s="287" t="s">
        <v>828</v>
      </c>
      <c r="CM29" s="287" t="s">
        <v>828</v>
      </c>
      <c r="CN29" s="287" t="s">
        <v>828</v>
      </c>
      <c r="CO29" s="287" t="s">
        <v>828</v>
      </c>
      <c r="CP29" s="287" t="s">
        <v>828</v>
      </c>
      <c r="CQ29" s="287" t="s">
        <v>828</v>
      </c>
      <c r="CR29" s="287" t="s">
        <v>828</v>
      </c>
      <c r="CS29" s="287" t="s">
        <v>828</v>
      </c>
      <c r="CT29" s="287" t="s">
        <v>828</v>
      </c>
      <c r="CU29" s="287" t="s">
        <v>828</v>
      </c>
      <c r="CV29" s="284">
        <v>0</v>
      </c>
      <c r="CW29" s="287" t="s">
        <v>828</v>
      </c>
      <c r="CX29" s="287" t="s">
        <v>828</v>
      </c>
      <c r="CY29" s="287" t="s">
        <v>828</v>
      </c>
      <c r="CZ29" s="287" t="s">
        <v>828</v>
      </c>
      <c r="DA29" s="287" t="s">
        <v>828</v>
      </c>
      <c r="DB29" s="287" t="s">
        <v>828</v>
      </c>
      <c r="DC29" s="287" t="s">
        <v>828</v>
      </c>
      <c r="DD29" s="284">
        <v>0</v>
      </c>
      <c r="DE29" s="284">
        <f t="shared" si="10"/>
        <v>0</v>
      </c>
      <c r="DF29" s="287" t="s">
        <v>828</v>
      </c>
      <c r="DG29" s="287" t="s">
        <v>828</v>
      </c>
      <c r="DH29" s="287" t="s">
        <v>828</v>
      </c>
      <c r="DI29" s="287" t="s">
        <v>828</v>
      </c>
      <c r="DJ29" s="287" t="s">
        <v>828</v>
      </c>
      <c r="DK29" s="287" t="s">
        <v>828</v>
      </c>
      <c r="DL29" s="287" t="s">
        <v>828</v>
      </c>
      <c r="DM29" s="287" t="s">
        <v>828</v>
      </c>
      <c r="DN29" s="287" t="s">
        <v>828</v>
      </c>
      <c r="DO29" s="287" t="s">
        <v>828</v>
      </c>
      <c r="DP29" s="284">
        <v>0</v>
      </c>
      <c r="DQ29" s="287" t="s">
        <v>828</v>
      </c>
      <c r="DR29" s="287" t="s">
        <v>828</v>
      </c>
      <c r="DS29" s="287" t="s">
        <v>828</v>
      </c>
      <c r="DT29" s="284">
        <v>0</v>
      </c>
      <c r="DU29" s="287" t="s">
        <v>828</v>
      </c>
      <c r="DV29" s="287" t="s">
        <v>828</v>
      </c>
      <c r="DW29" s="287" t="s">
        <v>828</v>
      </c>
      <c r="DX29" s="287" t="s">
        <v>828</v>
      </c>
      <c r="DY29" s="284">
        <v>0</v>
      </c>
      <c r="DZ29" s="284">
        <f t="shared" si="12"/>
        <v>0</v>
      </c>
      <c r="EA29" s="284">
        <v>0</v>
      </c>
      <c r="EB29" s="287" t="s">
        <v>828</v>
      </c>
      <c r="EC29" s="287" t="s">
        <v>828</v>
      </c>
      <c r="ED29" s="284">
        <v>0</v>
      </c>
      <c r="EE29" s="287" t="s">
        <v>828</v>
      </c>
      <c r="EF29" s="287" t="s">
        <v>828</v>
      </c>
      <c r="EG29" s="287" t="s">
        <v>828</v>
      </c>
      <c r="EH29" s="284">
        <v>0</v>
      </c>
      <c r="EI29" s="284">
        <v>0</v>
      </c>
      <c r="EJ29" s="287" t="s">
        <v>828</v>
      </c>
      <c r="EK29" s="287" t="s">
        <v>828</v>
      </c>
      <c r="EL29" s="287" t="s">
        <v>828</v>
      </c>
      <c r="EM29" s="287" t="s">
        <v>828</v>
      </c>
      <c r="EN29" s="284">
        <v>0</v>
      </c>
      <c r="EO29" s="284">
        <v>0</v>
      </c>
      <c r="EP29" s="287" t="s">
        <v>828</v>
      </c>
      <c r="EQ29" s="287" t="s">
        <v>828</v>
      </c>
      <c r="ER29" s="287" t="s">
        <v>828</v>
      </c>
      <c r="ES29" s="284">
        <v>0</v>
      </c>
      <c r="ET29" s="284">
        <v>0</v>
      </c>
      <c r="EU29" s="284">
        <f t="shared" si="14"/>
        <v>131</v>
      </c>
      <c r="EV29" s="284">
        <v>0</v>
      </c>
      <c r="EW29" s="284">
        <v>0</v>
      </c>
      <c r="EX29" s="284">
        <v>0</v>
      </c>
      <c r="EY29" s="284">
        <v>35</v>
      </c>
      <c r="EZ29" s="284">
        <v>64</v>
      </c>
      <c r="FA29" s="284">
        <v>12</v>
      </c>
      <c r="FB29" s="284">
        <v>0</v>
      </c>
      <c r="FC29" s="284">
        <v>20</v>
      </c>
      <c r="FD29" s="284">
        <v>0</v>
      </c>
      <c r="FE29" s="284">
        <v>0</v>
      </c>
      <c r="FF29" s="284">
        <v>0</v>
      </c>
      <c r="FG29" s="284">
        <v>0</v>
      </c>
      <c r="FH29" s="287" t="s">
        <v>828</v>
      </c>
      <c r="FI29" s="287" t="s">
        <v>828</v>
      </c>
      <c r="FJ29" s="287" t="s">
        <v>828</v>
      </c>
      <c r="FK29" s="284">
        <v>0</v>
      </c>
      <c r="FL29" s="284">
        <v>0</v>
      </c>
      <c r="FM29" s="284">
        <v>0</v>
      </c>
      <c r="FN29" s="284">
        <v>0</v>
      </c>
      <c r="FO29" s="284">
        <v>0</v>
      </c>
    </row>
    <row r="30" spans="1:171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16"/>
        <v>220</v>
      </c>
      <c r="E30" s="284">
        <f t="shared" si="1"/>
        <v>0</v>
      </c>
      <c r="F30" s="284">
        <f t="shared" si="17"/>
        <v>0</v>
      </c>
      <c r="G30" s="284">
        <f t="shared" si="18"/>
        <v>0</v>
      </c>
      <c r="H30" s="284">
        <f t="shared" si="19"/>
        <v>62</v>
      </c>
      <c r="I30" s="284">
        <f t="shared" si="20"/>
        <v>13</v>
      </c>
      <c r="J30" s="284">
        <f t="shared" si="21"/>
        <v>0</v>
      </c>
      <c r="K30" s="284">
        <f t="shared" si="22"/>
        <v>0</v>
      </c>
      <c r="L30" s="284">
        <f t="shared" si="23"/>
        <v>0</v>
      </c>
      <c r="M30" s="284">
        <f t="shared" si="24"/>
        <v>0</v>
      </c>
      <c r="N30" s="284">
        <f t="shared" si="25"/>
        <v>0</v>
      </c>
      <c r="O30" s="284">
        <f t="shared" si="26"/>
        <v>0</v>
      </c>
      <c r="P30" s="284">
        <f t="shared" si="27"/>
        <v>0</v>
      </c>
      <c r="Q30" s="284">
        <f t="shared" si="28"/>
        <v>134</v>
      </c>
      <c r="R30" s="284">
        <f t="shared" si="29"/>
        <v>0</v>
      </c>
      <c r="S30" s="284">
        <f t="shared" si="30"/>
        <v>0</v>
      </c>
      <c r="T30" s="284">
        <f t="shared" si="31"/>
        <v>0</v>
      </c>
      <c r="U30" s="284">
        <f t="shared" si="32"/>
        <v>0</v>
      </c>
      <c r="V30" s="284">
        <f t="shared" si="33"/>
        <v>0</v>
      </c>
      <c r="W30" s="284">
        <f t="shared" si="34"/>
        <v>0</v>
      </c>
      <c r="X30" s="284">
        <f t="shared" si="35"/>
        <v>11</v>
      </c>
      <c r="Y30" s="284">
        <f t="shared" si="2"/>
        <v>164</v>
      </c>
      <c r="Z30" s="284">
        <v>0</v>
      </c>
      <c r="AA30" s="284">
        <v>0</v>
      </c>
      <c r="AB30" s="284">
        <v>0</v>
      </c>
      <c r="AC30" s="284">
        <v>30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284">
        <v>0</v>
      </c>
      <c r="AJ30" s="287" t="s">
        <v>828</v>
      </c>
      <c r="AK30" s="287" t="s">
        <v>828</v>
      </c>
      <c r="AL30" s="284">
        <v>134</v>
      </c>
      <c r="AM30" s="287" t="s">
        <v>828</v>
      </c>
      <c r="AN30" s="287" t="s">
        <v>828</v>
      </c>
      <c r="AO30" s="284">
        <v>0</v>
      </c>
      <c r="AP30" s="287" t="s">
        <v>828</v>
      </c>
      <c r="AQ30" s="284">
        <v>0</v>
      </c>
      <c r="AR30" s="287" t="s">
        <v>828</v>
      </c>
      <c r="AS30" s="284">
        <v>0</v>
      </c>
      <c r="AT30" s="284">
        <f t="shared" si="4"/>
        <v>0</v>
      </c>
      <c r="AU30" s="284">
        <v>0</v>
      </c>
      <c r="AV30" s="284">
        <v>0</v>
      </c>
      <c r="AW30" s="284">
        <v>0</v>
      </c>
      <c r="AX30" s="284">
        <v>0</v>
      </c>
      <c r="AY30" s="284">
        <v>0</v>
      </c>
      <c r="AZ30" s="284">
        <v>0</v>
      </c>
      <c r="BA30" s="284">
        <v>0</v>
      </c>
      <c r="BB30" s="284">
        <v>0</v>
      </c>
      <c r="BC30" s="284">
        <v>0</v>
      </c>
      <c r="BD30" s="284">
        <v>0</v>
      </c>
      <c r="BE30" s="287" t="s">
        <v>828</v>
      </c>
      <c r="BF30" s="287" t="s">
        <v>828</v>
      </c>
      <c r="BG30" s="287" t="s">
        <v>828</v>
      </c>
      <c r="BH30" s="287" t="s">
        <v>828</v>
      </c>
      <c r="BI30" s="287" t="s">
        <v>828</v>
      </c>
      <c r="BJ30" s="287" t="s">
        <v>828</v>
      </c>
      <c r="BK30" s="287" t="s">
        <v>828</v>
      </c>
      <c r="BL30" s="287" t="s">
        <v>828</v>
      </c>
      <c r="BM30" s="287" t="s">
        <v>828</v>
      </c>
      <c r="BN30" s="284">
        <v>0</v>
      </c>
      <c r="BO30" s="284">
        <f t="shared" si="6"/>
        <v>0</v>
      </c>
      <c r="BP30" s="287" t="s">
        <v>828</v>
      </c>
      <c r="BQ30" s="287" t="s">
        <v>828</v>
      </c>
      <c r="BR30" s="287" t="s">
        <v>828</v>
      </c>
      <c r="BS30" s="287" t="s">
        <v>828</v>
      </c>
      <c r="BT30" s="287" t="s">
        <v>828</v>
      </c>
      <c r="BU30" s="287" t="s">
        <v>828</v>
      </c>
      <c r="BV30" s="287" t="s">
        <v>828</v>
      </c>
      <c r="BW30" s="287" t="s">
        <v>828</v>
      </c>
      <c r="BX30" s="287" t="s">
        <v>828</v>
      </c>
      <c r="BY30" s="287" t="s">
        <v>828</v>
      </c>
      <c r="BZ30" s="284">
        <v>0</v>
      </c>
      <c r="CA30" s="287" t="s">
        <v>828</v>
      </c>
      <c r="CB30" s="287" t="s">
        <v>828</v>
      </c>
      <c r="CC30" s="287" t="s">
        <v>828</v>
      </c>
      <c r="CD30" s="287" t="s">
        <v>828</v>
      </c>
      <c r="CE30" s="287" t="s">
        <v>828</v>
      </c>
      <c r="CF30" s="287" t="s">
        <v>828</v>
      </c>
      <c r="CG30" s="287" t="s">
        <v>828</v>
      </c>
      <c r="CH30" s="287" t="s">
        <v>828</v>
      </c>
      <c r="CI30" s="284">
        <v>0</v>
      </c>
      <c r="CJ30" s="284">
        <f t="shared" si="8"/>
        <v>0</v>
      </c>
      <c r="CK30" s="287" t="s">
        <v>828</v>
      </c>
      <c r="CL30" s="287" t="s">
        <v>828</v>
      </c>
      <c r="CM30" s="287" t="s">
        <v>828</v>
      </c>
      <c r="CN30" s="287" t="s">
        <v>828</v>
      </c>
      <c r="CO30" s="287" t="s">
        <v>828</v>
      </c>
      <c r="CP30" s="287" t="s">
        <v>828</v>
      </c>
      <c r="CQ30" s="287" t="s">
        <v>828</v>
      </c>
      <c r="CR30" s="287" t="s">
        <v>828</v>
      </c>
      <c r="CS30" s="287" t="s">
        <v>828</v>
      </c>
      <c r="CT30" s="287" t="s">
        <v>828</v>
      </c>
      <c r="CU30" s="287" t="s">
        <v>828</v>
      </c>
      <c r="CV30" s="284">
        <v>0</v>
      </c>
      <c r="CW30" s="287" t="s">
        <v>828</v>
      </c>
      <c r="CX30" s="287" t="s">
        <v>828</v>
      </c>
      <c r="CY30" s="287" t="s">
        <v>828</v>
      </c>
      <c r="CZ30" s="287" t="s">
        <v>828</v>
      </c>
      <c r="DA30" s="287" t="s">
        <v>828</v>
      </c>
      <c r="DB30" s="287" t="s">
        <v>828</v>
      </c>
      <c r="DC30" s="287" t="s">
        <v>828</v>
      </c>
      <c r="DD30" s="284">
        <v>0</v>
      </c>
      <c r="DE30" s="284">
        <f t="shared" si="10"/>
        <v>0</v>
      </c>
      <c r="DF30" s="287" t="s">
        <v>828</v>
      </c>
      <c r="DG30" s="287" t="s">
        <v>828</v>
      </c>
      <c r="DH30" s="287" t="s">
        <v>828</v>
      </c>
      <c r="DI30" s="287" t="s">
        <v>828</v>
      </c>
      <c r="DJ30" s="287" t="s">
        <v>828</v>
      </c>
      <c r="DK30" s="287" t="s">
        <v>828</v>
      </c>
      <c r="DL30" s="287" t="s">
        <v>828</v>
      </c>
      <c r="DM30" s="287" t="s">
        <v>828</v>
      </c>
      <c r="DN30" s="287" t="s">
        <v>828</v>
      </c>
      <c r="DO30" s="287" t="s">
        <v>828</v>
      </c>
      <c r="DP30" s="284">
        <v>0</v>
      </c>
      <c r="DQ30" s="287" t="s">
        <v>828</v>
      </c>
      <c r="DR30" s="287" t="s">
        <v>828</v>
      </c>
      <c r="DS30" s="287" t="s">
        <v>828</v>
      </c>
      <c r="DT30" s="284">
        <v>0</v>
      </c>
      <c r="DU30" s="287" t="s">
        <v>828</v>
      </c>
      <c r="DV30" s="287" t="s">
        <v>828</v>
      </c>
      <c r="DW30" s="287" t="s">
        <v>828</v>
      </c>
      <c r="DX30" s="287" t="s">
        <v>828</v>
      </c>
      <c r="DY30" s="284">
        <v>0</v>
      </c>
      <c r="DZ30" s="284">
        <f t="shared" si="12"/>
        <v>0</v>
      </c>
      <c r="EA30" s="284">
        <v>0</v>
      </c>
      <c r="EB30" s="287" t="s">
        <v>828</v>
      </c>
      <c r="EC30" s="287" t="s">
        <v>828</v>
      </c>
      <c r="ED30" s="284">
        <v>0</v>
      </c>
      <c r="EE30" s="287" t="s">
        <v>828</v>
      </c>
      <c r="EF30" s="287" t="s">
        <v>828</v>
      </c>
      <c r="EG30" s="287" t="s">
        <v>828</v>
      </c>
      <c r="EH30" s="284">
        <v>0</v>
      </c>
      <c r="EI30" s="284">
        <v>0</v>
      </c>
      <c r="EJ30" s="287" t="s">
        <v>828</v>
      </c>
      <c r="EK30" s="287" t="s">
        <v>828</v>
      </c>
      <c r="EL30" s="287" t="s">
        <v>828</v>
      </c>
      <c r="EM30" s="287" t="s">
        <v>828</v>
      </c>
      <c r="EN30" s="284">
        <v>0</v>
      </c>
      <c r="EO30" s="284">
        <v>0</v>
      </c>
      <c r="EP30" s="287" t="s">
        <v>828</v>
      </c>
      <c r="EQ30" s="287" t="s">
        <v>828</v>
      </c>
      <c r="ER30" s="287" t="s">
        <v>828</v>
      </c>
      <c r="ES30" s="284">
        <v>0</v>
      </c>
      <c r="ET30" s="284">
        <v>0</v>
      </c>
      <c r="EU30" s="284">
        <f t="shared" si="14"/>
        <v>56</v>
      </c>
      <c r="EV30" s="284">
        <v>0</v>
      </c>
      <c r="EW30" s="284">
        <v>0</v>
      </c>
      <c r="EX30" s="284">
        <v>0</v>
      </c>
      <c r="EY30" s="284">
        <v>32</v>
      </c>
      <c r="EZ30" s="284">
        <v>13</v>
      </c>
      <c r="FA30" s="284">
        <v>0</v>
      </c>
      <c r="FB30" s="284">
        <v>0</v>
      </c>
      <c r="FC30" s="284">
        <v>0</v>
      </c>
      <c r="FD30" s="284">
        <v>0</v>
      </c>
      <c r="FE30" s="284">
        <v>0</v>
      </c>
      <c r="FF30" s="284">
        <v>0</v>
      </c>
      <c r="FG30" s="284">
        <v>0</v>
      </c>
      <c r="FH30" s="287" t="s">
        <v>828</v>
      </c>
      <c r="FI30" s="287" t="s">
        <v>828</v>
      </c>
      <c r="FJ30" s="287" t="s">
        <v>828</v>
      </c>
      <c r="FK30" s="284">
        <v>0</v>
      </c>
      <c r="FL30" s="284">
        <v>0</v>
      </c>
      <c r="FM30" s="284">
        <v>0</v>
      </c>
      <c r="FN30" s="284">
        <v>0</v>
      </c>
      <c r="FO30" s="284">
        <v>11</v>
      </c>
    </row>
    <row r="31" spans="1:171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16"/>
        <v>938</v>
      </c>
      <c r="E31" s="284">
        <f t="shared" si="1"/>
        <v>278</v>
      </c>
      <c r="F31" s="284">
        <f t="shared" si="17"/>
        <v>3</v>
      </c>
      <c r="G31" s="284">
        <f t="shared" si="18"/>
        <v>0</v>
      </c>
      <c r="H31" s="284">
        <f t="shared" si="19"/>
        <v>168</v>
      </c>
      <c r="I31" s="284">
        <f t="shared" si="20"/>
        <v>99</v>
      </c>
      <c r="J31" s="284">
        <f t="shared" si="21"/>
        <v>37</v>
      </c>
      <c r="K31" s="284">
        <f t="shared" si="22"/>
        <v>0</v>
      </c>
      <c r="L31" s="284">
        <f t="shared" si="23"/>
        <v>26</v>
      </c>
      <c r="M31" s="284">
        <f t="shared" si="24"/>
        <v>0</v>
      </c>
      <c r="N31" s="284">
        <f t="shared" si="25"/>
        <v>0</v>
      </c>
      <c r="O31" s="284">
        <f t="shared" si="26"/>
        <v>0</v>
      </c>
      <c r="P31" s="284">
        <f t="shared" si="27"/>
        <v>0</v>
      </c>
      <c r="Q31" s="284">
        <f t="shared" si="28"/>
        <v>327</v>
      </c>
      <c r="R31" s="284">
        <f t="shared" si="29"/>
        <v>0</v>
      </c>
      <c r="S31" s="284">
        <f t="shared" si="30"/>
        <v>0</v>
      </c>
      <c r="T31" s="284">
        <f t="shared" si="31"/>
        <v>0</v>
      </c>
      <c r="U31" s="284">
        <f t="shared" si="32"/>
        <v>0</v>
      </c>
      <c r="V31" s="284">
        <f t="shared" si="33"/>
        <v>0</v>
      </c>
      <c r="W31" s="284">
        <f t="shared" si="34"/>
        <v>0</v>
      </c>
      <c r="X31" s="284">
        <f t="shared" si="35"/>
        <v>0</v>
      </c>
      <c r="Y31" s="284">
        <f t="shared" si="2"/>
        <v>414</v>
      </c>
      <c r="Z31" s="284">
        <v>16</v>
      </c>
      <c r="AA31" s="284">
        <v>0</v>
      </c>
      <c r="AB31" s="284">
        <v>0</v>
      </c>
      <c r="AC31" s="284">
        <v>71</v>
      </c>
      <c r="AD31" s="284">
        <v>0</v>
      </c>
      <c r="AE31" s="284">
        <v>0</v>
      </c>
      <c r="AF31" s="284">
        <v>0</v>
      </c>
      <c r="AG31" s="284">
        <v>0</v>
      </c>
      <c r="AH31" s="284">
        <v>0</v>
      </c>
      <c r="AI31" s="284">
        <v>0</v>
      </c>
      <c r="AJ31" s="287" t="s">
        <v>828</v>
      </c>
      <c r="AK31" s="287" t="s">
        <v>828</v>
      </c>
      <c r="AL31" s="284">
        <v>327</v>
      </c>
      <c r="AM31" s="287" t="s">
        <v>828</v>
      </c>
      <c r="AN31" s="287" t="s">
        <v>828</v>
      </c>
      <c r="AO31" s="284">
        <v>0</v>
      </c>
      <c r="AP31" s="287" t="s">
        <v>828</v>
      </c>
      <c r="AQ31" s="284">
        <v>0</v>
      </c>
      <c r="AR31" s="287" t="s">
        <v>828</v>
      </c>
      <c r="AS31" s="284">
        <v>0</v>
      </c>
      <c r="AT31" s="284">
        <f t="shared" si="4"/>
        <v>0</v>
      </c>
      <c r="AU31" s="284">
        <v>0</v>
      </c>
      <c r="AV31" s="284">
        <v>0</v>
      </c>
      <c r="AW31" s="284">
        <v>0</v>
      </c>
      <c r="AX31" s="284">
        <v>0</v>
      </c>
      <c r="AY31" s="284">
        <v>0</v>
      </c>
      <c r="AZ31" s="284">
        <v>0</v>
      </c>
      <c r="BA31" s="284">
        <v>0</v>
      </c>
      <c r="BB31" s="284">
        <v>0</v>
      </c>
      <c r="BC31" s="284">
        <v>0</v>
      </c>
      <c r="BD31" s="284">
        <v>0</v>
      </c>
      <c r="BE31" s="287" t="s">
        <v>828</v>
      </c>
      <c r="BF31" s="287" t="s">
        <v>828</v>
      </c>
      <c r="BG31" s="287" t="s">
        <v>828</v>
      </c>
      <c r="BH31" s="287" t="s">
        <v>828</v>
      </c>
      <c r="BI31" s="287" t="s">
        <v>828</v>
      </c>
      <c r="BJ31" s="287" t="s">
        <v>828</v>
      </c>
      <c r="BK31" s="287" t="s">
        <v>828</v>
      </c>
      <c r="BL31" s="287" t="s">
        <v>828</v>
      </c>
      <c r="BM31" s="287" t="s">
        <v>828</v>
      </c>
      <c r="BN31" s="284">
        <v>0</v>
      </c>
      <c r="BO31" s="284">
        <f t="shared" si="6"/>
        <v>0</v>
      </c>
      <c r="BP31" s="287" t="s">
        <v>828</v>
      </c>
      <c r="BQ31" s="287" t="s">
        <v>828</v>
      </c>
      <c r="BR31" s="287" t="s">
        <v>828</v>
      </c>
      <c r="BS31" s="287" t="s">
        <v>828</v>
      </c>
      <c r="BT31" s="287" t="s">
        <v>828</v>
      </c>
      <c r="BU31" s="287" t="s">
        <v>828</v>
      </c>
      <c r="BV31" s="287" t="s">
        <v>828</v>
      </c>
      <c r="BW31" s="287" t="s">
        <v>828</v>
      </c>
      <c r="BX31" s="287" t="s">
        <v>828</v>
      </c>
      <c r="BY31" s="287" t="s">
        <v>828</v>
      </c>
      <c r="BZ31" s="284">
        <v>0</v>
      </c>
      <c r="CA31" s="287" t="s">
        <v>828</v>
      </c>
      <c r="CB31" s="287" t="s">
        <v>828</v>
      </c>
      <c r="CC31" s="287" t="s">
        <v>828</v>
      </c>
      <c r="CD31" s="287" t="s">
        <v>828</v>
      </c>
      <c r="CE31" s="287" t="s">
        <v>828</v>
      </c>
      <c r="CF31" s="287" t="s">
        <v>828</v>
      </c>
      <c r="CG31" s="287" t="s">
        <v>828</v>
      </c>
      <c r="CH31" s="287" t="s">
        <v>828</v>
      </c>
      <c r="CI31" s="284">
        <v>0</v>
      </c>
      <c r="CJ31" s="284">
        <f t="shared" si="8"/>
        <v>0</v>
      </c>
      <c r="CK31" s="287" t="s">
        <v>828</v>
      </c>
      <c r="CL31" s="287" t="s">
        <v>828</v>
      </c>
      <c r="CM31" s="287" t="s">
        <v>828</v>
      </c>
      <c r="CN31" s="287" t="s">
        <v>828</v>
      </c>
      <c r="CO31" s="287" t="s">
        <v>828</v>
      </c>
      <c r="CP31" s="287" t="s">
        <v>828</v>
      </c>
      <c r="CQ31" s="287" t="s">
        <v>828</v>
      </c>
      <c r="CR31" s="287" t="s">
        <v>828</v>
      </c>
      <c r="CS31" s="287" t="s">
        <v>828</v>
      </c>
      <c r="CT31" s="287" t="s">
        <v>828</v>
      </c>
      <c r="CU31" s="287" t="s">
        <v>828</v>
      </c>
      <c r="CV31" s="284">
        <v>0</v>
      </c>
      <c r="CW31" s="287" t="s">
        <v>828</v>
      </c>
      <c r="CX31" s="287" t="s">
        <v>828</v>
      </c>
      <c r="CY31" s="287" t="s">
        <v>828</v>
      </c>
      <c r="CZ31" s="287" t="s">
        <v>828</v>
      </c>
      <c r="DA31" s="287" t="s">
        <v>828</v>
      </c>
      <c r="DB31" s="287" t="s">
        <v>828</v>
      </c>
      <c r="DC31" s="287" t="s">
        <v>828</v>
      </c>
      <c r="DD31" s="284">
        <v>0</v>
      </c>
      <c r="DE31" s="284">
        <f t="shared" si="10"/>
        <v>0</v>
      </c>
      <c r="DF31" s="287" t="s">
        <v>828</v>
      </c>
      <c r="DG31" s="287" t="s">
        <v>828</v>
      </c>
      <c r="DH31" s="287" t="s">
        <v>828</v>
      </c>
      <c r="DI31" s="287" t="s">
        <v>828</v>
      </c>
      <c r="DJ31" s="287" t="s">
        <v>828</v>
      </c>
      <c r="DK31" s="287" t="s">
        <v>828</v>
      </c>
      <c r="DL31" s="287" t="s">
        <v>828</v>
      </c>
      <c r="DM31" s="287" t="s">
        <v>828</v>
      </c>
      <c r="DN31" s="287" t="s">
        <v>828</v>
      </c>
      <c r="DO31" s="287" t="s">
        <v>828</v>
      </c>
      <c r="DP31" s="284">
        <v>0</v>
      </c>
      <c r="DQ31" s="287" t="s">
        <v>828</v>
      </c>
      <c r="DR31" s="287" t="s">
        <v>828</v>
      </c>
      <c r="DS31" s="287" t="s">
        <v>828</v>
      </c>
      <c r="DT31" s="284">
        <v>0</v>
      </c>
      <c r="DU31" s="287" t="s">
        <v>828</v>
      </c>
      <c r="DV31" s="287" t="s">
        <v>828</v>
      </c>
      <c r="DW31" s="287" t="s">
        <v>828</v>
      </c>
      <c r="DX31" s="287" t="s">
        <v>828</v>
      </c>
      <c r="DY31" s="284">
        <v>0</v>
      </c>
      <c r="DZ31" s="284">
        <f t="shared" si="12"/>
        <v>0</v>
      </c>
      <c r="EA31" s="284">
        <v>0</v>
      </c>
      <c r="EB31" s="287" t="s">
        <v>828</v>
      </c>
      <c r="EC31" s="287" t="s">
        <v>828</v>
      </c>
      <c r="ED31" s="284">
        <v>0</v>
      </c>
      <c r="EE31" s="287" t="s">
        <v>828</v>
      </c>
      <c r="EF31" s="287" t="s">
        <v>828</v>
      </c>
      <c r="EG31" s="287" t="s">
        <v>828</v>
      </c>
      <c r="EH31" s="284">
        <v>0</v>
      </c>
      <c r="EI31" s="284">
        <v>0</v>
      </c>
      <c r="EJ31" s="287" t="s">
        <v>828</v>
      </c>
      <c r="EK31" s="287" t="s">
        <v>828</v>
      </c>
      <c r="EL31" s="287" t="s">
        <v>828</v>
      </c>
      <c r="EM31" s="287" t="s">
        <v>828</v>
      </c>
      <c r="EN31" s="284">
        <v>0</v>
      </c>
      <c r="EO31" s="284">
        <v>0</v>
      </c>
      <c r="EP31" s="287" t="s">
        <v>828</v>
      </c>
      <c r="EQ31" s="287" t="s">
        <v>828</v>
      </c>
      <c r="ER31" s="287" t="s">
        <v>828</v>
      </c>
      <c r="ES31" s="284">
        <v>0</v>
      </c>
      <c r="ET31" s="284">
        <v>0</v>
      </c>
      <c r="EU31" s="284">
        <f t="shared" si="14"/>
        <v>524</v>
      </c>
      <c r="EV31" s="284">
        <v>262</v>
      </c>
      <c r="EW31" s="284">
        <v>3</v>
      </c>
      <c r="EX31" s="284">
        <v>0</v>
      </c>
      <c r="EY31" s="284">
        <v>97</v>
      </c>
      <c r="EZ31" s="284">
        <v>99</v>
      </c>
      <c r="FA31" s="284">
        <v>37</v>
      </c>
      <c r="FB31" s="284">
        <v>0</v>
      </c>
      <c r="FC31" s="284">
        <v>26</v>
      </c>
      <c r="FD31" s="284">
        <v>0</v>
      </c>
      <c r="FE31" s="284">
        <v>0</v>
      </c>
      <c r="FF31" s="284">
        <v>0</v>
      </c>
      <c r="FG31" s="284">
        <v>0</v>
      </c>
      <c r="FH31" s="287" t="s">
        <v>828</v>
      </c>
      <c r="FI31" s="287" t="s">
        <v>828</v>
      </c>
      <c r="FJ31" s="287" t="s">
        <v>828</v>
      </c>
      <c r="FK31" s="284">
        <v>0</v>
      </c>
      <c r="FL31" s="284">
        <v>0</v>
      </c>
      <c r="FM31" s="284">
        <v>0</v>
      </c>
      <c r="FN31" s="284">
        <v>0</v>
      </c>
      <c r="FO31" s="284">
        <v>0</v>
      </c>
    </row>
    <row r="32" spans="1:171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16"/>
        <v>249</v>
      </c>
      <c r="E32" s="284">
        <f t="shared" si="1"/>
        <v>0</v>
      </c>
      <c r="F32" s="284">
        <f t="shared" si="17"/>
        <v>0</v>
      </c>
      <c r="G32" s="284">
        <f t="shared" si="18"/>
        <v>15</v>
      </c>
      <c r="H32" s="284">
        <f t="shared" si="19"/>
        <v>68</v>
      </c>
      <c r="I32" s="284">
        <f t="shared" si="20"/>
        <v>87</v>
      </c>
      <c r="J32" s="284">
        <f t="shared" si="21"/>
        <v>42</v>
      </c>
      <c r="K32" s="284">
        <f t="shared" si="22"/>
        <v>1</v>
      </c>
      <c r="L32" s="284">
        <f t="shared" si="23"/>
        <v>34</v>
      </c>
      <c r="M32" s="284">
        <f t="shared" si="24"/>
        <v>0</v>
      </c>
      <c r="N32" s="284">
        <f t="shared" si="25"/>
        <v>0</v>
      </c>
      <c r="O32" s="284">
        <f t="shared" si="26"/>
        <v>0</v>
      </c>
      <c r="P32" s="284">
        <f t="shared" si="27"/>
        <v>0</v>
      </c>
      <c r="Q32" s="284">
        <f t="shared" si="28"/>
        <v>0</v>
      </c>
      <c r="R32" s="284">
        <f t="shared" si="29"/>
        <v>0</v>
      </c>
      <c r="S32" s="284">
        <f t="shared" si="30"/>
        <v>0</v>
      </c>
      <c r="T32" s="284">
        <f t="shared" si="31"/>
        <v>0</v>
      </c>
      <c r="U32" s="284">
        <f t="shared" si="32"/>
        <v>0</v>
      </c>
      <c r="V32" s="284">
        <f t="shared" si="33"/>
        <v>0</v>
      </c>
      <c r="W32" s="284">
        <f t="shared" si="34"/>
        <v>0</v>
      </c>
      <c r="X32" s="284">
        <f t="shared" si="35"/>
        <v>2</v>
      </c>
      <c r="Y32" s="284">
        <f t="shared" si="2"/>
        <v>0</v>
      </c>
      <c r="Z32" s="284">
        <v>0</v>
      </c>
      <c r="AA32" s="284">
        <v>0</v>
      </c>
      <c r="AB32" s="284">
        <v>0</v>
      </c>
      <c r="AC32" s="284">
        <v>0</v>
      </c>
      <c r="AD32" s="284">
        <v>0</v>
      </c>
      <c r="AE32" s="284">
        <v>0</v>
      </c>
      <c r="AF32" s="284">
        <v>0</v>
      </c>
      <c r="AG32" s="284">
        <v>0</v>
      </c>
      <c r="AH32" s="284">
        <v>0</v>
      </c>
      <c r="AI32" s="284">
        <v>0</v>
      </c>
      <c r="AJ32" s="287" t="s">
        <v>828</v>
      </c>
      <c r="AK32" s="287" t="s">
        <v>828</v>
      </c>
      <c r="AL32" s="284">
        <v>0</v>
      </c>
      <c r="AM32" s="287" t="s">
        <v>828</v>
      </c>
      <c r="AN32" s="287" t="s">
        <v>828</v>
      </c>
      <c r="AO32" s="284">
        <v>0</v>
      </c>
      <c r="AP32" s="287" t="s">
        <v>828</v>
      </c>
      <c r="AQ32" s="284">
        <v>0</v>
      </c>
      <c r="AR32" s="287" t="s">
        <v>828</v>
      </c>
      <c r="AS32" s="284">
        <v>0</v>
      </c>
      <c r="AT32" s="284">
        <f t="shared" si="4"/>
        <v>0</v>
      </c>
      <c r="AU32" s="284">
        <v>0</v>
      </c>
      <c r="AV32" s="284">
        <v>0</v>
      </c>
      <c r="AW32" s="284">
        <v>0</v>
      </c>
      <c r="AX32" s="284">
        <v>0</v>
      </c>
      <c r="AY32" s="284">
        <v>0</v>
      </c>
      <c r="AZ32" s="284">
        <v>0</v>
      </c>
      <c r="BA32" s="284">
        <v>0</v>
      </c>
      <c r="BB32" s="284">
        <v>0</v>
      </c>
      <c r="BC32" s="284">
        <v>0</v>
      </c>
      <c r="BD32" s="284">
        <v>0</v>
      </c>
      <c r="BE32" s="287" t="s">
        <v>828</v>
      </c>
      <c r="BF32" s="287" t="s">
        <v>828</v>
      </c>
      <c r="BG32" s="287" t="s">
        <v>828</v>
      </c>
      <c r="BH32" s="287" t="s">
        <v>828</v>
      </c>
      <c r="BI32" s="287" t="s">
        <v>828</v>
      </c>
      <c r="BJ32" s="287" t="s">
        <v>828</v>
      </c>
      <c r="BK32" s="287" t="s">
        <v>828</v>
      </c>
      <c r="BL32" s="287" t="s">
        <v>828</v>
      </c>
      <c r="BM32" s="287" t="s">
        <v>828</v>
      </c>
      <c r="BN32" s="284">
        <v>0</v>
      </c>
      <c r="BO32" s="284">
        <f t="shared" si="6"/>
        <v>0</v>
      </c>
      <c r="BP32" s="287" t="s">
        <v>828</v>
      </c>
      <c r="BQ32" s="287" t="s">
        <v>828</v>
      </c>
      <c r="BR32" s="287" t="s">
        <v>828</v>
      </c>
      <c r="BS32" s="287" t="s">
        <v>828</v>
      </c>
      <c r="BT32" s="287" t="s">
        <v>828</v>
      </c>
      <c r="BU32" s="287" t="s">
        <v>828</v>
      </c>
      <c r="BV32" s="287" t="s">
        <v>828</v>
      </c>
      <c r="BW32" s="287" t="s">
        <v>828</v>
      </c>
      <c r="BX32" s="287" t="s">
        <v>828</v>
      </c>
      <c r="BY32" s="287" t="s">
        <v>828</v>
      </c>
      <c r="BZ32" s="284">
        <v>0</v>
      </c>
      <c r="CA32" s="287" t="s">
        <v>828</v>
      </c>
      <c r="CB32" s="287" t="s">
        <v>828</v>
      </c>
      <c r="CC32" s="287" t="s">
        <v>828</v>
      </c>
      <c r="CD32" s="287" t="s">
        <v>828</v>
      </c>
      <c r="CE32" s="287" t="s">
        <v>828</v>
      </c>
      <c r="CF32" s="287" t="s">
        <v>828</v>
      </c>
      <c r="CG32" s="287" t="s">
        <v>828</v>
      </c>
      <c r="CH32" s="287" t="s">
        <v>828</v>
      </c>
      <c r="CI32" s="284">
        <v>0</v>
      </c>
      <c r="CJ32" s="284">
        <f t="shared" si="8"/>
        <v>0</v>
      </c>
      <c r="CK32" s="287" t="s">
        <v>828</v>
      </c>
      <c r="CL32" s="287" t="s">
        <v>828</v>
      </c>
      <c r="CM32" s="287" t="s">
        <v>828</v>
      </c>
      <c r="CN32" s="287" t="s">
        <v>828</v>
      </c>
      <c r="CO32" s="287" t="s">
        <v>828</v>
      </c>
      <c r="CP32" s="287" t="s">
        <v>828</v>
      </c>
      <c r="CQ32" s="287" t="s">
        <v>828</v>
      </c>
      <c r="CR32" s="287" t="s">
        <v>828</v>
      </c>
      <c r="CS32" s="287" t="s">
        <v>828</v>
      </c>
      <c r="CT32" s="287" t="s">
        <v>828</v>
      </c>
      <c r="CU32" s="287" t="s">
        <v>828</v>
      </c>
      <c r="CV32" s="284">
        <v>0</v>
      </c>
      <c r="CW32" s="287" t="s">
        <v>828</v>
      </c>
      <c r="CX32" s="287" t="s">
        <v>828</v>
      </c>
      <c r="CY32" s="287" t="s">
        <v>828</v>
      </c>
      <c r="CZ32" s="287" t="s">
        <v>828</v>
      </c>
      <c r="DA32" s="287" t="s">
        <v>828</v>
      </c>
      <c r="DB32" s="287" t="s">
        <v>828</v>
      </c>
      <c r="DC32" s="287" t="s">
        <v>828</v>
      </c>
      <c r="DD32" s="284">
        <v>0</v>
      </c>
      <c r="DE32" s="284">
        <f t="shared" si="10"/>
        <v>0</v>
      </c>
      <c r="DF32" s="287" t="s">
        <v>828</v>
      </c>
      <c r="DG32" s="287" t="s">
        <v>828</v>
      </c>
      <c r="DH32" s="287" t="s">
        <v>828</v>
      </c>
      <c r="DI32" s="287" t="s">
        <v>828</v>
      </c>
      <c r="DJ32" s="287" t="s">
        <v>828</v>
      </c>
      <c r="DK32" s="287" t="s">
        <v>828</v>
      </c>
      <c r="DL32" s="287" t="s">
        <v>828</v>
      </c>
      <c r="DM32" s="287" t="s">
        <v>828</v>
      </c>
      <c r="DN32" s="287" t="s">
        <v>828</v>
      </c>
      <c r="DO32" s="287" t="s">
        <v>828</v>
      </c>
      <c r="DP32" s="284">
        <v>0</v>
      </c>
      <c r="DQ32" s="287" t="s">
        <v>828</v>
      </c>
      <c r="DR32" s="287" t="s">
        <v>828</v>
      </c>
      <c r="DS32" s="287" t="s">
        <v>828</v>
      </c>
      <c r="DT32" s="284">
        <v>0</v>
      </c>
      <c r="DU32" s="287" t="s">
        <v>828</v>
      </c>
      <c r="DV32" s="287" t="s">
        <v>828</v>
      </c>
      <c r="DW32" s="287" t="s">
        <v>828</v>
      </c>
      <c r="DX32" s="287" t="s">
        <v>828</v>
      </c>
      <c r="DY32" s="284">
        <v>0</v>
      </c>
      <c r="DZ32" s="284">
        <f t="shared" si="12"/>
        <v>0</v>
      </c>
      <c r="EA32" s="284">
        <v>0</v>
      </c>
      <c r="EB32" s="287" t="s">
        <v>828</v>
      </c>
      <c r="EC32" s="287" t="s">
        <v>828</v>
      </c>
      <c r="ED32" s="284">
        <v>0</v>
      </c>
      <c r="EE32" s="287" t="s">
        <v>828</v>
      </c>
      <c r="EF32" s="287" t="s">
        <v>828</v>
      </c>
      <c r="EG32" s="287" t="s">
        <v>828</v>
      </c>
      <c r="EH32" s="284">
        <v>0</v>
      </c>
      <c r="EI32" s="284">
        <v>0</v>
      </c>
      <c r="EJ32" s="287" t="s">
        <v>828</v>
      </c>
      <c r="EK32" s="287" t="s">
        <v>828</v>
      </c>
      <c r="EL32" s="287" t="s">
        <v>828</v>
      </c>
      <c r="EM32" s="287" t="s">
        <v>828</v>
      </c>
      <c r="EN32" s="284">
        <v>0</v>
      </c>
      <c r="EO32" s="284">
        <v>0</v>
      </c>
      <c r="EP32" s="287" t="s">
        <v>828</v>
      </c>
      <c r="EQ32" s="287" t="s">
        <v>828</v>
      </c>
      <c r="ER32" s="287" t="s">
        <v>828</v>
      </c>
      <c r="ES32" s="284">
        <v>0</v>
      </c>
      <c r="ET32" s="284">
        <v>0</v>
      </c>
      <c r="EU32" s="284">
        <f t="shared" si="14"/>
        <v>249</v>
      </c>
      <c r="EV32" s="284">
        <v>0</v>
      </c>
      <c r="EW32" s="284">
        <v>0</v>
      </c>
      <c r="EX32" s="284">
        <v>15</v>
      </c>
      <c r="EY32" s="284">
        <v>68</v>
      </c>
      <c r="EZ32" s="284">
        <v>87</v>
      </c>
      <c r="FA32" s="284">
        <v>42</v>
      </c>
      <c r="FB32" s="284">
        <v>1</v>
      </c>
      <c r="FC32" s="284">
        <v>34</v>
      </c>
      <c r="FD32" s="284">
        <v>0</v>
      </c>
      <c r="FE32" s="284">
        <v>0</v>
      </c>
      <c r="FF32" s="284">
        <v>0</v>
      </c>
      <c r="FG32" s="284">
        <v>0</v>
      </c>
      <c r="FH32" s="287" t="s">
        <v>828</v>
      </c>
      <c r="FI32" s="287" t="s">
        <v>828</v>
      </c>
      <c r="FJ32" s="287" t="s">
        <v>828</v>
      </c>
      <c r="FK32" s="284">
        <v>0</v>
      </c>
      <c r="FL32" s="284">
        <v>0</v>
      </c>
      <c r="FM32" s="284">
        <v>0</v>
      </c>
      <c r="FN32" s="284">
        <v>0</v>
      </c>
      <c r="FO32" s="284">
        <v>2</v>
      </c>
    </row>
    <row r="33" spans="1:171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16"/>
        <v>216</v>
      </c>
      <c r="E33" s="284">
        <f t="shared" si="1"/>
        <v>0</v>
      </c>
      <c r="F33" s="284">
        <f t="shared" si="17"/>
        <v>0</v>
      </c>
      <c r="G33" s="284">
        <f t="shared" si="18"/>
        <v>13</v>
      </c>
      <c r="H33" s="284">
        <f t="shared" si="19"/>
        <v>49</v>
      </c>
      <c r="I33" s="284">
        <f t="shared" si="20"/>
        <v>86</v>
      </c>
      <c r="J33" s="284">
        <f t="shared" si="21"/>
        <v>31</v>
      </c>
      <c r="K33" s="284">
        <f t="shared" si="22"/>
        <v>1</v>
      </c>
      <c r="L33" s="284">
        <f t="shared" si="23"/>
        <v>35</v>
      </c>
      <c r="M33" s="284">
        <f t="shared" si="24"/>
        <v>0</v>
      </c>
      <c r="N33" s="284">
        <f t="shared" si="25"/>
        <v>0</v>
      </c>
      <c r="O33" s="284">
        <f t="shared" si="26"/>
        <v>0</v>
      </c>
      <c r="P33" s="284">
        <f t="shared" si="27"/>
        <v>0</v>
      </c>
      <c r="Q33" s="284">
        <f t="shared" si="28"/>
        <v>0</v>
      </c>
      <c r="R33" s="284">
        <f t="shared" si="29"/>
        <v>0</v>
      </c>
      <c r="S33" s="284">
        <f t="shared" si="30"/>
        <v>0</v>
      </c>
      <c r="T33" s="284">
        <f t="shared" si="31"/>
        <v>0</v>
      </c>
      <c r="U33" s="284">
        <f t="shared" si="32"/>
        <v>0</v>
      </c>
      <c r="V33" s="284">
        <f t="shared" si="33"/>
        <v>0</v>
      </c>
      <c r="W33" s="284">
        <f t="shared" si="34"/>
        <v>0</v>
      </c>
      <c r="X33" s="284">
        <f t="shared" si="35"/>
        <v>1</v>
      </c>
      <c r="Y33" s="284">
        <f t="shared" si="2"/>
        <v>0</v>
      </c>
      <c r="Z33" s="284">
        <v>0</v>
      </c>
      <c r="AA33" s="284">
        <v>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284">
        <v>0</v>
      </c>
      <c r="AJ33" s="287" t="s">
        <v>828</v>
      </c>
      <c r="AK33" s="287" t="s">
        <v>828</v>
      </c>
      <c r="AL33" s="284">
        <v>0</v>
      </c>
      <c r="AM33" s="287" t="s">
        <v>828</v>
      </c>
      <c r="AN33" s="287" t="s">
        <v>828</v>
      </c>
      <c r="AO33" s="284">
        <v>0</v>
      </c>
      <c r="AP33" s="287" t="s">
        <v>828</v>
      </c>
      <c r="AQ33" s="284">
        <v>0</v>
      </c>
      <c r="AR33" s="287" t="s">
        <v>828</v>
      </c>
      <c r="AS33" s="284">
        <v>0</v>
      </c>
      <c r="AT33" s="284">
        <f t="shared" si="4"/>
        <v>0</v>
      </c>
      <c r="AU33" s="284">
        <v>0</v>
      </c>
      <c r="AV33" s="284">
        <v>0</v>
      </c>
      <c r="AW33" s="284">
        <v>0</v>
      </c>
      <c r="AX33" s="284">
        <v>0</v>
      </c>
      <c r="AY33" s="284">
        <v>0</v>
      </c>
      <c r="AZ33" s="284">
        <v>0</v>
      </c>
      <c r="BA33" s="284">
        <v>0</v>
      </c>
      <c r="BB33" s="284">
        <v>0</v>
      </c>
      <c r="BC33" s="284">
        <v>0</v>
      </c>
      <c r="BD33" s="284">
        <v>0</v>
      </c>
      <c r="BE33" s="287" t="s">
        <v>828</v>
      </c>
      <c r="BF33" s="287" t="s">
        <v>828</v>
      </c>
      <c r="BG33" s="287" t="s">
        <v>828</v>
      </c>
      <c r="BH33" s="287" t="s">
        <v>828</v>
      </c>
      <c r="BI33" s="287" t="s">
        <v>828</v>
      </c>
      <c r="BJ33" s="287" t="s">
        <v>828</v>
      </c>
      <c r="BK33" s="287" t="s">
        <v>828</v>
      </c>
      <c r="BL33" s="287" t="s">
        <v>828</v>
      </c>
      <c r="BM33" s="287" t="s">
        <v>828</v>
      </c>
      <c r="BN33" s="284">
        <v>0</v>
      </c>
      <c r="BO33" s="284">
        <f t="shared" si="6"/>
        <v>0</v>
      </c>
      <c r="BP33" s="287" t="s">
        <v>828</v>
      </c>
      <c r="BQ33" s="287" t="s">
        <v>828</v>
      </c>
      <c r="BR33" s="287" t="s">
        <v>828</v>
      </c>
      <c r="BS33" s="287" t="s">
        <v>828</v>
      </c>
      <c r="BT33" s="287" t="s">
        <v>828</v>
      </c>
      <c r="BU33" s="287" t="s">
        <v>828</v>
      </c>
      <c r="BV33" s="287" t="s">
        <v>828</v>
      </c>
      <c r="BW33" s="287" t="s">
        <v>828</v>
      </c>
      <c r="BX33" s="287" t="s">
        <v>828</v>
      </c>
      <c r="BY33" s="287" t="s">
        <v>828</v>
      </c>
      <c r="BZ33" s="284">
        <v>0</v>
      </c>
      <c r="CA33" s="287" t="s">
        <v>828</v>
      </c>
      <c r="CB33" s="287" t="s">
        <v>828</v>
      </c>
      <c r="CC33" s="287" t="s">
        <v>828</v>
      </c>
      <c r="CD33" s="287" t="s">
        <v>828</v>
      </c>
      <c r="CE33" s="287" t="s">
        <v>828</v>
      </c>
      <c r="CF33" s="287" t="s">
        <v>828</v>
      </c>
      <c r="CG33" s="287" t="s">
        <v>828</v>
      </c>
      <c r="CH33" s="287" t="s">
        <v>828</v>
      </c>
      <c r="CI33" s="284">
        <v>0</v>
      </c>
      <c r="CJ33" s="284">
        <f t="shared" si="8"/>
        <v>0</v>
      </c>
      <c r="CK33" s="287" t="s">
        <v>828</v>
      </c>
      <c r="CL33" s="287" t="s">
        <v>828</v>
      </c>
      <c r="CM33" s="287" t="s">
        <v>828</v>
      </c>
      <c r="CN33" s="287" t="s">
        <v>828</v>
      </c>
      <c r="CO33" s="287" t="s">
        <v>828</v>
      </c>
      <c r="CP33" s="287" t="s">
        <v>828</v>
      </c>
      <c r="CQ33" s="287" t="s">
        <v>828</v>
      </c>
      <c r="CR33" s="287" t="s">
        <v>828</v>
      </c>
      <c r="CS33" s="287" t="s">
        <v>828</v>
      </c>
      <c r="CT33" s="287" t="s">
        <v>828</v>
      </c>
      <c r="CU33" s="287" t="s">
        <v>828</v>
      </c>
      <c r="CV33" s="284">
        <v>0</v>
      </c>
      <c r="CW33" s="287" t="s">
        <v>828</v>
      </c>
      <c r="CX33" s="287" t="s">
        <v>828</v>
      </c>
      <c r="CY33" s="287" t="s">
        <v>828</v>
      </c>
      <c r="CZ33" s="287" t="s">
        <v>828</v>
      </c>
      <c r="DA33" s="287" t="s">
        <v>828</v>
      </c>
      <c r="DB33" s="287" t="s">
        <v>828</v>
      </c>
      <c r="DC33" s="287" t="s">
        <v>828</v>
      </c>
      <c r="DD33" s="284">
        <v>0</v>
      </c>
      <c r="DE33" s="284">
        <f t="shared" si="10"/>
        <v>0</v>
      </c>
      <c r="DF33" s="287" t="s">
        <v>828</v>
      </c>
      <c r="DG33" s="287" t="s">
        <v>828</v>
      </c>
      <c r="DH33" s="287" t="s">
        <v>828</v>
      </c>
      <c r="DI33" s="287" t="s">
        <v>828</v>
      </c>
      <c r="DJ33" s="287" t="s">
        <v>828</v>
      </c>
      <c r="DK33" s="287" t="s">
        <v>828</v>
      </c>
      <c r="DL33" s="287" t="s">
        <v>828</v>
      </c>
      <c r="DM33" s="287" t="s">
        <v>828</v>
      </c>
      <c r="DN33" s="287" t="s">
        <v>828</v>
      </c>
      <c r="DO33" s="287" t="s">
        <v>828</v>
      </c>
      <c r="DP33" s="284">
        <v>0</v>
      </c>
      <c r="DQ33" s="287" t="s">
        <v>828</v>
      </c>
      <c r="DR33" s="287" t="s">
        <v>828</v>
      </c>
      <c r="DS33" s="287" t="s">
        <v>828</v>
      </c>
      <c r="DT33" s="284">
        <v>0</v>
      </c>
      <c r="DU33" s="287" t="s">
        <v>828</v>
      </c>
      <c r="DV33" s="287" t="s">
        <v>828</v>
      </c>
      <c r="DW33" s="287" t="s">
        <v>828</v>
      </c>
      <c r="DX33" s="287" t="s">
        <v>828</v>
      </c>
      <c r="DY33" s="284">
        <v>0</v>
      </c>
      <c r="DZ33" s="284">
        <f t="shared" si="12"/>
        <v>0</v>
      </c>
      <c r="EA33" s="284">
        <v>0</v>
      </c>
      <c r="EB33" s="287" t="s">
        <v>828</v>
      </c>
      <c r="EC33" s="287" t="s">
        <v>828</v>
      </c>
      <c r="ED33" s="284">
        <v>0</v>
      </c>
      <c r="EE33" s="287" t="s">
        <v>828</v>
      </c>
      <c r="EF33" s="287" t="s">
        <v>828</v>
      </c>
      <c r="EG33" s="287" t="s">
        <v>828</v>
      </c>
      <c r="EH33" s="284">
        <v>0</v>
      </c>
      <c r="EI33" s="284">
        <v>0</v>
      </c>
      <c r="EJ33" s="287" t="s">
        <v>828</v>
      </c>
      <c r="EK33" s="287" t="s">
        <v>828</v>
      </c>
      <c r="EL33" s="287" t="s">
        <v>828</v>
      </c>
      <c r="EM33" s="287" t="s">
        <v>828</v>
      </c>
      <c r="EN33" s="284">
        <v>0</v>
      </c>
      <c r="EO33" s="284">
        <v>0</v>
      </c>
      <c r="EP33" s="287" t="s">
        <v>828</v>
      </c>
      <c r="EQ33" s="287" t="s">
        <v>828</v>
      </c>
      <c r="ER33" s="287" t="s">
        <v>828</v>
      </c>
      <c r="ES33" s="284">
        <v>0</v>
      </c>
      <c r="ET33" s="284">
        <v>0</v>
      </c>
      <c r="EU33" s="284">
        <f t="shared" si="14"/>
        <v>216</v>
      </c>
      <c r="EV33" s="284">
        <v>0</v>
      </c>
      <c r="EW33" s="284">
        <v>0</v>
      </c>
      <c r="EX33" s="284">
        <v>13</v>
      </c>
      <c r="EY33" s="284">
        <v>49</v>
      </c>
      <c r="EZ33" s="284">
        <v>86</v>
      </c>
      <c r="FA33" s="284">
        <v>31</v>
      </c>
      <c r="FB33" s="284">
        <v>1</v>
      </c>
      <c r="FC33" s="284">
        <v>35</v>
      </c>
      <c r="FD33" s="284">
        <v>0</v>
      </c>
      <c r="FE33" s="284">
        <v>0</v>
      </c>
      <c r="FF33" s="284">
        <v>0</v>
      </c>
      <c r="FG33" s="284">
        <v>0</v>
      </c>
      <c r="FH33" s="287" t="s">
        <v>828</v>
      </c>
      <c r="FI33" s="287" t="s">
        <v>828</v>
      </c>
      <c r="FJ33" s="287" t="s">
        <v>828</v>
      </c>
      <c r="FK33" s="284">
        <v>0</v>
      </c>
      <c r="FL33" s="284">
        <v>0</v>
      </c>
      <c r="FM33" s="284">
        <v>0</v>
      </c>
      <c r="FN33" s="284">
        <v>0</v>
      </c>
      <c r="FO33" s="284">
        <v>1</v>
      </c>
    </row>
    <row r="34" spans="1:171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16"/>
        <v>74</v>
      </c>
      <c r="E34" s="284">
        <f t="shared" si="1"/>
        <v>0</v>
      </c>
      <c r="F34" s="284">
        <f t="shared" si="17"/>
        <v>0</v>
      </c>
      <c r="G34" s="284">
        <f t="shared" si="18"/>
        <v>4</v>
      </c>
      <c r="H34" s="284">
        <f t="shared" si="19"/>
        <v>19</v>
      </c>
      <c r="I34" s="284">
        <f t="shared" si="20"/>
        <v>31</v>
      </c>
      <c r="J34" s="284">
        <f t="shared" si="21"/>
        <v>10</v>
      </c>
      <c r="K34" s="284">
        <f t="shared" si="22"/>
        <v>0</v>
      </c>
      <c r="L34" s="284">
        <f t="shared" si="23"/>
        <v>10</v>
      </c>
      <c r="M34" s="284">
        <f t="shared" si="24"/>
        <v>0</v>
      </c>
      <c r="N34" s="284">
        <f t="shared" si="25"/>
        <v>0</v>
      </c>
      <c r="O34" s="284">
        <f t="shared" si="26"/>
        <v>0</v>
      </c>
      <c r="P34" s="284">
        <f t="shared" si="27"/>
        <v>0</v>
      </c>
      <c r="Q34" s="284">
        <f t="shared" si="28"/>
        <v>0</v>
      </c>
      <c r="R34" s="284">
        <f t="shared" si="29"/>
        <v>0</v>
      </c>
      <c r="S34" s="284">
        <f t="shared" si="30"/>
        <v>0</v>
      </c>
      <c r="T34" s="284">
        <f t="shared" si="31"/>
        <v>0</v>
      </c>
      <c r="U34" s="284">
        <f t="shared" si="32"/>
        <v>0</v>
      </c>
      <c r="V34" s="284">
        <f t="shared" si="33"/>
        <v>0</v>
      </c>
      <c r="W34" s="284">
        <f t="shared" si="34"/>
        <v>0</v>
      </c>
      <c r="X34" s="284">
        <f t="shared" si="35"/>
        <v>0</v>
      </c>
      <c r="Y34" s="284">
        <f t="shared" si="2"/>
        <v>0</v>
      </c>
      <c r="Z34" s="284">
        <v>0</v>
      </c>
      <c r="AA34" s="284">
        <v>0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284">
        <v>0</v>
      </c>
      <c r="AJ34" s="287" t="s">
        <v>828</v>
      </c>
      <c r="AK34" s="287" t="s">
        <v>828</v>
      </c>
      <c r="AL34" s="284">
        <v>0</v>
      </c>
      <c r="AM34" s="287" t="s">
        <v>828</v>
      </c>
      <c r="AN34" s="287" t="s">
        <v>828</v>
      </c>
      <c r="AO34" s="284">
        <v>0</v>
      </c>
      <c r="AP34" s="287" t="s">
        <v>828</v>
      </c>
      <c r="AQ34" s="284">
        <v>0</v>
      </c>
      <c r="AR34" s="287" t="s">
        <v>828</v>
      </c>
      <c r="AS34" s="284">
        <v>0</v>
      </c>
      <c r="AT34" s="284">
        <f t="shared" si="4"/>
        <v>0</v>
      </c>
      <c r="AU34" s="284">
        <v>0</v>
      </c>
      <c r="AV34" s="284">
        <v>0</v>
      </c>
      <c r="AW34" s="284">
        <v>0</v>
      </c>
      <c r="AX34" s="284">
        <v>0</v>
      </c>
      <c r="AY34" s="284">
        <v>0</v>
      </c>
      <c r="AZ34" s="284">
        <v>0</v>
      </c>
      <c r="BA34" s="284">
        <v>0</v>
      </c>
      <c r="BB34" s="284">
        <v>0</v>
      </c>
      <c r="BC34" s="284">
        <v>0</v>
      </c>
      <c r="BD34" s="284">
        <v>0</v>
      </c>
      <c r="BE34" s="287" t="s">
        <v>828</v>
      </c>
      <c r="BF34" s="287" t="s">
        <v>828</v>
      </c>
      <c r="BG34" s="287" t="s">
        <v>828</v>
      </c>
      <c r="BH34" s="287" t="s">
        <v>828</v>
      </c>
      <c r="BI34" s="287" t="s">
        <v>828</v>
      </c>
      <c r="BJ34" s="287" t="s">
        <v>828</v>
      </c>
      <c r="BK34" s="287" t="s">
        <v>828</v>
      </c>
      <c r="BL34" s="287" t="s">
        <v>828</v>
      </c>
      <c r="BM34" s="287" t="s">
        <v>828</v>
      </c>
      <c r="BN34" s="284">
        <v>0</v>
      </c>
      <c r="BO34" s="284">
        <f t="shared" si="6"/>
        <v>0</v>
      </c>
      <c r="BP34" s="287" t="s">
        <v>828</v>
      </c>
      <c r="BQ34" s="287" t="s">
        <v>828</v>
      </c>
      <c r="BR34" s="287" t="s">
        <v>828</v>
      </c>
      <c r="BS34" s="287" t="s">
        <v>828</v>
      </c>
      <c r="BT34" s="287" t="s">
        <v>828</v>
      </c>
      <c r="BU34" s="287" t="s">
        <v>828</v>
      </c>
      <c r="BV34" s="287" t="s">
        <v>828</v>
      </c>
      <c r="BW34" s="287" t="s">
        <v>828</v>
      </c>
      <c r="BX34" s="287" t="s">
        <v>828</v>
      </c>
      <c r="BY34" s="287" t="s">
        <v>828</v>
      </c>
      <c r="BZ34" s="284">
        <v>0</v>
      </c>
      <c r="CA34" s="287" t="s">
        <v>828</v>
      </c>
      <c r="CB34" s="287" t="s">
        <v>828</v>
      </c>
      <c r="CC34" s="287" t="s">
        <v>828</v>
      </c>
      <c r="CD34" s="287" t="s">
        <v>828</v>
      </c>
      <c r="CE34" s="287" t="s">
        <v>828</v>
      </c>
      <c r="CF34" s="287" t="s">
        <v>828</v>
      </c>
      <c r="CG34" s="287" t="s">
        <v>828</v>
      </c>
      <c r="CH34" s="287" t="s">
        <v>828</v>
      </c>
      <c r="CI34" s="284">
        <v>0</v>
      </c>
      <c r="CJ34" s="284">
        <f t="shared" si="8"/>
        <v>0</v>
      </c>
      <c r="CK34" s="287" t="s">
        <v>828</v>
      </c>
      <c r="CL34" s="287" t="s">
        <v>828</v>
      </c>
      <c r="CM34" s="287" t="s">
        <v>828</v>
      </c>
      <c r="CN34" s="287" t="s">
        <v>828</v>
      </c>
      <c r="CO34" s="287" t="s">
        <v>828</v>
      </c>
      <c r="CP34" s="287" t="s">
        <v>828</v>
      </c>
      <c r="CQ34" s="287" t="s">
        <v>828</v>
      </c>
      <c r="CR34" s="287" t="s">
        <v>828</v>
      </c>
      <c r="CS34" s="287" t="s">
        <v>828</v>
      </c>
      <c r="CT34" s="287" t="s">
        <v>828</v>
      </c>
      <c r="CU34" s="287" t="s">
        <v>828</v>
      </c>
      <c r="CV34" s="284">
        <v>0</v>
      </c>
      <c r="CW34" s="287" t="s">
        <v>828</v>
      </c>
      <c r="CX34" s="287" t="s">
        <v>828</v>
      </c>
      <c r="CY34" s="287" t="s">
        <v>828</v>
      </c>
      <c r="CZ34" s="287" t="s">
        <v>828</v>
      </c>
      <c r="DA34" s="287" t="s">
        <v>828</v>
      </c>
      <c r="DB34" s="287" t="s">
        <v>828</v>
      </c>
      <c r="DC34" s="287" t="s">
        <v>828</v>
      </c>
      <c r="DD34" s="284">
        <v>0</v>
      </c>
      <c r="DE34" s="284">
        <f t="shared" si="10"/>
        <v>0</v>
      </c>
      <c r="DF34" s="287" t="s">
        <v>828</v>
      </c>
      <c r="DG34" s="287" t="s">
        <v>828</v>
      </c>
      <c r="DH34" s="287" t="s">
        <v>828</v>
      </c>
      <c r="DI34" s="287" t="s">
        <v>828</v>
      </c>
      <c r="DJ34" s="287" t="s">
        <v>828</v>
      </c>
      <c r="DK34" s="287" t="s">
        <v>828</v>
      </c>
      <c r="DL34" s="287" t="s">
        <v>828</v>
      </c>
      <c r="DM34" s="287" t="s">
        <v>828</v>
      </c>
      <c r="DN34" s="287" t="s">
        <v>828</v>
      </c>
      <c r="DO34" s="287" t="s">
        <v>828</v>
      </c>
      <c r="DP34" s="284">
        <v>0</v>
      </c>
      <c r="DQ34" s="287" t="s">
        <v>828</v>
      </c>
      <c r="DR34" s="287" t="s">
        <v>828</v>
      </c>
      <c r="DS34" s="287" t="s">
        <v>828</v>
      </c>
      <c r="DT34" s="284">
        <v>0</v>
      </c>
      <c r="DU34" s="287" t="s">
        <v>828</v>
      </c>
      <c r="DV34" s="287" t="s">
        <v>828</v>
      </c>
      <c r="DW34" s="287" t="s">
        <v>828</v>
      </c>
      <c r="DX34" s="287" t="s">
        <v>828</v>
      </c>
      <c r="DY34" s="284">
        <v>0</v>
      </c>
      <c r="DZ34" s="284">
        <f t="shared" si="12"/>
        <v>0</v>
      </c>
      <c r="EA34" s="284">
        <v>0</v>
      </c>
      <c r="EB34" s="287" t="s">
        <v>828</v>
      </c>
      <c r="EC34" s="287" t="s">
        <v>828</v>
      </c>
      <c r="ED34" s="284">
        <v>0</v>
      </c>
      <c r="EE34" s="287" t="s">
        <v>828</v>
      </c>
      <c r="EF34" s="287" t="s">
        <v>828</v>
      </c>
      <c r="EG34" s="287" t="s">
        <v>828</v>
      </c>
      <c r="EH34" s="284">
        <v>0</v>
      </c>
      <c r="EI34" s="284">
        <v>0</v>
      </c>
      <c r="EJ34" s="287" t="s">
        <v>828</v>
      </c>
      <c r="EK34" s="287" t="s">
        <v>828</v>
      </c>
      <c r="EL34" s="287" t="s">
        <v>828</v>
      </c>
      <c r="EM34" s="287" t="s">
        <v>828</v>
      </c>
      <c r="EN34" s="284">
        <v>0</v>
      </c>
      <c r="EO34" s="284">
        <v>0</v>
      </c>
      <c r="EP34" s="287" t="s">
        <v>828</v>
      </c>
      <c r="EQ34" s="287" t="s">
        <v>828</v>
      </c>
      <c r="ER34" s="287" t="s">
        <v>828</v>
      </c>
      <c r="ES34" s="284">
        <v>0</v>
      </c>
      <c r="ET34" s="284">
        <v>0</v>
      </c>
      <c r="EU34" s="284">
        <f t="shared" si="14"/>
        <v>74</v>
      </c>
      <c r="EV34" s="284">
        <v>0</v>
      </c>
      <c r="EW34" s="284">
        <v>0</v>
      </c>
      <c r="EX34" s="284">
        <v>4</v>
      </c>
      <c r="EY34" s="284">
        <v>19</v>
      </c>
      <c r="EZ34" s="284">
        <v>31</v>
      </c>
      <c r="FA34" s="284">
        <v>10</v>
      </c>
      <c r="FB34" s="284">
        <v>0</v>
      </c>
      <c r="FC34" s="284">
        <v>10</v>
      </c>
      <c r="FD34" s="284">
        <v>0</v>
      </c>
      <c r="FE34" s="284">
        <v>0</v>
      </c>
      <c r="FF34" s="284">
        <v>0</v>
      </c>
      <c r="FG34" s="284">
        <v>0</v>
      </c>
      <c r="FH34" s="287" t="s">
        <v>828</v>
      </c>
      <c r="FI34" s="287" t="s">
        <v>828</v>
      </c>
      <c r="FJ34" s="287" t="s">
        <v>828</v>
      </c>
      <c r="FK34" s="284">
        <v>0</v>
      </c>
      <c r="FL34" s="284">
        <v>0</v>
      </c>
      <c r="FM34" s="284">
        <v>0</v>
      </c>
      <c r="FN34" s="284">
        <v>0</v>
      </c>
      <c r="FO34" s="284">
        <v>0</v>
      </c>
    </row>
    <row r="35" spans="1:171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16"/>
        <v>58</v>
      </c>
      <c r="E35" s="284">
        <f t="shared" si="1"/>
        <v>0</v>
      </c>
      <c r="F35" s="284">
        <f t="shared" si="17"/>
        <v>0</v>
      </c>
      <c r="G35" s="284">
        <f t="shared" si="18"/>
        <v>0</v>
      </c>
      <c r="H35" s="284">
        <f t="shared" si="19"/>
        <v>20</v>
      </c>
      <c r="I35" s="284">
        <f t="shared" si="20"/>
        <v>21</v>
      </c>
      <c r="J35" s="284">
        <f t="shared" si="21"/>
        <v>8</v>
      </c>
      <c r="K35" s="284">
        <f t="shared" si="22"/>
        <v>0</v>
      </c>
      <c r="L35" s="284">
        <f t="shared" si="23"/>
        <v>9</v>
      </c>
      <c r="M35" s="284">
        <f t="shared" si="24"/>
        <v>0</v>
      </c>
      <c r="N35" s="284">
        <f t="shared" si="25"/>
        <v>0</v>
      </c>
      <c r="O35" s="284">
        <f t="shared" si="26"/>
        <v>0</v>
      </c>
      <c r="P35" s="284">
        <f t="shared" si="27"/>
        <v>0</v>
      </c>
      <c r="Q35" s="284">
        <f t="shared" si="28"/>
        <v>0</v>
      </c>
      <c r="R35" s="284">
        <f t="shared" si="29"/>
        <v>0</v>
      </c>
      <c r="S35" s="284">
        <f t="shared" si="30"/>
        <v>0</v>
      </c>
      <c r="T35" s="284">
        <f t="shared" si="31"/>
        <v>0</v>
      </c>
      <c r="U35" s="284">
        <f t="shared" si="32"/>
        <v>0</v>
      </c>
      <c r="V35" s="284">
        <f t="shared" si="33"/>
        <v>0</v>
      </c>
      <c r="W35" s="284">
        <f t="shared" si="34"/>
        <v>0</v>
      </c>
      <c r="X35" s="284">
        <f t="shared" si="35"/>
        <v>0</v>
      </c>
      <c r="Y35" s="284">
        <f t="shared" si="2"/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284">
        <v>0</v>
      </c>
      <c r="AJ35" s="287" t="s">
        <v>828</v>
      </c>
      <c r="AK35" s="287" t="s">
        <v>828</v>
      </c>
      <c r="AL35" s="284">
        <v>0</v>
      </c>
      <c r="AM35" s="287" t="s">
        <v>828</v>
      </c>
      <c r="AN35" s="287" t="s">
        <v>828</v>
      </c>
      <c r="AO35" s="284">
        <v>0</v>
      </c>
      <c r="AP35" s="287" t="s">
        <v>828</v>
      </c>
      <c r="AQ35" s="284">
        <v>0</v>
      </c>
      <c r="AR35" s="287" t="s">
        <v>828</v>
      </c>
      <c r="AS35" s="284">
        <v>0</v>
      </c>
      <c r="AT35" s="284">
        <f t="shared" si="4"/>
        <v>14</v>
      </c>
      <c r="AU35" s="284">
        <v>0</v>
      </c>
      <c r="AV35" s="284">
        <v>0</v>
      </c>
      <c r="AW35" s="284">
        <v>0</v>
      </c>
      <c r="AX35" s="284">
        <v>14</v>
      </c>
      <c r="AY35" s="284">
        <v>0</v>
      </c>
      <c r="AZ35" s="284">
        <v>0</v>
      </c>
      <c r="BA35" s="284">
        <v>0</v>
      </c>
      <c r="BB35" s="284">
        <v>0</v>
      </c>
      <c r="BC35" s="284">
        <v>0</v>
      </c>
      <c r="BD35" s="284">
        <v>0</v>
      </c>
      <c r="BE35" s="287" t="s">
        <v>828</v>
      </c>
      <c r="BF35" s="287" t="s">
        <v>828</v>
      </c>
      <c r="BG35" s="287" t="s">
        <v>828</v>
      </c>
      <c r="BH35" s="287" t="s">
        <v>828</v>
      </c>
      <c r="BI35" s="287" t="s">
        <v>828</v>
      </c>
      <c r="BJ35" s="287" t="s">
        <v>828</v>
      </c>
      <c r="BK35" s="287" t="s">
        <v>828</v>
      </c>
      <c r="BL35" s="287" t="s">
        <v>828</v>
      </c>
      <c r="BM35" s="287" t="s">
        <v>828</v>
      </c>
      <c r="BN35" s="284">
        <v>0</v>
      </c>
      <c r="BO35" s="284">
        <f t="shared" si="6"/>
        <v>0</v>
      </c>
      <c r="BP35" s="287" t="s">
        <v>828</v>
      </c>
      <c r="BQ35" s="287" t="s">
        <v>828</v>
      </c>
      <c r="BR35" s="287" t="s">
        <v>828</v>
      </c>
      <c r="BS35" s="287" t="s">
        <v>828</v>
      </c>
      <c r="BT35" s="287" t="s">
        <v>828</v>
      </c>
      <c r="BU35" s="287" t="s">
        <v>828</v>
      </c>
      <c r="BV35" s="287" t="s">
        <v>828</v>
      </c>
      <c r="BW35" s="287" t="s">
        <v>828</v>
      </c>
      <c r="BX35" s="287" t="s">
        <v>828</v>
      </c>
      <c r="BY35" s="287" t="s">
        <v>828</v>
      </c>
      <c r="BZ35" s="284">
        <v>0</v>
      </c>
      <c r="CA35" s="287" t="s">
        <v>828</v>
      </c>
      <c r="CB35" s="287" t="s">
        <v>828</v>
      </c>
      <c r="CC35" s="287" t="s">
        <v>828</v>
      </c>
      <c r="CD35" s="287" t="s">
        <v>828</v>
      </c>
      <c r="CE35" s="287" t="s">
        <v>828</v>
      </c>
      <c r="CF35" s="287" t="s">
        <v>828</v>
      </c>
      <c r="CG35" s="287" t="s">
        <v>828</v>
      </c>
      <c r="CH35" s="287" t="s">
        <v>828</v>
      </c>
      <c r="CI35" s="284">
        <v>0</v>
      </c>
      <c r="CJ35" s="284">
        <f t="shared" si="8"/>
        <v>0</v>
      </c>
      <c r="CK35" s="287" t="s">
        <v>828</v>
      </c>
      <c r="CL35" s="287" t="s">
        <v>828</v>
      </c>
      <c r="CM35" s="287" t="s">
        <v>828</v>
      </c>
      <c r="CN35" s="287" t="s">
        <v>828</v>
      </c>
      <c r="CO35" s="287" t="s">
        <v>828</v>
      </c>
      <c r="CP35" s="287" t="s">
        <v>828</v>
      </c>
      <c r="CQ35" s="287" t="s">
        <v>828</v>
      </c>
      <c r="CR35" s="287" t="s">
        <v>828</v>
      </c>
      <c r="CS35" s="287" t="s">
        <v>828</v>
      </c>
      <c r="CT35" s="287" t="s">
        <v>828</v>
      </c>
      <c r="CU35" s="287" t="s">
        <v>828</v>
      </c>
      <c r="CV35" s="284">
        <v>0</v>
      </c>
      <c r="CW35" s="287" t="s">
        <v>828</v>
      </c>
      <c r="CX35" s="287" t="s">
        <v>828</v>
      </c>
      <c r="CY35" s="287" t="s">
        <v>828</v>
      </c>
      <c r="CZ35" s="287" t="s">
        <v>828</v>
      </c>
      <c r="DA35" s="287" t="s">
        <v>828</v>
      </c>
      <c r="DB35" s="287" t="s">
        <v>828</v>
      </c>
      <c r="DC35" s="287" t="s">
        <v>828</v>
      </c>
      <c r="DD35" s="284">
        <v>0</v>
      </c>
      <c r="DE35" s="284">
        <f t="shared" si="10"/>
        <v>0</v>
      </c>
      <c r="DF35" s="287" t="s">
        <v>828</v>
      </c>
      <c r="DG35" s="287" t="s">
        <v>828</v>
      </c>
      <c r="DH35" s="287" t="s">
        <v>828</v>
      </c>
      <c r="DI35" s="287" t="s">
        <v>828</v>
      </c>
      <c r="DJ35" s="287" t="s">
        <v>828</v>
      </c>
      <c r="DK35" s="287" t="s">
        <v>828</v>
      </c>
      <c r="DL35" s="287" t="s">
        <v>828</v>
      </c>
      <c r="DM35" s="287" t="s">
        <v>828</v>
      </c>
      <c r="DN35" s="287" t="s">
        <v>828</v>
      </c>
      <c r="DO35" s="287" t="s">
        <v>828</v>
      </c>
      <c r="DP35" s="284">
        <v>0</v>
      </c>
      <c r="DQ35" s="287" t="s">
        <v>828</v>
      </c>
      <c r="DR35" s="287" t="s">
        <v>828</v>
      </c>
      <c r="DS35" s="287" t="s">
        <v>828</v>
      </c>
      <c r="DT35" s="284">
        <v>0</v>
      </c>
      <c r="DU35" s="287" t="s">
        <v>828</v>
      </c>
      <c r="DV35" s="287" t="s">
        <v>828</v>
      </c>
      <c r="DW35" s="287" t="s">
        <v>828</v>
      </c>
      <c r="DX35" s="287" t="s">
        <v>828</v>
      </c>
      <c r="DY35" s="284">
        <v>0</v>
      </c>
      <c r="DZ35" s="284">
        <f t="shared" si="12"/>
        <v>0</v>
      </c>
      <c r="EA35" s="284">
        <v>0</v>
      </c>
      <c r="EB35" s="287" t="s">
        <v>828</v>
      </c>
      <c r="EC35" s="287" t="s">
        <v>828</v>
      </c>
      <c r="ED35" s="284">
        <v>0</v>
      </c>
      <c r="EE35" s="287" t="s">
        <v>828</v>
      </c>
      <c r="EF35" s="287" t="s">
        <v>828</v>
      </c>
      <c r="EG35" s="287" t="s">
        <v>828</v>
      </c>
      <c r="EH35" s="284">
        <v>0</v>
      </c>
      <c r="EI35" s="284">
        <v>0</v>
      </c>
      <c r="EJ35" s="287" t="s">
        <v>828</v>
      </c>
      <c r="EK35" s="287" t="s">
        <v>828</v>
      </c>
      <c r="EL35" s="287" t="s">
        <v>828</v>
      </c>
      <c r="EM35" s="287" t="s">
        <v>828</v>
      </c>
      <c r="EN35" s="284">
        <v>0</v>
      </c>
      <c r="EO35" s="284">
        <v>0</v>
      </c>
      <c r="EP35" s="287" t="s">
        <v>828</v>
      </c>
      <c r="EQ35" s="287" t="s">
        <v>828</v>
      </c>
      <c r="ER35" s="287" t="s">
        <v>828</v>
      </c>
      <c r="ES35" s="284">
        <v>0</v>
      </c>
      <c r="ET35" s="284">
        <v>0</v>
      </c>
      <c r="EU35" s="284">
        <f t="shared" si="14"/>
        <v>44</v>
      </c>
      <c r="EV35" s="284">
        <v>0</v>
      </c>
      <c r="EW35" s="284">
        <v>0</v>
      </c>
      <c r="EX35" s="284">
        <v>0</v>
      </c>
      <c r="EY35" s="284">
        <v>6</v>
      </c>
      <c r="EZ35" s="284">
        <v>21</v>
      </c>
      <c r="FA35" s="284">
        <v>8</v>
      </c>
      <c r="FB35" s="284">
        <v>0</v>
      </c>
      <c r="FC35" s="284">
        <v>9</v>
      </c>
      <c r="FD35" s="284">
        <v>0</v>
      </c>
      <c r="FE35" s="284">
        <v>0</v>
      </c>
      <c r="FF35" s="284">
        <v>0</v>
      </c>
      <c r="FG35" s="284">
        <v>0</v>
      </c>
      <c r="FH35" s="287" t="s">
        <v>828</v>
      </c>
      <c r="FI35" s="287" t="s">
        <v>828</v>
      </c>
      <c r="FJ35" s="287" t="s">
        <v>828</v>
      </c>
      <c r="FK35" s="284">
        <v>0</v>
      </c>
      <c r="FL35" s="284">
        <v>0</v>
      </c>
      <c r="FM35" s="284">
        <v>0</v>
      </c>
      <c r="FN35" s="284">
        <v>0</v>
      </c>
      <c r="FO35" s="284">
        <v>0</v>
      </c>
    </row>
    <row r="36" spans="1:171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16"/>
        <v>74</v>
      </c>
      <c r="E36" s="284">
        <f t="shared" si="1"/>
        <v>0</v>
      </c>
      <c r="F36" s="284">
        <f t="shared" si="17"/>
        <v>0</v>
      </c>
      <c r="G36" s="284">
        <f t="shared" si="18"/>
        <v>0</v>
      </c>
      <c r="H36" s="284">
        <f t="shared" si="19"/>
        <v>74</v>
      </c>
      <c r="I36" s="284">
        <f t="shared" si="20"/>
        <v>0</v>
      </c>
      <c r="J36" s="284">
        <f t="shared" si="21"/>
        <v>0</v>
      </c>
      <c r="K36" s="284">
        <f t="shared" si="22"/>
        <v>0</v>
      </c>
      <c r="L36" s="284">
        <f t="shared" si="23"/>
        <v>0</v>
      </c>
      <c r="M36" s="284">
        <f t="shared" si="24"/>
        <v>0</v>
      </c>
      <c r="N36" s="284">
        <f t="shared" si="25"/>
        <v>0</v>
      </c>
      <c r="O36" s="284">
        <f t="shared" si="26"/>
        <v>0</v>
      </c>
      <c r="P36" s="284">
        <f t="shared" si="27"/>
        <v>0</v>
      </c>
      <c r="Q36" s="284">
        <f t="shared" si="28"/>
        <v>0</v>
      </c>
      <c r="R36" s="284">
        <f t="shared" si="29"/>
        <v>0</v>
      </c>
      <c r="S36" s="284">
        <f t="shared" si="30"/>
        <v>0</v>
      </c>
      <c r="T36" s="284">
        <f t="shared" si="31"/>
        <v>0</v>
      </c>
      <c r="U36" s="284">
        <f t="shared" si="32"/>
        <v>0</v>
      </c>
      <c r="V36" s="284">
        <f t="shared" si="33"/>
        <v>0</v>
      </c>
      <c r="W36" s="284">
        <f t="shared" si="34"/>
        <v>0</v>
      </c>
      <c r="X36" s="284">
        <f t="shared" si="35"/>
        <v>0</v>
      </c>
      <c r="Y36" s="284">
        <f t="shared" si="2"/>
        <v>0</v>
      </c>
      <c r="Z36" s="284">
        <v>0</v>
      </c>
      <c r="AA36" s="284">
        <v>0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284">
        <v>0</v>
      </c>
      <c r="AJ36" s="287" t="s">
        <v>828</v>
      </c>
      <c r="AK36" s="287" t="s">
        <v>828</v>
      </c>
      <c r="AL36" s="284">
        <v>0</v>
      </c>
      <c r="AM36" s="287" t="s">
        <v>828</v>
      </c>
      <c r="AN36" s="287" t="s">
        <v>828</v>
      </c>
      <c r="AO36" s="284">
        <v>0</v>
      </c>
      <c r="AP36" s="287" t="s">
        <v>828</v>
      </c>
      <c r="AQ36" s="284">
        <v>0</v>
      </c>
      <c r="AR36" s="287" t="s">
        <v>828</v>
      </c>
      <c r="AS36" s="284">
        <v>0</v>
      </c>
      <c r="AT36" s="284">
        <f t="shared" si="4"/>
        <v>74</v>
      </c>
      <c r="AU36" s="284">
        <v>0</v>
      </c>
      <c r="AV36" s="284">
        <v>0</v>
      </c>
      <c r="AW36" s="284">
        <v>0</v>
      </c>
      <c r="AX36" s="284">
        <v>74</v>
      </c>
      <c r="AY36" s="284">
        <v>0</v>
      </c>
      <c r="AZ36" s="284">
        <v>0</v>
      </c>
      <c r="BA36" s="284">
        <v>0</v>
      </c>
      <c r="BB36" s="284">
        <v>0</v>
      </c>
      <c r="BC36" s="284">
        <v>0</v>
      </c>
      <c r="BD36" s="284">
        <v>0</v>
      </c>
      <c r="BE36" s="287" t="s">
        <v>828</v>
      </c>
      <c r="BF36" s="287" t="s">
        <v>828</v>
      </c>
      <c r="BG36" s="287" t="s">
        <v>828</v>
      </c>
      <c r="BH36" s="287" t="s">
        <v>828</v>
      </c>
      <c r="BI36" s="287" t="s">
        <v>828</v>
      </c>
      <c r="BJ36" s="287" t="s">
        <v>828</v>
      </c>
      <c r="BK36" s="287" t="s">
        <v>828</v>
      </c>
      <c r="BL36" s="287" t="s">
        <v>828</v>
      </c>
      <c r="BM36" s="287" t="s">
        <v>828</v>
      </c>
      <c r="BN36" s="284">
        <v>0</v>
      </c>
      <c r="BO36" s="284">
        <f t="shared" si="6"/>
        <v>0</v>
      </c>
      <c r="BP36" s="287" t="s">
        <v>828</v>
      </c>
      <c r="BQ36" s="287" t="s">
        <v>828</v>
      </c>
      <c r="BR36" s="287" t="s">
        <v>828</v>
      </c>
      <c r="BS36" s="287" t="s">
        <v>828</v>
      </c>
      <c r="BT36" s="287" t="s">
        <v>828</v>
      </c>
      <c r="BU36" s="287" t="s">
        <v>828</v>
      </c>
      <c r="BV36" s="287" t="s">
        <v>828</v>
      </c>
      <c r="BW36" s="287" t="s">
        <v>828</v>
      </c>
      <c r="BX36" s="287" t="s">
        <v>828</v>
      </c>
      <c r="BY36" s="287" t="s">
        <v>828</v>
      </c>
      <c r="BZ36" s="284">
        <v>0</v>
      </c>
      <c r="CA36" s="287" t="s">
        <v>828</v>
      </c>
      <c r="CB36" s="287" t="s">
        <v>828</v>
      </c>
      <c r="CC36" s="287" t="s">
        <v>828</v>
      </c>
      <c r="CD36" s="287" t="s">
        <v>828</v>
      </c>
      <c r="CE36" s="287" t="s">
        <v>828</v>
      </c>
      <c r="CF36" s="287" t="s">
        <v>828</v>
      </c>
      <c r="CG36" s="287" t="s">
        <v>828</v>
      </c>
      <c r="CH36" s="287" t="s">
        <v>828</v>
      </c>
      <c r="CI36" s="284">
        <v>0</v>
      </c>
      <c r="CJ36" s="284">
        <f t="shared" si="8"/>
        <v>0</v>
      </c>
      <c r="CK36" s="287" t="s">
        <v>828</v>
      </c>
      <c r="CL36" s="287" t="s">
        <v>828</v>
      </c>
      <c r="CM36" s="287" t="s">
        <v>828</v>
      </c>
      <c r="CN36" s="287" t="s">
        <v>828</v>
      </c>
      <c r="CO36" s="287" t="s">
        <v>828</v>
      </c>
      <c r="CP36" s="287" t="s">
        <v>828</v>
      </c>
      <c r="CQ36" s="287" t="s">
        <v>828</v>
      </c>
      <c r="CR36" s="287" t="s">
        <v>828</v>
      </c>
      <c r="CS36" s="287" t="s">
        <v>828</v>
      </c>
      <c r="CT36" s="287" t="s">
        <v>828</v>
      </c>
      <c r="CU36" s="287" t="s">
        <v>828</v>
      </c>
      <c r="CV36" s="284">
        <v>0</v>
      </c>
      <c r="CW36" s="287" t="s">
        <v>828</v>
      </c>
      <c r="CX36" s="287" t="s">
        <v>828</v>
      </c>
      <c r="CY36" s="287" t="s">
        <v>828</v>
      </c>
      <c r="CZ36" s="287" t="s">
        <v>828</v>
      </c>
      <c r="DA36" s="287" t="s">
        <v>828</v>
      </c>
      <c r="DB36" s="287" t="s">
        <v>828</v>
      </c>
      <c r="DC36" s="287" t="s">
        <v>828</v>
      </c>
      <c r="DD36" s="284">
        <v>0</v>
      </c>
      <c r="DE36" s="284">
        <f t="shared" si="10"/>
        <v>0</v>
      </c>
      <c r="DF36" s="287" t="s">
        <v>828</v>
      </c>
      <c r="DG36" s="287" t="s">
        <v>828</v>
      </c>
      <c r="DH36" s="287" t="s">
        <v>828</v>
      </c>
      <c r="DI36" s="287" t="s">
        <v>828</v>
      </c>
      <c r="DJ36" s="287" t="s">
        <v>828</v>
      </c>
      <c r="DK36" s="287" t="s">
        <v>828</v>
      </c>
      <c r="DL36" s="287" t="s">
        <v>828</v>
      </c>
      <c r="DM36" s="287" t="s">
        <v>828</v>
      </c>
      <c r="DN36" s="287" t="s">
        <v>828</v>
      </c>
      <c r="DO36" s="287" t="s">
        <v>828</v>
      </c>
      <c r="DP36" s="284">
        <v>0</v>
      </c>
      <c r="DQ36" s="287" t="s">
        <v>828</v>
      </c>
      <c r="DR36" s="287" t="s">
        <v>828</v>
      </c>
      <c r="DS36" s="287" t="s">
        <v>828</v>
      </c>
      <c r="DT36" s="284">
        <v>0</v>
      </c>
      <c r="DU36" s="287" t="s">
        <v>828</v>
      </c>
      <c r="DV36" s="287" t="s">
        <v>828</v>
      </c>
      <c r="DW36" s="287" t="s">
        <v>828</v>
      </c>
      <c r="DX36" s="287" t="s">
        <v>828</v>
      </c>
      <c r="DY36" s="284">
        <v>0</v>
      </c>
      <c r="DZ36" s="284">
        <f t="shared" si="12"/>
        <v>0</v>
      </c>
      <c r="EA36" s="284">
        <v>0</v>
      </c>
      <c r="EB36" s="287" t="s">
        <v>828</v>
      </c>
      <c r="EC36" s="287" t="s">
        <v>828</v>
      </c>
      <c r="ED36" s="284">
        <v>0</v>
      </c>
      <c r="EE36" s="287" t="s">
        <v>828</v>
      </c>
      <c r="EF36" s="287" t="s">
        <v>828</v>
      </c>
      <c r="EG36" s="287" t="s">
        <v>828</v>
      </c>
      <c r="EH36" s="284">
        <v>0</v>
      </c>
      <c r="EI36" s="284">
        <v>0</v>
      </c>
      <c r="EJ36" s="287" t="s">
        <v>828</v>
      </c>
      <c r="EK36" s="287" t="s">
        <v>828</v>
      </c>
      <c r="EL36" s="287" t="s">
        <v>828</v>
      </c>
      <c r="EM36" s="287" t="s">
        <v>828</v>
      </c>
      <c r="EN36" s="284">
        <v>0</v>
      </c>
      <c r="EO36" s="284">
        <v>0</v>
      </c>
      <c r="EP36" s="287" t="s">
        <v>828</v>
      </c>
      <c r="EQ36" s="287" t="s">
        <v>828</v>
      </c>
      <c r="ER36" s="287" t="s">
        <v>828</v>
      </c>
      <c r="ES36" s="284">
        <v>0</v>
      </c>
      <c r="ET36" s="284">
        <v>0</v>
      </c>
      <c r="EU36" s="284">
        <f t="shared" si="14"/>
        <v>0</v>
      </c>
      <c r="EV36" s="284">
        <v>0</v>
      </c>
      <c r="EW36" s="284">
        <v>0</v>
      </c>
      <c r="EX36" s="284">
        <v>0</v>
      </c>
      <c r="EY36" s="284">
        <v>0</v>
      </c>
      <c r="EZ36" s="284">
        <v>0</v>
      </c>
      <c r="FA36" s="284">
        <v>0</v>
      </c>
      <c r="FB36" s="284">
        <v>0</v>
      </c>
      <c r="FC36" s="284">
        <v>0</v>
      </c>
      <c r="FD36" s="284">
        <v>0</v>
      </c>
      <c r="FE36" s="284">
        <v>0</v>
      </c>
      <c r="FF36" s="284">
        <v>0</v>
      </c>
      <c r="FG36" s="284">
        <v>0</v>
      </c>
      <c r="FH36" s="287" t="s">
        <v>828</v>
      </c>
      <c r="FI36" s="287" t="s">
        <v>828</v>
      </c>
      <c r="FJ36" s="287" t="s">
        <v>828</v>
      </c>
      <c r="FK36" s="284">
        <v>0</v>
      </c>
      <c r="FL36" s="284">
        <v>0</v>
      </c>
      <c r="FM36" s="284">
        <v>0</v>
      </c>
      <c r="FN36" s="284">
        <v>0</v>
      </c>
      <c r="FO36" s="284">
        <v>0</v>
      </c>
    </row>
    <row r="37" spans="1:171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16"/>
        <v>77</v>
      </c>
      <c r="E37" s="284">
        <f t="shared" si="1"/>
        <v>0</v>
      </c>
      <c r="F37" s="284">
        <f t="shared" si="17"/>
        <v>0</v>
      </c>
      <c r="G37" s="284">
        <f t="shared" si="18"/>
        <v>0</v>
      </c>
      <c r="H37" s="284">
        <f t="shared" si="19"/>
        <v>26</v>
      </c>
      <c r="I37" s="284">
        <f t="shared" si="20"/>
        <v>27</v>
      </c>
      <c r="J37" s="284">
        <f t="shared" si="21"/>
        <v>11</v>
      </c>
      <c r="K37" s="284">
        <f t="shared" si="22"/>
        <v>0</v>
      </c>
      <c r="L37" s="284">
        <f t="shared" si="23"/>
        <v>13</v>
      </c>
      <c r="M37" s="284">
        <f t="shared" si="24"/>
        <v>0</v>
      </c>
      <c r="N37" s="284">
        <f t="shared" si="25"/>
        <v>0</v>
      </c>
      <c r="O37" s="284">
        <f t="shared" si="26"/>
        <v>0</v>
      </c>
      <c r="P37" s="284">
        <f t="shared" si="27"/>
        <v>0</v>
      </c>
      <c r="Q37" s="284">
        <f t="shared" si="28"/>
        <v>0</v>
      </c>
      <c r="R37" s="284">
        <f t="shared" si="29"/>
        <v>0</v>
      </c>
      <c r="S37" s="284">
        <f t="shared" si="30"/>
        <v>0</v>
      </c>
      <c r="T37" s="284">
        <f t="shared" si="31"/>
        <v>0</v>
      </c>
      <c r="U37" s="284">
        <f t="shared" si="32"/>
        <v>0</v>
      </c>
      <c r="V37" s="284">
        <f t="shared" si="33"/>
        <v>0</v>
      </c>
      <c r="W37" s="284">
        <f t="shared" si="34"/>
        <v>0</v>
      </c>
      <c r="X37" s="284">
        <f t="shared" si="35"/>
        <v>0</v>
      </c>
      <c r="Y37" s="284">
        <f t="shared" si="2"/>
        <v>0</v>
      </c>
      <c r="Z37" s="284">
        <v>0</v>
      </c>
      <c r="AA37" s="284">
        <v>0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284">
        <v>0</v>
      </c>
      <c r="AJ37" s="287" t="s">
        <v>828</v>
      </c>
      <c r="AK37" s="287" t="s">
        <v>828</v>
      </c>
      <c r="AL37" s="284">
        <v>0</v>
      </c>
      <c r="AM37" s="287" t="s">
        <v>828</v>
      </c>
      <c r="AN37" s="287" t="s">
        <v>828</v>
      </c>
      <c r="AO37" s="284">
        <v>0</v>
      </c>
      <c r="AP37" s="287" t="s">
        <v>828</v>
      </c>
      <c r="AQ37" s="284">
        <v>0</v>
      </c>
      <c r="AR37" s="287" t="s">
        <v>828</v>
      </c>
      <c r="AS37" s="284">
        <v>0</v>
      </c>
      <c r="AT37" s="284">
        <f t="shared" si="4"/>
        <v>18</v>
      </c>
      <c r="AU37" s="284">
        <v>0</v>
      </c>
      <c r="AV37" s="284">
        <v>0</v>
      </c>
      <c r="AW37" s="284">
        <v>0</v>
      </c>
      <c r="AX37" s="284">
        <v>18</v>
      </c>
      <c r="AY37" s="284">
        <v>0</v>
      </c>
      <c r="AZ37" s="284">
        <v>0</v>
      </c>
      <c r="BA37" s="284">
        <v>0</v>
      </c>
      <c r="BB37" s="284">
        <v>0</v>
      </c>
      <c r="BC37" s="284">
        <v>0</v>
      </c>
      <c r="BD37" s="284">
        <v>0</v>
      </c>
      <c r="BE37" s="287" t="s">
        <v>828</v>
      </c>
      <c r="BF37" s="287" t="s">
        <v>828</v>
      </c>
      <c r="BG37" s="287" t="s">
        <v>828</v>
      </c>
      <c r="BH37" s="287" t="s">
        <v>828</v>
      </c>
      <c r="BI37" s="287" t="s">
        <v>828</v>
      </c>
      <c r="BJ37" s="287" t="s">
        <v>828</v>
      </c>
      <c r="BK37" s="287" t="s">
        <v>828</v>
      </c>
      <c r="BL37" s="287" t="s">
        <v>828</v>
      </c>
      <c r="BM37" s="287" t="s">
        <v>828</v>
      </c>
      <c r="BN37" s="284">
        <v>0</v>
      </c>
      <c r="BO37" s="284">
        <f t="shared" si="6"/>
        <v>0</v>
      </c>
      <c r="BP37" s="287" t="s">
        <v>828</v>
      </c>
      <c r="BQ37" s="287" t="s">
        <v>828</v>
      </c>
      <c r="BR37" s="287" t="s">
        <v>828</v>
      </c>
      <c r="BS37" s="287" t="s">
        <v>828</v>
      </c>
      <c r="BT37" s="287" t="s">
        <v>828</v>
      </c>
      <c r="BU37" s="287" t="s">
        <v>828</v>
      </c>
      <c r="BV37" s="287" t="s">
        <v>828</v>
      </c>
      <c r="BW37" s="287" t="s">
        <v>828</v>
      </c>
      <c r="BX37" s="287" t="s">
        <v>828</v>
      </c>
      <c r="BY37" s="287" t="s">
        <v>828</v>
      </c>
      <c r="BZ37" s="284">
        <v>0</v>
      </c>
      <c r="CA37" s="287" t="s">
        <v>828</v>
      </c>
      <c r="CB37" s="287" t="s">
        <v>828</v>
      </c>
      <c r="CC37" s="287" t="s">
        <v>828</v>
      </c>
      <c r="CD37" s="287" t="s">
        <v>828</v>
      </c>
      <c r="CE37" s="287" t="s">
        <v>828</v>
      </c>
      <c r="CF37" s="287" t="s">
        <v>828</v>
      </c>
      <c r="CG37" s="287" t="s">
        <v>828</v>
      </c>
      <c r="CH37" s="287" t="s">
        <v>828</v>
      </c>
      <c r="CI37" s="284">
        <v>0</v>
      </c>
      <c r="CJ37" s="284">
        <f t="shared" si="8"/>
        <v>0</v>
      </c>
      <c r="CK37" s="287" t="s">
        <v>828</v>
      </c>
      <c r="CL37" s="287" t="s">
        <v>828</v>
      </c>
      <c r="CM37" s="287" t="s">
        <v>828</v>
      </c>
      <c r="CN37" s="287" t="s">
        <v>828</v>
      </c>
      <c r="CO37" s="287" t="s">
        <v>828</v>
      </c>
      <c r="CP37" s="287" t="s">
        <v>828</v>
      </c>
      <c r="CQ37" s="287" t="s">
        <v>828</v>
      </c>
      <c r="CR37" s="287" t="s">
        <v>828</v>
      </c>
      <c r="CS37" s="287" t="s">
        <v>828</v>
      </c>
      <c r="CT37" s="287" t="s">
        <v>828</v>
      </c>
      <c r="CU37" s="287" t="s">
        <v>828</v>
      </c>
      <c r="CV37" s="284">
        <v>0</v>
      </c>
      <c r="CW37" s="287" t="s">
        <v>828</v>
      </c>
      <c r="CX37" s="287" t="s">
        <v>828</v>
      </c>
      <c r="CY37" s="287" t="s">
        <v>828</v>
      </c>
      <c r="CZ37" s="287" t="s">
        <v>828</v>
      </c>
      <c r="DA37" s="287" t="s">
        <v>828</v>
      </c>
      <c r="DB37" s="287" t="s">
        <v>828</v>
      </c>
      <c r="DC37" s="287" t="s">
        <v>828</v>
      </c>
      <c r="DD37" s="284">
        <v>0</v>
      </c>
      <c r="DE37" s="284">
        <f t="shared" si="10"/>
        <v>0</v>
      </c>
      <c r="DF37" s="287" t="s">
        <v>828</v>
      </c>
      <c r="DG37" s="287" t="s">
        <v>828</v>
      </c>
      <c r="DH37" s="287" t="s">
        <v>828</v>
      </c>
      <c r="DI37" s="287" t="s">
        <v>828</v>
      </c>
      <c r="DJ37" s="287" t="s">
        <v>828</v>
      </c>
      <c r="DK37" s="287" t="s">
        <v>828</v>
      </c>
      <c r="DL37" s="287" t="s">
        <v>828</v>
      </c>
      <c r="DM37" s="287" t="s">
        <v>828</v>
      </c>
      <c r="DN37" s="287" t="s">
        <v>828</v>
      </c>
      <c r="DO37" s="287" t="s">
        <v>828</v>
      </c>
      <c r="DP37" s="284">
        <v>0</v>
      </c>
      <c r="DQ37" s="287" t="s">
        <v>828</v>
      </c>
      <c r="DR37" s="287" t="s">
        <v>828</v>
      </c>
      <c r="DS37" s="287" t="s">
        <v>828</v>
      </c>
      <c r="DT37" s="284">
        <v>0</v>
      </c>
      <c r="DU37" s="287" t="s">
        <v>828</v>
      </c>
      <c r="DV37" s="287" t="s">
        <v>828</v>
      </c>
      <c r="DW37" s="287" t="s">
        <v>828</v>
      </c>
      <c r="DX37" s="287" t="s">
        <v>828</v>
      </c>
      <c r="DY37" s="284">
        <v>0</v>
      </c>
      <c r="DZ37" s="284">
        <f t="shared" si="12"/>
        <v>0</v>
      </c>
      <c r="EA37" s="284">
        <v>0</v>
      </c>
      <c r="EB37" s="287" t="s">
        <v>828</v>
      </c>
      <c r="EC37" s="287" t="s">
        <v>828</v>
      </c>
      <c r="ED37" s="284">
        <v>0</v>
      </c>
      <c r="EE37" s="287" t="s">
        <v>828</v>
      </c>
      <c r="EF37" s="287" t="s">
        <v>828</v>
      </c>
      <c r="EG37" s="287" t="s">
        <v>828</v>
      </c>
      <c r="EH37" s="284">
        <v>0</v>
      </c>
      <c r="EI37" s="284">
        <v>0</v>
      </c>
      <c r="EJ37" s="287" t="s">
        <v>828</v>
      </c>
      <c r="EK37" s="287" t="s">
        <v>828</v>
      </c>
      <c r="EL37" s="287" t="s">
        <v>828</v>
      </c>
      <c r="EM37" s="287" t="s">
        <v>828</v>
      </c>
      <c r="EN37" s="284">
        <v>0</v>
      </c>
      <c r="EO37" s="284">
        <v>0</v>
      </c>
      <c r="EP37" s="287" t="s">
        <v>828</v>
      </c>
      <c r="EQ37" s="287" t="s">
        <v>828</v>
      </c>
      <c r="ER37" s="287" t="s">
        <v>828</v>
      </c>
      <c r="ES37" s="284">
        <v>0</v>
      </c>
      <c r="ET37" s="284">
        <v>0</v>
      </c>
      <c r="EU37" s="284">
        <f t="shared" si="14"/>
        <v>59</v>
      </c>
      <c r="EV37" s="284">
        <v>0</v>
      </c>
      <c r="EW37" s="284">
        <v>0</v>
      </c>
      <c r="EX37" s="284">
        <v>0</v>
      </c>
      <c r="EY37" s="284">
        <v>8</v>
      </c>
      <c r="EZ37" s="284">
        <v>27</v>
      </c>
      <c r="FA37" s="284">
        <v>11</v>
      </c>
      <c r="FB37" s="284">
        <v>0</v>
      </c>
      <c r="FC37" s="284">
        <v>13</v>
      </c>
      <c r="FD37" s="284">
        <v>0</v>
      </c>
      <c r="FE37" s="284">
        <v>0</v>
      </c>
      <c r="FF37" s="284">
        <v>0</v>
      </c>
      <c r="FG37" s="284">
        <v>0</v>
      </c>
      <c r="FH37" s="287" t="s">
        <v>828</v>
      </c>
      <c r="FI37" s="287" t="s">
        <v>828</v>
      </c>
      <c r="FJ37" s="287" t="s">
        <v>828</v>
      </c>
      <c r="FK37" s="284">
        <v>0</v>
      </c>
      <c r="FL37" s="284">
        <v>0</v>
      </c>
      <c r="FM37" s="284">
        <v>0</v>
      </c>
      <c r="FN37" s="284">
        <v>0</v>
      </c>
      <c r="FO37" s="284">
        <v>0</v>
      </c>
    </row>
    <row r="38" spans="1:171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16"/>
        <v>37</v>
      </c>
      <c r="E38" s="284">
        <f t="shared" si="1"/>
        <v>0</v>
      </c>
      <c r="F38" s="284">
        <f t="shared" si="17"/>
        <v>0</v>
      </c>
      <c r="G38" s="284">
        <f t="shared" si="18"/>
        <v>0</v>
      </c>
      <c r="H38" s="284">
        <f t="shared" si="19"/>
        <v>37</v>
      </c>
      <c r="I38" s="284">
        <f t="shared" si="20"/>
        <v>0</v>
      </c>
      <c r="J38" s="284">
        <f t="shared" si="21"/>
        <v>0</v>
      </c>
      <c r="K38" s="284">
        <f t="shared" si="22"/>
        <v>0</v>
      </c>
      <c r="L38" s="284">
        <f t="shared" si="23"/>
        <v>0</v>
      </c>
      <c r="M38" s="284">
        <f t="shared" si="24"/>
        <v>0</v>
      </c>
      <c r="N38" s="284">
        <f t="shared" si="25"/>
        <v>0</v>
      </c>
      <c r="O38" s="284">
        <f t="shared" si="26"/>
        <v>0</v>
      </c>
      <c r="P38" s="284">
        <f t="shared" si="27"/>
        <v>0</v>
      </c>
      <c r="Q38" s="284">
        <f t="shared" si="28"/>
        <v>0</v>
      </c>
      <c r="R38" s="284">
        <f t="shared" si="29"/>
        <v>0</v>
      </c>
      <c r="S38" s="284">
        <f t="shared" si="30"/>
        <v>0</v>
      </c>
      <c r="T38" s="284">
        <f t="shared" si="31"/>
        <v>0</v>
      </c>
      <c r="U38" s="284">
        <f t="shared" si="32"/>
        <v>0</v>
      </c>
      <c r="V38" s="284">
        <f t="shared" si="33"/>
        <v>0</v>
      </c>
      <c r="W38" s="284">
        <f t="shared" si="34"/>
        <v>0</v>
      </c>
      <c r="X38" s="284">
        <f t="shared" si="35"/>
        <v>0</v>
      </c>
      <c r="Y38" s="284">
        <f t="shared" si="2"/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284">
        <v>0</v>
      </c>
      <c r="AJ38" s="287" t="s">
        <v>828</v>
      </c>
      <c r="AK38" s="287" t="s">
        <v>828</v>
      </c>
      <c r="AL38" s="284">
        <v>0</v>
      </c>
      <c r="AM38" s="287" t="s">
        <v>828</v>
      </c>
      <c r="AN38" s="287" t="s">
        <v>828</v>
      </c>
      <c r="AO38" s="284">
        <v>0</v>
      </c>
      <c r="AP38" s="287" t="s">
        <v>828</v>
      </c>
      <c r="AQ38" s="284">
        <v>0</v>
      </c>
      <c r="AR38" s="287" t="s">
        <v>828</v>
      </c>
      <c r="AS38" s="284">
        <v>0</v>
      </c>
      <c r="AT38" s="284">
        <f t="shared" si="4"/>
        <v>37</v>
      </c>
      <c r="AU38" s="284">
        <v>0</v>
      </c>
      <c r="AV38" s="284">
        <v>0</v>
      </c>
      <c r="AW38" s="284">
        <v>0</v>
      </c>
      <c r="AX38" s="284">
        <v>37</v>
      </c>
      <c r="AY38" s="284">
        <v>0</v>
      </c>
      <c r="AZ38" s="284">
        <v>0</v>
      </c>
      <c r="BA38" s="284">
        <v>0</v>
      </c>
      <c r="BB38" s="284">
        <v>0</v>
      </c>
      <c r="BC38" s="284">
        <v>0</v>
      </c>
      <c r="BD38" s="284">
        <v>0</v>
      </c>
      <c r="BE38" s="287" t="s">
        <v>828</v>
      </c>
      <c r="BF38" s="287" t="s">
        <v>828</v>
      </c>
      <c r="BG38" s="287" t="s">
        <v>828</v>
      </c>
      <c r="BH38" s="287" t="s">
        <v>828</v>
      </c>
      <c r="BI38" s="287" t="s">
        <v>828</v>
      </c>
      <c r="BJ38" s="287" t="s">
        <v>828</v>
      </c>
      <c r="BK38" s="287" t="s">
        <v>828</v>
      </c>
      <c r="BL38" s="287" t="s">
        <v>828</v>
      </c>
      <c r="BM38" s="287" t="s">
        <v>828</v>
      </c>
      <c r="BN38" s="284">
        <v>0</v>
      </c>
      <c r="BO38" s="284">
        <f t="shared" si="6"/>
        <v>0</v>
      </c>
      <c r="BP38" s="287" t="s">
        <v>828</v>
      </c>
      <c r="BQ38" s="287" t="s">
        <v>828</v>
      </c>
      <c r="BR38" s="287" t="s">
        <v>828</v>
      </c>
      <c r="BS38" s="287" t="s">
        <v>828</v>
      </c>
      <c r="BT38" s="287" t="s">
        <v>828</v>
      </c>
      <c r="BU38" s="287" t="s">
        <v>828</v>
      </c>
      <c r="BV38" s="287" t="s">
        <v>828</v>
      </c>
      <c r="BW38" s="287" t="s">
        <v>828</v>
      </c>
      <c r="BX38" s="287" t="s">
        <v>828</v>
      </c>
      <c r="BY38" s="287" t="s">
        <v>828</v>
      </c>
      <c r="BZ38" s="284">
        <v>0</v>
      </c>
      <c r="CA38" s="287" t="s">
        <v>828</v>
      </c>
      <c r="CB38" s="287" t="s">
        <v>828</v>
      </c>
      <c r="CC38" s="287" t="s">
        <v>828</v>
      </c>
      <c r="CD38" s="287" t="s">
        <v>828</v>
      </c>
      <c r="CE38" s="287" t="s">
        <v>828</v>
      </c>
      <c r="CF38" s="287" t="s">
        <v>828</v>
      </c>
      <c r="CG38" s="287" t="s">
        <v>828</v>
      </c>
      <c r="CH38" s="287" t="s">
        <v>828</v>
      </c>
      <c r="CI38" s="284">
        <v>0</v>
      </c>
      <c r="CJ38" s="284">
        <f t="shared" si="8"/>
        <v>0</v>
      </c>
      <c r="CK38" s="287" t="s">
        <v>828</v>
      </c>
      <c r="CL38" s="287" t="s">
        <v>828</v>
      </c>
      <c r="CM38" s="287" t="s">
        <v>828</v>
      </c>
      <c r="CN38" s="287" t="s">
        <v>828</v>
      </c>
      <c r="CO38" s="287" t="s">
        <v>828</v>
      </c>
      <c r="CP38" s="287" t="s">
        <v>828</v>
      </c>
      <c r="CQ38" s="287" t="s">
        <v>828</v>
      </c>
      <c r="CR38" s="287" t="s">
        <v>828</v>
      </c>
      <c r="CS38" s="287" t="s">
        <v>828</v>
      </c>
      <c r="CT38" s="287" t="s">
        <v>828</v>
      </c>
      <c r="CU38" s="287" t="s">
        <v>828</v>
      </c>
      <c r="CV38" s="284">
        <v>0</v>
      </c>
      <c r="CW38" s="287" t="s">
        <v>828</v>
      </c>
      <c r="CX38" s="287" t="s">
        <v>828</v>
      </c>
      <c r="CY38" s="287" t="s">
        <v>828</v>
      </c>
      <c r="CZ38" s="287" t="s">
        <v>828</v>
      </c>
      <c r="DA38" s="287" t="s">
        <v>828</v>
      </c>
      <c r="DB38" s="287" t="s">
        <v>828</v>
      </c>
      <c r="DC38" s="287" t="s">
        <v>828</v>
      </c>
      <c r="DD38" s="284">
        <v>0</v>
      </c>
      <c r="DE38" s="284">
        <f t="shared" si="10"/>
        <v>0</v>
      </c>
      <c r="DF38" s="287" t="s">
        <v>828</v>
      </c>
      <c r="DG38" s="287" t="s">
        <v>828</v>
      </c>
      <c r="DH38" s="287" t="s">
        <v>828</v>
      </c>
      <c r="DI38" s="287" t="s">
        <v>828</v>
      </c>
      <c r="DJ38" s="287" t="s">
        <v>828</v>
      </c>
      <c r="DK38" s="287" t="s">
        <v>828</v>
      </c>
      <c r="DL38" s="287" t="s">
        <v>828</v>
      </c>
      <c r="DM38" s="287" t="s">
        <v>828</v>
      </c>
      <c r="DN38" s="287" t="s">
        <v>828</v>
      </c>
      <c r="DO38" s="287" t="s">
        <v>828</v>
      </c>
      <c r="DP38" s="284">
        <v>0</v>
      </c>
      <c r="DQ38" s="287" t="s">
        <v>828</v>
      </c>
      <c r="DR38" s="287" t="s">
        <v>828</v>
      </c>
      <c r="DS38" s="287" t="s">
        <v>828</v>
      </c>
      <c r="DT38" s="284">
        <v>0</v>
      </c>
      <c r="DU38" s="287" t="s">
        <v>828</v>
      </c>
      <c r="DV38" s="287" t="s">
        <v>828</v>
      </c>
      <c r="DW38" s="287" t="s">
        <v>828</v>
      </c>
      <c r="DX38" s="287" t="s">
        <v>828</v>
      </c>
      <c r="DY38" s="284">
        <v>0</v>
      </c>
      <c r="DZ38" s="284">
        <f t="shared" si="12"/>
        <v>0</v>
      </c>
      <c r="EA38" s="284">
        <v>0</v>
      </c>
      <c r="EB38" s="287" t="s">
        <v>828</v>
      </c>
      <c r="EC38" s="287" t="s">
        <v>828</v>
      </c>
      <c r="ED38" s="284">
        <v>0</v>
      </c>
      <c r="EE38" s="287" t="s">
        <v>828</v>
      </c>
      <c r="EF38" s="287" t="s">
        <v>828</v>
      </c>
      <c r="EG38" s="287" t="s">
        <v>828</v>
      </c>
      <c r="EH38" s="284">
        <v>0</v>
      </c>
      <c r="EI38" s="284">
        <v>0</v>
      </c>
      <c r="EJ38" s="287" t="s">
        <v>828</v>
      </c>
      <c r="EK38" s="287" t="s">
        <v>828</v>
      </c>
      <c r="EL38" s="287" t="s">
        <v>828</v>
      </c>
      <c r="EM38" s="287" t="s">
        <v>828</v>
      </c>
      <c r="EN38" s="284">
        <v>0</v>
      </c>
      <c r="EO38" s="284">
        <v>0</v>
      </c>
      <c r="EP38" s="287" t="s">
        <v>828</v>
      </c>
      <c r="EQ38" s="287" t="s">
        <v>828</v>
      </c>
      <c r="ER38" s="287" t="s">
        <v>828</v>
      </c>
      <c r="ES38" s="284">
        <v>0</v>
      </c>
      <c r="ET38" s="284">
        <v>0</v>
      </c>
      <c r="EU38" s="284">
        <f t="shared" si="14"/>
        <v>0</v>
      </c>
      <c r="EV38" s="284">
        <v>0</v>
      </c>
      <c r="EW38" s="284">
        <v>0</v>
      </c>
      <c r="EX38" s="284">
        <v>0</v>
      </c>
      <c r="EY38" s="284">
        <v>0</v>
      </c>
      <c r="EZ38" s="284">
        <v>0</v>
      </c>
      <c r="FA38" s="284">
        <v>0</v>
      </c>
      <c r="FB38" s="284">
        <v>0</v>
      </c>
      <c r="FC38" s="284">
        <v>0</v>
      </c>
      <c r="FD38" s="284">
        <v>0</v>
      </c>
      <c r="FE38" s="284">
        <v>0</v>
      </c>
      <c r="FF38" s="284">
        <v>0</v>
      </c>
      <c r="FG38" s="284">
        <v>0</v>
      </c>
      <c r="FH38" s="287" t="s">
        <v>828</v>
      </c>
      <c r="FI38" s="287" t="s">
        <v>828</v>
      </c>
      <c r="FJ38" s="287" t="s">
        <v>828</v>
      </c>
      <c r="FK38" s="284">
        <v>0</v>
      </c>
      <c r="FL38" s="284">
        <v>0</v>
      </c>
      <c r="FM38" s="284">
        <v>0</v>
      </c>
      <c r="FN38" s="284">
        <v>0</v>
      </c>
      <c r="FO38" s="284">
        <v>0</v>
      </c>
    </row>
    <row r="39" spans="1:171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16"/>
        <v>322</v>
      </c>
      <c r="E39" s="284">
        <f t="shared" si="1"/>
        <v>0</v>
      </c>
      <c r="F39" s="284">
        <f t="shared" si="17"/>
        <v>0</v>
      </c>
      <c r="G39" s="284">
        <f t="shared" si="18"/>
        <v>0</v>
      </c>
      <c r="H39" s="284">
        <f t="shared" si="19"/>
        <v>133</v>
      </c>
      <c r="I39" s="284">
        <f t="shared" si="20"/>
        <v>107</v>
      </c>
      <c r="J39" s="284">
        <f t="shared" si="21"/>
        <v>43</v>
      </c>
      <c r="K39" s="284">
        <f t="shared" si="22"/>
        <v>0</v>
      </c>
      <c r="L39" s="284">
        <f t="shared" si="23"/>
        <v>39</v>
      </c>
      <c r="M39" s="284">
        <f t="shared" si="24"/>
        <v>0</v>
      </c>
      <c r="N39" s="284">
        <f t="shared" si="25"/>
        <v>0</v>
      </c>
      <c r="O39" s="284">
        <f t="shared" si="26"/>
        <v>0</v>
      </c>
      <c r="P39" s="284">
        <f t="shared" si="27"/>
        <v>0</v>
      </c>
      <c r="Q39" s="284">
        <f t="shared" si="28"/>
        <v>0</v>
      </c>
      <c r="R39" s="284">
        <f t="shared" si="29"/>
        <v>0</v>
      </c>
      <c r="S39" s="284">
        <f t="shared" si="30"/>
        <v>0</v>
      </c>
      <c r="T39" s="284">
        <f t="shared" si="31"/>
        <v>0</v>
      </c>
      <c r="U39" s="284">
        <f t="shared" si="32"/>
        <v>0</v>
      </c>
      <c r="V39" s="284">
        <f t="shared" si="33"/>
        <v>0</v>
      </c>
      <c r="W39" s="284">
        <f t="shared" si="34"/>
        <v>0</v>
      </c>
      <c r="X39" s="284">
        <f t="shared" si="35"/>
        <v>0</v>
      </c>
      <c r="Y39" s="284">
        <f t="shared" si="2"/>
        <v>0</v>
      </c>
      <c r="Z39" s="284">
        <v>0</v>
      </c>
      <c r="AA39" s="284">
        <v>0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284">
        <v>0</v>
      </c>
      <c r="AJ39" s="287" t="s">
        <v>828</v>
      </c>
      <c r="AK39" s="287" t="s">
        <v>828</v>
      </c>
      <c r="AL39" s="284">
        <v>0</v>
      </c>
      <c r="AM39" s="287" t="s">
        <v>828</v>
      </c>
      <c r="AN39" s="287" t="s">
        <v>828</v>
      </c>
      <c r="AO39" s="284">
        <v>0</v>
      </c>
      <c r="AP39" s="287" t="s">
        <v>828</v>
      </c>
      <c r="AQ39" s="284">
        <v>0</v>
      </c>
      <c r="AR39" s="287" t="s">
        <v>828</v>
      </c>
      <c r="AS39" s="284">
        <v>0</v>
      </c>
      <c r="AT39" s="284">
        <f t="shared" si="4"/>
        <v>90</v>
      </c>
      <c r="AU39" s="284">
        <v>0</v>
      </c>
      <c r="AV39" s="284">
        <v>0</v>
      </c>
      <c r="AW39" s="284">
        <v>0</v>
      </c>
      <c r="AX39" s="284">
        <v>90</v>
      </c>
      <c r="AY39" s="284">
        <v>0</v>
      </c>
      <c r="AZ39" s="284">
        <v>0</v>
      </c>
      <c r="BA39" s="284">
        <v>0</v>
      </c>
      <c r="BB39" s="284">
        <v>0</v>
      </c>
      <c r="BC39" s="284">
        <v>0</v>
      </c>
      <c r="BD39" s="284">
        <v>0</v>
      </c>
      <c r="BE39" s="287" t="s">
        <v>828</v>
      </c>
      <c r="BF39" s="287" t="s">
        <v>828</v>
      </c>
      <c r="BG39" s="287" t="s">
        <v>828</v>
      </c>
      <c r="BH39" s="287" t="s">
        <v>828</v>
      </c>
      <c r="BI39" s="287" t="s">
        <v>828</v>
      </c>
      <c r="BJ39" s="287" t="s">
        <v>828</v>
      </c>
      <c r="BK39" s="287" t="s">
        <v>828</v>
      </c>
      <c r="BL39" s="287" t="s">
        <v>828</v>
      </c>
      <c r="BM39" s="287" t="s">
        <v>828</v>
      </c>
      <c r="BN39" s="284">
        <v>0</v>
      </c>
      <c r="BO39" s="284">
        <f t="shared" si="6"/>
        <v>0</v>
      </c>
      <c r="BP39" s="287" t="s">
        <v>828</v>
      </c>
      <c r="BQ39" s="287" t="s">
        <v>828</v>
      </c>
      <c r="BR39" s="287" t="s">
        <v>828</v>
      </c>
      <c r="BS39" s="287" t="s">
        <v>828</v>
      </c>
      <c r="BT39" s="287" t="s">
        <v>828</v>
      </c>
      <c r="BU39" s="287" t="s">
        <v>828</v>
      </c>
      <c r="BV39" s="287" t="s">
        <v>828</v>
      </c>
      <c r="BW39" s="287" t="s">
        <v>828</v>
      </c>
      <c r="BX39" s="287" t="s">
        <v>828</v>
      </c>
      <c r="BY39" s="287" t="s">
        <v>828</v>
      </c>
      <c r="BZ39" s="284">
        <v>0</v>
      </c>
      <c r="CA39" s="287" t="s">
        <v>828</v>
      </c>
      <c r="CB39" s="287" t="s">
        <v>828</v>
      </c>
      <c r="CC39" s="287" t="s">
        <v>828</v>
      </c>
      <c r="CD39" s="287" t="s">
        <v>828</v>
      </c>
      <c r="CE39" s="287" t="s">
        <v>828</v>
      </c>
      <c r="CF39" s="287" t="s">
        <v>828</v>
      </c>
      <c r="CG39" s="287" t="s">
        <v>828</v>
      </c>
      <c r="CH39" s="287" t="s">
        <v>828</v>
      </c>
      <c r="CI39" s="284">
        <v>0</v>
      </c>
      <c r="CJ39" s="284">
        <f t="shared" si="8"/>
        <v>0</v>
      </c>
      <c r="CK39" s="287" t="s">
        <v>828</v>
      </c>
      <c r="CL39" s="287" t="s">
        <v>828</v>
      </c>
      <c r="CM39" s="287" t="s">
        <v>828</v>
      </c>
      <c r="CN39" s="287" t="s">
        <v>828</v>
      </c>
      <c r="CO39" s="287" t="s">
        <v>828</v>
      </c>
      <c r="CP39" s="287" t="s">
        <v>828</v>
      </c>
      <c r="CQ39" s="287" t="s">
        <v>828</v>
      </c>
      <c r="CR39" s="287" t="s">
        <v>828</v>
      </c>
      <c r="CS39" s="287" t="s">
        <v>828</v>
      </c>
      <c r="CT39" s="287" t="s">
        <v>828</v>
      </c>
      <c r="CU39" s="287" t="s">
        <v>828</v>
      </c>
      <c r="CV39" s="284">
        <v>0</v>
      </c>
      <c r="CW39" s="287" t="s">
        <v>828</v>
      </c>
      <c r="CX39" s="287" t="s">
        <v>828</v>
      </c>
      <c r="CY39" s="287" t="s">
        <v>828</v>
      </c>
      <c r="CZ39" s="287" t="s">
        <v>828</v>
      </c>
      <c r="DA39" s="287" t="s">
        <v>828</v>
      </c>
      <c r="DB39" s="287" t="s">
        <v>828</v>
      </c>
      <c r="DC39" s="287" t="s">
        <v>828</v>
      </c>
      <c r="DD39" s="284">
        <v>0</v>
      </c>
      <c r="DE39" s="284">
        <f t="shared" si="10"/>
        <v>0</v>
      </c>
      <c r="DF39" s="287" t="s">
        <v>828</v>
      </c>
      <c r="DG39" s="287" t="s">
        <v>828</v>
      </c>
      <c r="DH39" s="287" t="s">
        <v>828</v>
      </c>
      <c r="DI39" s="287" t="s">
        <v>828</v>
      </c>
      <c r="DJ39" s="287" t="s">
        <v>828</v>
      </c>
      <c r="DK39" s="287" t="s">
        <v>828</v>
      </c>
      <c r="DL39" s="287" t="s">
        <v>828</v>
      </c>
      <c r="DM39" s="287" t="s">
        <v>828</v>
      </c>
      <c r="DN39" s="287" t="s">
        <v>828</v>
      </c>
      <c r="DO39" s="287" t="s">
        <v>828</v>
      </c>
      <c r="DP39" s="284">
        <v>0</v>
      </c>
      <c r="DQ39" s="287" t="s">
        <v>828</v>
      </c>
      <c r="DR39" s="287" t="s">
        <v>828</v>
      </c>
      <c r="DS39" s="287" t="s">
        <v>828</v>
      </c>
      <c r="DT39" s="284">
        <v>0</v>
      </c>
      <c r="DU39" s="287" t="s">
        <v>828</v>
      </c>
      <c r="DV39" s="287" t="s">
        <v>828</v>
      </c>
      <c r="DW39" s="287" t="s">
        <v>828</v>
      </c>
      <c r="DX39" s="287" t="s">
        <v>828</v>
      </c>
      <c r="DY39" s="284">
        <v>0</v>
      </c>
      <c r="DZ39" s="284">
        <f t="shared" si="12"/>
        <v>0</v>
      </c>
      <c r="EA39" s="284">
        <v>0</v>
      </c>
      <c r="EB39" s="287" t="s">
        <v>828</v>
      </c>
      <c r="EC39" s="287" t="s">
        <v>828</v>
      </c>
      <c r="ED39" s="284">
        <v>0</v>
      </c>
      <c r="EE39" s="287" t="s">
        <v>828</v>
      </c>
      <c r="EF39" s="287" t="s">
        <v>828</v>
      </c>
      <c r="EG39" s="287" t="s">
        <v>828</v>
      </c>
      <c r="EH39" s="284">
        <v>0</v>
      </c>
      <c r="EI39" s="284">
        <v>0</v>
      </c>
      <c r="EJ39" s="287" t="s">
        <v>828</v>
      </c>
      <c r="EK39" s="287" t="s">
        <v>828</v>
      </c>
      <c r="EL39" s="287" t="s">
        <v>828</v>
      </c>
      <c r="EM39" s="287" t="s">
        <v>828</v>
      </c>
      <c r="EN39" s="284">
        <v>0</v>
      </c>
      <c r="EO39" s="284">
        <v>0</v>
      </c>
      <c r="EP39" s="287" t="s">
        <v>828</v>
      </c>
      <c r="EQ39" s="287" t="s">
        <v>828</v>
      </c>
      <c r="ER39" s="287" t="s">
        <v>828</v>
      </c>
      <c r="ES39" s="284">
        <v>0</v>
      </c>
      <c r="ET39" s="284">
        <v>0</v>
      </c>
      <c r="EU39" s="284">
        <f t="shared" si="14"/>
        <v>232</v>
      </c>
      <c r="EV39" s="284">
        <v>0</v>
      </c>
      <c r="EW39" s="284">
        <v>0</v>
      </c>
      <c r="EX39" s="284">
        <v>0</v>
      </c>
      <c r="EY39" s="284">
        <v>43</v>
      </c>
      <c r="EZ39" s="284">
        <v>107</v>
      </c>
      <c r="FA39" s="284">
        <v>43</v>
      </c>
      <c r="FB39" s="284">
        <v>0</v>
      </c>
      <c r="FC39" s="284">
        <v>39</v>
      </c>
      <c r="FD39" s="284">
        <v>0</v>
      </c>
      <c r="FE39" s="284">
        <v>0</v>
      </c>
      <c r="FF39" s="284">
        <v>0</v>
      </c>
      <c r="FG39" s="284">
        <v>0</v>
      </c>
      <c r="FH39" s="287" t="s">
        <v>828</v>
      </c>
      <c r="FI39" s="287" t="s">
        <v>828</v>
      </c>
      <c r="FJ39" s="287" t="s">
        <v>828</v>
      </c>
      <c r="FK39" s="284">
        <v>0</v>
      </c>
      <c r="FL39" s="284">
        <v>0</v>
      </c>
      <c r="FM39" s="284">
        <v>0</v>
      </c>
      <c r="FN39" s="284">
        <v>0</v>
      </c>
      <c r="FO39" s="284">
        <v>0</v>
      </c>
    </row>
    <row r="40" spans="1:171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16"/>
        <v>431</v>
      </c>
      <c r="E40" s="284">
        <f t="shared" si="1"/>
        <v>48</v>
      </c>
      <c r="F40" s="284">
        <f t="shared" si="17"/>
        <v>0</v>
      </c>
      <c r="G40" s="284">
        <f t="shared" si="18"/>
        <v>0</v>
      </c>
      <c r="H40" s="284">
        <f t="shared" si="19"/>
        <v>113</v>
      </c>
      <c r="I40" s="284">
        <f t="shared" si="20"/>
        <v>0</v>
      </c>
      <c r="J40" s="284">
        <f t="shared" si="21"/>
        <v>0</v>
      </c>
      <c r="K40" s="284">
        <f t="shared" si="22"/>
        <v>0</v>
      </c>
      <c r="L40" s="284">
        <f t="shared" si="23"/>
        <v>0</v>
      </c>
      <c r="M40" s="284">
        <f t="shared" si="24"/>
        <v>0</v>
      </c>
      <c r="N40" s="284">
        <f t="shared" si="25"/>
        <v>0</v>
      </c>
      <c r="O40" s="284">
        <f t="shared" si="26"/>
        <v>0</v>
      </c>
      <c r="P40" s="284">
        <f t="shared" si="27"/>
        <v>0</v>
      </c>
      <c r="Q40" s="284">
        <f t="shared" si="28"/>
        <v>0</v>
      </c>
      <c r="R40" s="284">
        <f t="shared" si="29"/>
        <v>0</v>
      </c>
      <c r="S40" s="284">
        <f t="shared" si="30"/>
        <v>0</v>
      </c>
      <c r="T40" s="284">
        <f t="shared" si="31"/>
        <v>0</v>
      </c>
      <c r="U40" s="284">
        <f t="shared" si="32"/>
        <v>0</v>
      </c>
      <c r="V40" s="284">
        <f t="shared" si="33"/>
        <v>0</v>
      </c>
      <c r="W40" s="284">
        <f t="shared" si="34"/>
        <v>0</v>
      </c>
      <c r="X40" s="284">
        <f t="shared" si="35"/>
        <v>270</v>
      </c>
      <c r="Y40" s="284">
        <f t="shared" si="2"/>
        <v>0</v>
      </c>
      <c r="Z40" s="284">
        <v>0</v>
      </c>
      <c r="AA40" s="284">
        <v>0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284">
        <v>0</v>
      </c>
      <c r="AJ40" s="287" t="s">
        <v>828</v>
      </c>
      <c r="AK40" s="287" t="s">
        <v>828</v>
      </c>
      <c r="AL40" s="284">
        <v>0</v>
      </c>
      <c r="AM40" s="287" t="s">
        <v>828</v>
      </c>
      <c r="AN40" s="287" t="s">
        <v>828</v>
      </c>
      <c r="AO40" s="284">
        <v>0</v>
      </c>
      <c r="AP40" s="287" t="s">
        <v>828</v>
      </c>
      <c r="AQ40" s="284">
        <v>0</v>
      </c>
      <c r="AR40" s="287" t="s">
        <v>828</v>
      </c>
      <c r="AS40" s="284">
        <v>0</v>
      </c>
      <c r="AT40" s="284">
        <f t="shared" si="4"/>
        <v>113</v>
      </c>
      <c r="AU40" s="284">
        <v>0</v>
      </c>
      <c r="AV40" s="284">
        <v>0</v>
      </c>
      <c r="AW40" s="284">
        <v>0</v>
      </c>
      <c r="AX40" s="284">
        <v>113</v>
      </c>
      <c r="AY40" s="284">
        <v>0</v>
      </c>
      <c r="AZ40" s="284">
        <v>0</v>
      </c>
      <c r="BA40" s="284">
        <v>0</v>
      </c>
      <c r="BB40" s="284">
        <v>0</v>
      </c>
      <c r="BC40" s="284">
        <v>0</v>
      </c>
      <c r="BD40" s="284">
        <v>0</v>
      </c>
      <c r="BE40" s="287" t="s">
        <v>828</v>
      </c>
      <c r="BF40" s="287" t="s">
        <v>828</v>
      </c>
      <c r="BG40" s="287" t="s">
        <v>828</v>
      </c>
      <c r="BH40" s="287" t="s">
        <v>828</v>
      </c>
      <c r="BI40" s="287" t="s">
        <v>828</v>
      </c>
      <c r="BJ40" s="287" t="s">
        <v>828</v>
      </c>
      <c r="BK40" s="287" t="s">
        <v>828</v>
      </c>
      <c r="BL40" s="287" t="s">
        <v>828</v>
      </c>
      <c r="BM40" s="287" t="s">
        <v>828</v>
      </c>
      <c r="BN40" s="284">
        <v>0</v>
      </c>
      <c r="BO40" s="284">
        <f t="shared" si="6"/>
        <v>270</v>
      </c>
      <c r="BP40" s="287" t="s">
        <v>828</v>
      </c>
      <c r="BQ40" s="287" t="s">
        <v>828</v>
      </c>
      <c r="BR40" s="287" t="s">
        <v>828</v>
      </c>
      <c r="BS40" s="287" t="s">
        <v>828</v>
      </c>
      <c r="BT40" s="287" t="s">
        <v>828</v>
      </c>
      <c r="BU40" s="287" t="s">
        <v>828</v>
      </c>
      <c r="BV40" s="287" t="s">
        <v>828</v>
      </c>
      <c r="BW40" s="287" t="s">
        <v>828</v>
      </c>
      <c r="BX40" s="287" t="s">
        <v>828</v>
      </c>
      <c r="BY40" s="287" t="s">
        <v>828</v>
      </c>
      <c r="BZ40" s="284">
        <v>0</v>
      </c>
      <c r="CA40" s="287" t="s">
        <v>828</v>
      </c>
      <c r="CB40" s="287" t="s">
        <v>828</v>
      </c>
      <c r="CC40" s="287" t="s">
        <v>828</v>
      </c>
      <c r="CD40" s="287" t="s">
        <v>828</v>
      </c>
      <c r="CE40" s="287" t="s">
        <v>828</v>
      </c>
      <c r="CF40" s="287" t="s">
        <v>828</v>
      </c>
      <c r="CG40" s="287" t="s">
        <v>828</v>
      </c>
      <c r="CH40" s="287" t="s">
        <v>828</v>
      </c>
      <c r="CI40" s="284">
        <v>270</v>
      </c>
      <c r="CJ40" s="284">
        <f t="shared" si="8"/>
        <v>0</v>
      </c>
      <c r="CK40" s="287" t="s">
        <v>828</v>
      </c>
      <c r="CL40" s="287" t="s">
        <v>828</v>
      </c>
      <c r="CM40" s="287" t="s">
        <v>828</v>
      </c>
      <c r="CN40" s="287" t="s">
        <v>828</v>
      </c>
      <c r="CO40" s="287" t="s">
        <v>828</v>
      </c>
      <c r="CP40" s="287" t="s">
        <v>828</v>
      </c>
      <c r="CQ40" s="287" t="s">
        <v>828</v>
      </c>
      <c r="CR40" s="287" t="s">
        <v>828</v>
      </c>
      <c r="CS40" s="287" t="s">
        <v>828</v>
      </c>
      <c r="CT40" s="287" t="s">
        <v>828</v>
      </c>
      <c r="CU40" s="287" t="s">
        <v>828</v>
      </c>
      <c r="CV40" s="284">
        <v>0</v>
      </c>
      <c r="CW40" s="287" t="s">
        <v>828</v>
      </c>
      <c r="CX40" s="287" t="s">
        <v>828</v>
      </c>
      <c r="CY40" s="287" t="s">
        <v>828</v>
      </c>
      <c r="CZ40" s="287" t="s">
        <v>828</v>
      </c>
      <c r="DA40" s="287" t="s">
        <v>828</v>
      </c>
      <c r="DB40" s="287" t="s">
        <v>828</v>
      </c>
      <c r="DC40" s="287" t="s">
        <v>828</v>
      </c>
      <c r="DD40" s="284">
        <v>0</v>
      </c>
      <c r="DE40" s="284">
        <f t="shared" si="10"/>
        <v>0</v>
      </c>
      <c r="DF40" s="287" t="s">
        <v>828</v>
      </c>
      <c r="DG40" s="287" t="s">
        <v>828</v>
      </c>
      <c r="DH40" s="287" t="s">
        <v>828</v>
      </c>
      <c r="DI40" s="287" t="s">
        <v>828</v>
      </c>
      <c r="DJ40" s="287" t="s">
        <v>828</v>
      </c>
      <c r="DK40" s="287" t="s">
        <v>828</v>
      </c>
      <c r="DL40" s="287" t="s">
        <v>828</v>
      </c>
      <c r="DM40" s="287" t="s">
        <v>828</v>
      </c>
      <c r="DN40" s="287" t="s">
        <v>828</v>
      </c>
      <c r="DO40" s="287" t="s">
        <v>828</v>
      </c>
      <c r="DP40" s="284">
        <v>0</v>
      </c>
      <c r="DQ40" s="287" t="s">
        <v>828</v>
      </c>
      <c r="DR40" s="287" t="s">
        <v>828</v>
      </c>
      <c r="DS40" s="287" t="s">
        <v>828</v>
      </c>
      <c r="DT40" s="284">
        <v>0</v>
      </c>
      <c r="DU40" s="287" t="s">
        <v>828</v>
      </c>
      <c r="DV40" s="287" t="s">
        <v>828</v>
      </c>
      <c r="DW40" s="287" t="s">
        <v>828</v>
      </c>
      <c r="DX40" s="287" t="s">
        <v>828</v>
      </c>
      <c r="DY40" s="284">
        <v>0</v>
      </c>
      <c r="DZ40" s="284">
        <f t="shared" si="12"/>
        <v>0</v>
      </c>
      <c r="EA40" s="284">
        <v>0</v>
      </c>
      <c r="EB40" s="287" t="s">
        <v>828</v>
      </c>
      <c r="EC40" s="287" t="s">
        <v>828</v>
      </c>
      <c r="ED40" s="284">
        <v>0</v>
      </c>
      <c r="EE40" s="287" t="s">
        <v>828</v>
      </c>
      <c r="EF40" s="287" t="s">
        <v>828</v>
      </c>
      <c r="EG40" s="287" t="s">
        <v>828</v>
      </c>
      <c r="EH40" s="284">
        <v>0</v>
      </c>
      <c r="EI40" s="284">
        <v>0</v>
      </c>
      <c r="EJ40" s="287" t="s">
        <v>828</v>
      </c>
      <c r="EK40" s="287" t="s">
        <v>828</v>
      </c>
      <c r="EL40" s="287" t="s">
        <v>828</v>
      </c>
      <c r="EM40" s="287" t="s">
        <v>828</v>
      </c>
      <c r="EN40" s="284">
        <v>0</v>
      </c>
      <c r="EO40" s="284">
        <v>0</v>
      </c>
      <c r="EP40" s="287" t="s">
        <v>828</v>
      </c>
      <c r="EQ40" s="287" t="s">
        <v>828</v>
      </c>
      <c r="ER40" s="287" t="s">
        <v>828</v>
      </c>
      <c r="ES40" s="284">
        <v>0</v>
      </c>
      <c r="ET40" s="284">
        <v>0</v>
      </c>
      <c r="EU40" s="284">
        <f t="shared" si="14"/>
        <v>48</v>
      </c>
      <c r="EV40" s="284">
        <v>48</v>
      </c>
      <c r="EW40" s="284">
        <v>0</v>
      </c>
      <c r="EX40" s="284">
        <v>0</v>
      </c>
      <c r="EY40" s="284">
        <v>0</v>
      </c>
      <c r="EZ40" s="284">
        <v>0</v>
      </c>
      <c r="FA40" s="284">
        <v>0</v>
      </c>
      <c r="FB40" s="284">
        <v>0</v>
      </c>
      <c r="FC40" s="284">
        <v>0</v>
      </c>
      <c r="FD40" s="284">
        <v>0</v>
      </c>
      <c r="FE40" s="284">
        <v>0</v>
      </c>
      <c r="FF40" s="284">
        <v>0</v>
      </c>
      <c r="FG40" s="284">
        <v>0</v>
      </c>
      <c r="FH40" s="287" t="s">
        <v>828</v>
      </c>
      <c r="FI40" s="287" t="s">
        <v>828</v>
      </c>
      <c r="FJ40" s="287" t="s">
        <v>828</v>
      </c>
      <c r="FK40" s="284">
        <v>0</v>
      </c>
      <c r="FL40" s="284">
        <v>0</v>
      </c>
      <c r="FM40" s="284">
        <v>0</v>
      </c>
      <c r="FN40" s="284">
        <v>0</v>
      </c>
      <c r="FO40" s="284">
        <v>0</v>
      </c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40">
    <sortCondition ref="A8:A40"/>
    <sortCondition ref="B8:B40"/>
    <sortCondition ref="C8:C4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39" man="1"/>
    <brk id="45" min="1" max="39" man="1"/>
    <brk id="66" min="1" max="39" man="1"/>
    <brk id="87" min="1" max="39" man="1"/>
    <brk id="108" min="1" max="39" man="1"/>
    <brk id="129" min="1" max="39" man="1"/>
    <brk id="150" min="1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岩手県</v>
      </c>
      <c r="B7" s="294" t="str">
        <f>ごみ処理概要!B7</f>
        <v>03000</v>
      </c>
      <c r="C7" s="295" t="s">
        <v>3</v>
      </c>
      <c r="D7" s="296">
        <f t="shared" ref="D7:D40" si="0">SUM(E7,F7,N7,O7)</f>
        <v>0</v>
      </c>
      <c r="E7" s="296">
        <f t="shared" ref="E7:E40" si="1">X7</f>
        <v>0</v>
      </c>
      <c r="F7" s="296">
        <f t="shared" ref="F7:F40" si="2">SUM(G7:M7)</f>
        <v>0</v>
      </c>
      <c r="G7" s="296">
        <f t="shared" ref="G7:G40" si="3">AF7</f>
        <v>0</v>
      </c>
      <c r="H7" s="296">
        <f t="shared" ref="H7:H40" si="4">AN7</f>
        <v>0</v>
      </c>
      <c r="I7" s="296">
        <f t="shared" ref="I7:I40" si="5">AV7</f>
        <v>0</v>
      </c>
      <c r="J7" s="296">
        <f t="shared" ref="J7:J40" si="6">BD7</f>
        <v>0</v>
      </c>
      <c r="K7" s="296">
        <f t="shared" ref="K7:K40" si="7">BL7</f>
        <v>0</v>
      </c>
      <c r="L7" s="296">
        <f t="shared" ref="L7:L40" si="8">BT7</f>
        <v>0</v>
      </c>
      <c r="M7" s="296">
        <f t="shared" ref="M7:M40" si="9">CB7</f>
        <v>0</v>
      </c>
      <c r="N7" s="296">
        <f t="shared" ref="N7:N40" si="10">CJ7</f>
        <v>0</v>
      </c>
      <c r="O7" s="296">
        <f t="shared" ref="O7:O40" si="11">CR7</f>
        <v>0</v>
      </c>
      <c r="P7" s="296">
        <f t="shared" ref="P7:P40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40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40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40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40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40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40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40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40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40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40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779</v>
      </c>
      <c r="C17" s="282" t="s">
        <v>780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 t="s">
        <v>745</v>
      </c>
      <c r="B26" s="283" t="s">
        <v>798</v>
      </c>
      <c r="C26" s="282" t="s">
        <v>799</v>
      </c>
      <c r="D26" s="284">
        <f t="shared" si="0"/>
        <v>0</v>
      </c>
      <c r="E26" s="284">
        <f t="shared" si="1"/>
        <v>0</v>
      </c>
      <c r="F26" s="284">
        <f t="shared" si="2"/>
        <v>0</v>
      </c>
      <c r="G26" s="284">
        <f t="shared" si="3"/>
        <v>0</v>
      </c>
      <c r="H26" s="284">
        <f t="shared" si="4"/>
        <v>0</v>
      </c>
      <c r="I26" s="284">
        <f t="shared" si="5"/>
        <v>0</v>
      </c>
      <c r="J26" s="284">
        <f t="shared" si="6"/>
        <v>0</v>
      </c>
      <c r="K26" s="284">
        <f t="shared" si="7"/>
        <v>0</v>
      </c>
      <c r="L26" s="284">
        <f t="shared" si="8"/>
        <v>0</v>
      </c>
      <c r="M26" s="284">
        <f t="shared" si="9"/>
        <v>0</v>
      </c>
      <c r="N26" s="284">
        <f t="shared" si="10"/>
        <v>0</v>
      </c>
      <c r="O26" s="284">
        <f t="shared" si="11"/>
        <v>0</v>
      </c>
      <c r="P26" s="284">
        <f t="shared" si="12"/>
        <v>0</v>
      </c>
      <c r="Q26" s="284">
        <f>0</f>
        <v>0</v>
      </c>
      <c r="R26" s="284">
        <f>0</f>
        <v>0</v>
      </c>
      <c r="S26" s="284">
        <f>0</f>
        <v>0</v>
      </c>
      <c r="T26" s="284">
        <f>0</f>
        <v>0</v>
      </c>
      <c r="U26" s="284">
        <f>0</f>
        <v>0</v>
      </c>
      <c r="V26" s="284">
        <f>0</f>
        <v>0</v>
      </c>
      <c r="W26" s="284">
        <f>0</f>
        <v>0</v>
      </c>
      <c r="X26" s="284">
        <f t="shared" si="13"/>
        <v>0</v>
      </c>
      <c r="Y26" s="284">
        <f>0</f>
        <v>0</v>
      </c>
      <c r="Z26" s="284">
        <f>0</f>
        <v>0</v>
      </c>
      <c r="AA26" s="284">
        <f>0</f>
        <v>0</v>
      </c>
      <c r="AB26" s="284">
        <f>0</f>
        <v>0</v>
      </c>
      <c r="AC26" s="284">
        <f>0</f>
        <v>0</v>
      </c>
      <c r="AD26" s="284">
        <f>0</f>
        <v>0</v>
      </c>
      <c r="AE26" s="284">
        <f>0</f>
        <v>0</v>
      </c>
      <c r="AF26" s="284">
        <f t="shared" si="14"/>
        <v>0</v>
      </c>
      <c r="AG26" s="284">
        <f>0</f>
        <v>0</v>
      </c>
      <c r="AH26" s="284">
        <f>0</f>
        <v>0</v>
      </c>
      <c r="AI26" s="284">
        <f>0</f>
        <v>0</v>
      </c>
      <c r="AJ26" s="284">
        <f>0</f>
        <v>0</v>
      </c>
      <c r="AK26" s="284">
        <f>0</f>
        <v>0</v>
      </c>
      <c r="AL26" s="284">
        <f>0</f>
        <v>0</v>
      </c>
      <c r="AM26" s="284">
        <f>0</f>
        <v>0</v>
      </c>
      <c r="AN26" s="284">
        <f t="shared" si="15"/>
        <v>0</v>
      </c>
      <c r="AO26" s="284">
        <f>0</f>
        <v>0</v>
      </c>
      <c r="AP26" s="284">
        <f>0</f>
        <v>0</v>
      </c>
      <c r="AQ26" s="284">
        <f>0</f>
        <v>0</v>
      </c>
      <c r="AR26" s="284">
        <f>0</f>
        <v>0</v>
      </c>
      <c r="AS26" s="284">
        <f>0</f>
        <v>0</v>
      </c>
      <c r="AT26" s="284">
        <f>0</f>
        <v>0</v>
      </c>
      <c r="AU26" s="284">
        <f>0</f>
        <v>0</v>
      </c>
      <c r="AV26" s="284">
        <f t="shared" si="16"/>
        <v>0</v>
      </c>
      <c r="AW26" s="284">
        <f>0</f>
        <v>0</v>
      </c>
      <c r="AX26" s="284">
        <f>0</f>
        <v>0</v>
      </c>
      <c r="AY26" s="284">
        <f>0</f>
        <v>0</v>
      </c>
      <c r="AZ26" s="284">
        <f>0</f>
        <v>0</v>
      </c>
      <c r="BA26" s="284">
        <f>0</f>
        <v>0</v>
      </c>
      <c r="BB26" s="284">
        <f>0</f>
        <v>0</v>
      </c>
      <c r="BC26" s="284">
        <f>0</f>
        <v>0</v>
      </c>
      <c r="BD26" s="284">
        <f t="shared" si="17"/>
        <v>0</v>
      </c>
      <c r="BE26" s="284">
        <f>0</f>
        <v>0</v>
      </c>
      <c r="BF26" s="284">
        <f>0</f>
        <v>0</v>
      </c>
      <c r="BG26" s="284">
        <f>0</f>
        <v>0</v>
      </c>
      <c r="BH26" s="284">
        <f>0</f>
        <v>0</v>
      </c>
      <c r="BI26" s="284">
        <f>0</f>
        <v>0</v>
      </c>
      <c r="BJ26" s="284">
        <f>0</f>
        <v>0</v>
      </c>
      <c r="BK26" s="284">
        <f>0</f>
        <v>0</v>
      </c>
      <c r="BL26" s="284">
        <f t="shared" si="18"/>
        <v>0</v>
      </c>
      <c r="BM26" s="284">
        <f>0</f>
        <v>0</v>
      </c>
      <c r="BN26" s="284">
        <f>0</f>
        <v>0</v>
      </c>
      <c r="BO26" s="284">
        <f>0</f>
        <v>0</v>
      </c>
      <c r="BP26" s="284">
        <f>0</f>
        <v>0</v>
      </c>
      <c r="BQ26" s="284">
        <f>0</f>
        <v>0</v>
      </c>
      <c r="BR26" s="284">
        <f>0</f>
        <v>0</v>
      </c>
      <c r="BS26" s="284">
        <f>0</f>
        <v>0</v>
      </c>
      <c r="BT26" s="284">
        <f t="shared" si="19"/>
        <v>0</v>
      </c>
      <c r="BU26" s="284">
        <f>0</f>
        <v>0</v>
      </c>
      <c r="BV26" s="284">
        <f>0</f>
        <v>0</v>
      </c>
      <c r="BW26" s="284">
        <f>0</f>
        <v>0</v>
      </c>
      <c r="BX26" s="284">
        <f>0</f>
        <v>0</v>
      </c>
      <c r="BY26" s="284">
        <f>0</f>
        <v>0</v>
      </c>
      <c r="BZ26" s="284">
        <f>0</f>
        <v>0</v>
      </c>
      <c r="CA26" s="284">
        <f>0</f>
        <v>0</v>
      </c>
      <c r="CB26" s="284">
        <f t="shared" si="20"/>
        <v>0</v>
      </c>
      <c r="CC26" s="284">
        <f>0</f>
        <v>0</v>
      </c>
      <c r="CD26" s="284">
        <f>0</f>
        <v>0</v>
      </c>
      <c r="CE26" s="284">
        <f>0</f>
        <v>0</v>
      </c>
      <c r="CF26" s="284">
        <f>0</f>
        <v>0</v>
      </c>
      <c r="CG26" s="284">
        <f>0</f>
        <v>0</v>
      </c>
      <c r="CH26" s="284">
        <f>0</f>
        <v>0</v>
      </c>
      <c r="CI26" s="284">
        <f>0</f>
        <v>0</v>
      </c>
      <c r="CJ26" s="284">
        <f t="shared" si="21"/>
        <v>0</v>
      </c>
      <c r="CK26" s="284">
        <f>0</f>
        <v>0</v>
      </c>
      <c r="CL26" s="284">
        <f>0</f>
        <v>0</v>
      </c>
      <c r="CM26" s="284">
        <f>0</f>
        <v>0</v>
      </c>
      <c r="CN26" s="284">
        <f>0</f>
        <v>0</v>
      </c>
      <c r="CO26" s="284">
        <f>0</f>
        <v>0</v>
      </c>
      <c r="CP26" s="284">
        <f>0</f>
        <v>0</v>
      </c>
      <c r="CQ26" s="284">
        <f>0</f>
        <v>0</v>
      </c>
      <c r="CR26" s="284">
        <f t="shared" si="22"/>
        <v>0</v>
      </c>
      <c r="CS26" s="284">
        <f>0</f>
        <v>0</v>
      </c>
      <c r="CT26" s="284">
        <f>0</f>
        <v>0</v>
      </c>
      <c r="CU26" s="284">
        <f>0</f>
        <v>0</v>
      </c>
      <c r="CV26" s="284">
        <f>0</f>
        <v>0</v>
      </c>
      <c r="CW26" s="284">
        <f>0</f>
        <v>0</v>
      </c>
      <c r="CX26" s="284">
        <f>0</f>
        <v>0</v>
      </c>
      <c r="CY26" s="284">
        <f>0</f>
        <v>0</v>
      </c>
    </row>
    <row r="27" spans="1:103" ht="13.5" customHeight="1" x14ac:dyDescent="0.15">
      <c r="A27" s="282" t="s">
        <v>745</v>
      </c>
      <c r="B27" s="283" t="s">
        <v>800</v>
      </c>
      <c r="C27" s="282" t="s">
        <v>801</v>
      </c>
      <c r="D27" s="284">
        <f t="shared" si="0"/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4">
        <f t="shared" si="4"/>
        <v>0</v>
      </c>
      <c r="I27" s="284">
        <f t="shared" si="5"/>
        <v>0</v>
      </c>
      <c r="J27" s="284">
        <f t="shared" si="6"/>
        <v>0</v>
      </c>
      <c r="K27" s="284">
        <f t="shared" si="7"/>
        <v>0</v>
      </c>
      <c r="L27" s="284">
        <f t="shared" si="8"/>
        <v>0</v>
      </c>
      <c r="M27" s="284">
        <f t="shared" si="9"/>
        <v>0</v>
      </c>
      <c r="N27" s="284">
        <f t="shared" si="10"/>
        <v>0</v>
      </c>
      <c r="O27" s="284">
        <f t="shared" si="11"/>
        <v>0</v>
      </c>
      <c r="P27" s="284">
        <f t="shared" si="12"/>
        <v>0</v>
      </c>
      <c r="Q27" s="284">
        <f>0</f>
        <v>0</v>
      </c>
      <c r="R27" s="284">
        <f>0</f>
        <v>0</v>
      </c>
      <c r="S27" s="284">
        <f>0</f>
        <v>0</v>
      </c>
      <c r="T27" s="284">
        <f>0</f>
        <v>0</v>
      </c>
      <c r="U27" s="284">
        <f>0</f>
        <v>0</v>
      </c>
      <c r="V27" s="284">
        <f>0</f>
        <v>0</v>
      </c>
      <c r="W27" s="284">
        <f>0</f>
        <v>0</v>
      </c>
      <c r="X27" s="284">
        <f t="shared" si="13"/>
        <v>0</v>
      </c>
      <c r="Y27" s="284">
        <f>0</f>
        <v>0</v>
      </c>
      <c r="Z27" s="284">
        <f>0</f>
        <v>0</v>
      </c>
      <c r="AA27" s="284">
        <f>0</f>
        <v>0</v>
      </c>
      <c r="AB27" s="284">
        <f>0</f>
        <v>0</v>
      </c>
      <c r="AC27" s="284">
        <f>0</f>
        <v>0</v>
      </c>
      <c r="AD27" s="284">
        <f>0</f>
        <v>0</v>
      </c>
      <c r="AE27" s="284">
        <f>0</f>
        <v>0</v>
      </c>
      <c r="AF27" s="284">
        <f t="shared" si="14"/>
        <v>0</v>
      </c>
      <c r="AG27" s="284">
        <f>0</f>
        <v>0</v>
      </c>
      <c r="AH27" s="284">
        <f>0</f>
        <v>0</v>
      </c>
      <c r="AI27" s="284">
        <f>0</f>
        <v>0</v>
      </c>
      <c r="AJ27" s="284">
        <f>0</f>
        <v>0</v>
      </c>
      <c r="AK27" s="284">
        <f>0</f>
        <v>0</v>
      </c>
      <c r="AL27" s="284">
        <f>0</f>
        <v>0</v>
      </c>
      <c r="AM27" s="284">
        <f>0</f>
        <v>0</v>
      </c>
      <c r="AN27" s="284">
        <f t="shared" si="15"/>
        <v>0</v>
      </c>
      <c r="AO27" s="284">
        <f>0</f>
        <v>0</v>
      </c>
      <c r="AP27" s="284">
        <f>0</f>
        <v>0</v>
      </c>
      <c r="AQ27" s="284">
        <f>0</f>
        <v>0</v>
      </c>
      <c r="AR27" s="284">
        <f>0</f>
        <v>0</v>
      </c>
      <c r="AS27" s="284">
        <f>0</f>
        <v>0</v>
      </c>
      <c r="AT27" s="284">
        <f>0</f>
        <v>0</v>
      </c>
      <c r="AU27" s="284">
        <f>0</f>
        <v>0</v>
      </c>
      <c r="AV27" s="284">
        <f t="shared" si="16"/>
        <v>0</v>
      </c>
      <c r="AW27" s="284">
        <f>0</f>
        <v>0</v>
      </c>
      <c r="AX27" s="284">
        <f>0</f>
        <v>0</v>
      </c>
      <c r="AY27" s="284">
        <f>0</f>
        <v>0</v>
      </c>
      <c r="AZ27" s="284">
        <f>0</f>
        <v>0</v>
      </c>
      <c r="BA27" s="284">
        <f>0</f>
        <v>0</v>
      </c>
      <c r="BB27" s="284">
        <f>0</f>
        <v>0</v>
      </c>
      <c r="BC27" s="284">
        <f>0</f>
        <v>0</v>
      </c>
      <c r="BD27" s="284">
        <f t="shared" si="17"/>
        <v>0</v>
      </c>
      <c r="BE27" s="284">
        <f>0</f>
        <v>0</v>
      </c>
      <c r="BF27" s="284">
        <f>0</f>
        <v>0</v>
      </c>
      <c r="BG27" s="284">
        <f>0</f>
        <v>0</v>
      </c>
      <c r="BH27" s="284">
        <f>0</f>
        <v>0</v>
      </c>
      <c r="BI27" s="284">
        <f>0</f>
        <v>0</v>
      </c>
      <c r="BJ27" s="284">
        <f>0</f>
        <v>0</v>
      </c>
      <c r="BK27" s="284">
        <f>0</f>
        <v>0</v>
      </c>
      <c r="BL27" s="284">
        <f t="shared" si="18"/>
        <v>0</v>
      </c>
      <c r="BM27" s="284">
        <f>0</f>
        <v>0</v>
      </c>
      <c r="BN27" s="284">
        <f>0</f>
        <v>0</v>
      </c>
      <c r="BO27" s="284">
        <f>0</f>
        <v>0</v>
      </c>
      <c r="BP27" s="284">
        <f>0</f>
        <v>0</v>
      </c>
      <c r="BQ27" s="284">
        <f>0</f>
        <v>0</v>
      </c>
      <c r="BR27" s="284">
        <f>0</f>
        <v>0</v>
      </c>
      <c r="BS27" s="284">
        <f>0</f>
        <v>0</v>
      </c>
      <c r="BT27" s="284">
        <f t="shared" si="19"/>
        <v>0</v>
      </c>
      <c r="BU27" s="284">
        <f>0</f>
        <v>0</v>
      </c>
      <c r="BV27" s="284">
        <f>0</f>
        <v>0</v>
      </c>
      <c r="BW27" s="284">
        <f>0</f>
        <v>0</v>
      </c>
      <c r="BX27" s="284">
        <f>0</f>
        <v>0</v>
      </c>
      <c r="BY27" s="284">
        <f>0</f>
        <v>0</v>
      </c>
      <c r="BZ27" s="284">
        <f>0</f>
        <v>0</v>
      </c>
      <c r="CA27" s="284">
        <f>0</f>
        <v>0</v>
      </c>
      <c r="CB27" s="284">
        <f t="shared" si="20"/>
        <v>0</v>
      </c>
      <c r="CC27" s="284">
        <f>0</f>
        <v>0</v>
      </c>
      <c r="CD27" s="284">
        <f>0</f>
        <v>0</v>
      </c>
      <c r="CE27" s="284">
        <f>0</f>
        <v>0</v>
      </c>
      <c r="CF27" s="284">
        <f>0</f>
        <v>0</v>
      </c>
      <c r="CG27" s="284">
        <f>0</f>
        <v>0</v>
      </c>
      <c r="CH27" s="284">
        <f>0</f>
        <v>0</v>
      </c>
      <c r="CI27" s="284">
        <f>0</f>
        <v>0</v>
      </c>
      <c r="CJ27" s="284">
        <f t="shared" si="21"/>
        <v>0</v>
      </c>
      <c r="CK27" s="284">
        <f>0</f>
        <v>0</v>
      </c>
      <c r="CL27" s="284">
        <f>0</f>
        <v>0</v>
      </c>
      <c r="CM27" s="284">
        <f>0</f>
        <v>0</v>
      </c>
      <c r="CN27" s="284">
        <f>0</f>
        <v>0</v>
      </c>
      <c r="CO27" s="284">
        <f>0</f>
        <v>0</v>
      </c>
      <c r="CP27" s="284">
        <f>0</f>
        <v>0</v>
      </c>
      <c r="CQ27" s="284">
        <f>0</f>
        <v>0</v>
      </c>
      <c r="CR27" s="284">
        <f t="shared" si="22"/>
        <v>0</v>
      </c>
      <c r="CS27" s="284">
        <f>0</f>
        <v>0</v>
      </c>
      <c r="CT27" s="284">
        <f>0</f>
        <v>0</v>
      </c>
      <c r="CU27" s="284">
        <f>0</f>
        <v>0</v>
      </c>
      <c r="CV27" s="284">
        <f>0</f>
        <v>0</v>
      </c>
      <c r="CW27" s="284">
        <f>0</f>
        <v>0</v>
      </c>
      <c r="CX27" s="284">
        <f>0</f>
        <v>0</v>
      </c>
      <c r="CY27" s="284">
        <f>0</f>
        <v>0</v>
      </c>
    </row>
    <row r="28" spans="1:103" ht="13.5" customHeight="1" x14ac:dyDescent="0.15">
      <c r="A28" s="282" t="s">
        <v>745</v>
      </c>
      <c r="B28" s="283" t="s">
        <v>802</v>
      </c>
      <c r="C28" s="282" t="s">
        <v>803</v>
      </c>
      <c r="D28" s="284">
        <f t="shared" si="0"/>
        <v>0</v>
      </c>
      <c r="E28" s="284">
        <f t="shared" si="1"/>
        <v>0</v>
      </c>
      <c r="F28" s="284">
        <f t="shared" si="2"/>
        <v>0</v>
      </c>
      <c r="G28" s="284">
        <f t="shared" si="3"/>
        <v>0</v>
      </c>
      <c r="H28" s="284">
        <f t="shared" si="4"/>
        <v>0</v>
      </c>
      <c r="I28" s="284">
        <f t="shared" si="5"/>
        <v>0</v>
      </c>
      <c r="J28" s="284">
        <f t="shared" si="6"/>
        <v>0</v>
      </c>
      <c r="K28" s="284">
        <f t="shared" si="7"/>
        <v>0</v>
      </c>
      <c r="L28" s="284">
        <f t="shared" si="8"/>
        <v>0</v>
      </c>
      <c r="M28" s="284">
        <f t="shared" si="9"/>
        <v>0</v>
      </c>
      <c r="N28" s="284">
        <f t="shared" si="10"/>
        <v>0</v>
      </c>
      <c r="O28" s="284">
        <f t="shared" si="11"/>
        <v>0</v>
      </c>
      <c r="P28" s="284">
        <f t="shared" si="12"/>
        <v>0</v>
      </c>
      <c r="Q28" s="284">
        <f>0</f>
        <v>0</v>
      </c>
      <c r="R28" s="284">
        <f>0</f>
        <v>0</v>
      </c>
      <c r="S28" s="284">
        <f>0</f>
        <v>0</v>
      </c>
      <c r="T28" s="284">
        <f>0</f>
        <v>0</v>
      </c>
      <c r="U28" s="284">
        <f>0</f>
        <v>0</v>
      </c>
      <c r="V28" s="284">
        <f>0</f>
        <v>0</v>
      </c>
      <c r="W28" s="284">
        <f>0</f>
        <v>0</v>
      </c>
      <c r="X28" s="284">
        <f t="shared" si="13"/>
        <v>0</v>
      </c>
      <c r="Y28" s="284">
        <f>0</f>
        <v>0</v>
      </c>
      <c r="Z28" s="284">
        <f>0</f>
        <v>0</v>
      </c>
      <c r="AA28" s="284">
        <f>0</f>
        <v>0</v>
      </c>
      <c r="AB28" s="284">
        <f>0</f>
        <v>0</v>
      </c>
      <c r="AC28" s="284">
        <f>0</f>
        <v>0</v>
      </c>
      <c r="AD28" s="284">
        <f>0</f>
        <v>0</v>
      </c>
      <c r="AE28" s="284">
        <f>0</f>
        <v>0</v>
      </c>
      <c r="AF28" s="284">
        <f t="shared" si="14"/>
        <v>0</v>
      </c>
      <c r="AG28" s="284">
        <f>0</f>
        <v>0</v>
      </c>
      <c r="AH28" s="284">
        <f>0</f>
        <v>0</v>
      </c>
      <c r="AI28" s="284">
        <f>0</f>
        <v>0</v>
      </c>
      <c r="AJ28" s="284">
        <f>0</f>
        <v>0</v>
      </c>
      <c r="AK28" s="284">
        <f>0</f>
        <v>0</v>
      </c>
      <c r="AL28" s="284">
        <f>0</f>
        <v>0</v>
      </c>
      <c r="AM28" s="284">
        <f>0</f>
        <v>0</v>
      </c>
      <c r="AN28" s="284">
        <f t="shared" si="15"/>
        <v>0</v>
      </c>
      <c r="AO28" s="284">
        <f>0</f>
        <v>0</v>
      </c>
      <c r="AP28" s="284">
        <f>0</f>
        <v>0</v>
      </c>
      <c r="AQ28" s="284">
        <f>0</f>
        <v>0</v>
      </c>
      <c r="AR28" s="284">
        <f>0</f>
        <v>0</v>
      </c>
      <c r="AS28" s="284">
        <f>0</f>
        <v>0</v>
      </c>
      <c r="AT28" s="284">
        <f>0</f>
        <v>0</v>
      </c>
      <c r="AU28" s="284">
        <f>0</f>
        <v>0</v>
      </c>
      <c r="AV28" s="284">
        <f t="shared" si="16"/>
        <v>0</v>
      </c>
      <c r="AW28" s="284">
        <f>0</f>
        <v>0</v>
      </c>
      <c r="AX28" s="284">
        <f>0</f>
        <v>0</v>
      </c>
      <c r="AY28" s="284">
        <f>0</f>
        <v>0</v>
      </c>
      <c r="AZ28" s="284">
        <f>0</f>
        <v>0</v>
      </c>
      <c r="BA28" s="284">
        <f>0</f>
        <v>0</v>
      </c>
      <c r="BB28" s="284">
        <f>0</f>
        <v>0</v>
      </c>
      <c r="BC28" s="284">
        <f>0</f>
        <v>0</v>
      </c>
      <c r="BD28" s="284">
        <f t="shared" si="17"/>
        <v>0</v>
      </c>
      <c r="BE28" s="284">
        <f>0</f>
        <v>0</v>
      </c>
      <c r="BF28" s="284">
        <f>0</f>
        <v>0</v>
      </c>
      <c r="BG28" s="284">
        <f>0</f>
        <v>0</v>
      </c>
      <c r="BH28" s="284">
        <f>0</f>
        <v>0</v>
      </c>
      <c r="BI28" s="284">
        <f>0</f>
        <v>0</v>
      </c>
      <c r="BJ28" s="284">
        <f>0</f>
        <v>0</v>
      </c>
      <c r="BK28" s="284">
        <f>0</f>
        <v>0</v>
      </c>
      <c r="BL28" s="284">
        <f t="shared" si="18"/>
        <v>0</v>
      </c>
      <c r="BM28" s="284">
        <f>0</f>
        <v>0</v>
      </c>
      <c r="BN28" s="284">
        <f>0</f>
        <v>0</v>
      </c>
      <c r="BO28" s="284">
        <f>0</f>
        <v>0</v>
      </c>
      <c r="BP28" s="284">
        <f>0</f>
        <v>0</v>
      </c>
      <c r="BQ28" s="284">
        <f>0</f>
        <v>0</v>
      </c>
      <c r="BR28" s="284">
        <f>0</f>
        <v>0</v>
      </c>
      <c r="BS28" s="284">
        <f>0</f>
        <v>0</v>
      </c>
      <c r="BT28" s="284">
        <f t="shared" si="19"/>
        <v>0</v>
      </c>
      <c r="BU28" s="284">
        <f>0</f>
        <v>0</v>
      </c>
      <c r="BV28" s="284">
        <f>0</f>
        <v>0</v>
      </c>
      <c r="BW28" s="284">
        <f>0</f>
        <v>0</v>
      </c>
      <c r="BX28" s="284">
        <f>0</f>
        <v>0</v>
      </c>
      <c r="BY28" s="284">
        <f>0</f>
        <v>0</v>
      </c>
      <c r="BZ28" s="284">
        <f>0</f>
        <v>0</v>
      </c>
      <c r="CA28" s="284">
        <f>0</f>
        <v>0</v>
      </c>
      <c r="CB28" s="284">
        <f t="shared" si="20"/>
        <v>0</v>
      </c>
      <c r="CC28" s="284">
        <f>0</f>
        <v>0</v>
      </c>
      <c r="CD28" s="284">
        <f>0</f>
        <v>0</v>
      </c>
      <c r="CE28" s="284">
        <f>0</f>
        <v>0</v>
      </c>
      <c r="CF28" s="284">
        <f>0</f>
        <v>0</v>
      </c>
      <c r="CG28" s="284">
        <f>0</f>
        <v>0</v>
      </c>
      <c r="CH28" s="284">
        <f>0</f>
        <v>0</v>
      </c>
      <c r="CI28" s="284">
        <f>0</f>
        <v>0</v>
      </c>
      <c r="CJ28" s="284">
        <f t="shared" si="21"/>
        <v>0</v>
      </c>
      <c r="CK28" s="284">
        <f>0</f>
        <v>0</v>
      </c>
      <c r="CL28" s="284">
        <f>0</f>
        <v>0</v>
      </c>
      <c r="CM28" s="284">
        <f>0</f>
        <v>0</v>
      </c>
      <c r="CN28" s="284">
        <f>0</f>
        <v>0</v>
      </c>
      <c r="CO28" s="284">
        <f>0</f>
        <v>0</v>
      </c>
      <c r="CP28" s="284">
        <f>0</f>
        <v>0</v>
      </c>
      <c r="CQ28" s="284">
        <f>0</f>
        <v>0</v>
      </c>
      <c r="CR28" s="284">
        <f t="shared" si="22"/>
        <v>0</v>
      </c>
      <c r="CS28" s="284">
        <f>0</f>
        <v>0</v>
      </c>
      <c r="CT28" s="284">
        <f>0</f>
        <v>0</v>
      </c>
      <c r="CU28" s="284">
        <f>0</f>
        <v>0</v>
      </c>
      <c r="CV28" s="284">
        <f>0</f>
        <v>0</v>
      </c>
      <c r="CW28" s="284">
        <f>0</f>
        <v>0</v>
      </c>
      <c r="CX28" s="284">
        <f>0</f>
        <v>0</v>
      </c>
      <c r="CY28" s="284">
        <f>0</f>
        <v>0</v>
      </c>
    </row>
    <row r="29" spans="1:103" ht="13.5" customHeight="1" x14ac:dyDescent="0.15">
      <c r="A29" s="282" t="s">
        <v>745</v>
      </c>
      <c r="B29" s="283" t="s">
        <v>804</v>
      </c>
      <c r="C29" s="282" t="s">
        <v>805</v>
      </c>
      <c r="D29" s="284">
        <f t="shared" si="0"/>
        <v>0</v>
      </c>
      <c r="E29" s="284">
        <f t="shared" si="1"/>
        <v>0</v>
      </c>
      <c r="F29" s="284">
        <f t="shared" si="2"/>
        <v>0</v>
      </c>
      <c r="G29" s="284">
        <f t="shared" si="3"/>
        <v>0</v>
      </c>
      <c r="H29" s="284">
        <f t="shared" si="4"/>
        <v>0</v>
      </c>
      <c r="I29" s="284">
        <f t="shared" si="5"/>
        <v>0</v>
      </c>
      <c r="J29" s="284">
        <f t="shared" si="6"/>
        <v>0</v>
      </c>
      <c r="K29" s="284">
        <f t="shared" si="7"/>
        <v>0</v>
      </c>
      <c r="L29" s="284">
        <f t="shared" si="8"/>
        <v>0</v>
      </c>
      <c r="M29" s="284">
        <f t="shared" si="9"/>
        <v>0</v>
      </c>
      <c r="N29" s="284">
        <f t="shared" si="10"/>
        <v>0</v>
      </c>
      <c r="O29" s="284">
        <f t="shared" si="11"/>
        <v>0</v>
      </c>
      <c r="P29" s="284">
        <f t="shared" si="12"/>
        <v>0</v>
      </c>
      <c r="Q29" s="284">
        <f>0</f>
        <v>0</v>
      </c>
      <c r="R29" s="284">
        <f>0</f>
        <v>0</v>
      </c>
      <c r="S29" s="284">
        <f>0</f>
        <v>0</v>
      </c>
      <c r="T29" s="284">
        <f>0</f>
        <v>0</v>
      </c>
      <c r="U29" s="284">
        <f>0</f>
        <v>0</v>
      </c>
      <c r="V29" s="284">
        <f>0</f>
        <v>0</v>
      </c>
      <c r="W29" s="284">
        <f>0</f>
        <v>0</v>
      </c>
      <c r="X29" s="284">
        <f t="shared" si="13"/>
        <v>0</v>
      </c>
      <c r="Y29" s="284">
        <f>0</f>
        <v>0</v>
      </c>
      <c r="Z29" s="284">
        <f>0</f>
        <v>0</v>
      </c>
      <c r="AA29" s="284">
        <f>0</f>
        <v>0</v>
      </c>
      <c r="AB29" s="284">
        <f>0</f>
        <v>0</v>
      </c>
      <c r="AC29" s="284">
        <f>0</f>
        <v>0</v>
      </c>
      <c r="AD29" s="284">
        <f>0</f>
        <v>0</v>
      </c>
      <c r="AE29" s="284">
        <f>0</f>
        <v>0</v>
      </c>
      <c r="AF29" s="284">
        <f t="shared" si="14"/>
        <v>0</v>
      </c>
      <c r="AG29" s="284">
        <f>0</f>
        <v>0</v>
      </c>
      <c r="AH29" s="284">
        <f>0</f>
        <v>0</v>
      </c>
      <c r="AI29" s="284">
        <f>0</f>
        <v>0</v>
      </c>
      <c r="AJ29" s="284">
        <f>0</f>
        <v>0</v>
      </c>
      <c r="AK29" s="284">
        <f>0</f>
        <v>0</v>
      </c>
      <c r="AL29" s="284">
        <f>0</f>
        <v>0</v>
      </c>
      <c r="AM29" s="284">
        <f>0</f>
        <v>0</v>
      </c>
      <c r="AN29" s="284">
        <f t="shared" si="15"/>
        <v>0</v>
      </c>
      <c r="AO29" s="284">
        <f>0</f>
        <v>0</v>
      </c>
      <c r="AP29" s="284">
        <f>0</f>
        <v>0</v>
      </c>
      <c r="AQ29" s="284">
        <f>0</f>
        <v>0</v>
      </c>
      <c r="AR29" s="284">
        <f>0</f>
        <v>0</v>
      </c>
      <c r="AS29" s="284">
        <f>0</f>
        <v>0</v>
      </c>
      <c r="AT29" s="284">
        <f>0</f>
        <v>0</v>
      </c>
      <c r="AU29" s="284">
        <f>0</f>
        <v>0</v>
      </c>
      <c r="AV29" s="284">
        <f t="shared" si="16"/>
        <v>0</v>
      </c>
      <c r="AW29" s="284">
        <f>0</f>
        <v>0</v>
      </c>
      <c r="AX29" s="284">
        <f>0</f>
        <v>0</v>
      </c>
      <c r="AY29" s="284">
        <f>0</f>
        <v>0</v>
      </c>
      <c r="AZ29" s="284">
        <f>0</f>
        <v>0</v>
      </c>
      <c r="BA29" s="284">
        <f>0</f>
        <v>0</v>
      </c>
      <c r="BB29" s="284">
        <f>0</f>
        <v>0</v>
      </c>
      <c r="BC29" s="284">
        <f>0</f>
        <v>0</v>
      </c>
      <c r="BD29" s="284">
        <f t="shared" si="17"/>
        <v>0</v>
      </c>
      <c r="BE29" s="284">
        <f>0</f>
        <v>0</v>
      </c>
      <c r="BF29" s="284">
        <f>0</f>
        <v>0</v>
      </c>
      <c r="BG29" s="284">
        <f>0</f>
        <v>0</v>
      </c>
      <c r="BH29" s="284">
        <f>0</f>
        <v>0</v>
      </c>
      <c r="BI29" s="284">
        <f>0</f>
        <v>0</v>
      </c>
      <c r="BJ29" s="284">
        <f>0</f>
        <v>0</v>
      </c>
      <c r="BK29" s="284">
        <f>0</f>
        <v>0</v>
      </c>
      <c r="BL29" s="284">
        <f t="shared" si="18"/>
        <v>0</v>
      </c>
      <c r="BM29" s="284">
        <f>0</f>
        <v>0</v>
      </c>
      <c r="BN29" s="284">
        <f>0</f>
        <v>0</v>
      </c>
      <c r="BO29" s="284">
        <f>0</f>
        <v>0</v>
      </c>
      <c r="BP29" s="284">
        <f>0</f>
        <v>0</v>
      </c>
      <c r="BQ29" s="284">
        <f>0</f>
        <v>0</v>
      </c>
      <c r="BR29" s="284">
        <f>0</f>
        <v>0</v>
      </c>
      <c r="BS29" s="284">
        <f>0</f>
        <v>0</v>
      </c>
      <c r="BT29" s="284">
        <f t="shared" si="19"/>
        <v>0</v>
      </c>
      <c r="BU29" s="284">
        <f>0</f>
        <v>0</v>
      </c>
      <c r="BV29" s="284">
        <f>0</f>
        <v>0</v>
      </c>
      <c r="BW29" s="284">
        <f>0</f>
        <v>0</v>
      </c>
      <c r="BX29" s="284">
        <f>0</f>
        <v>0</v>
      </c>
      <c r="BY29" s="284">
        <f>0</f>
        <v>0</v>
      </c>
      <c r="BZ29" s="284">
        <f>0</f>
        <v>0</v>
      </c>
      <c r="CA29" s="284">
        <f>0</f>
        <v>0</v>
      </c>
      <c r="CB29" s="284">
        <f t="shared" si="20"/>
        <v>0</v>
      </c>
      <c r="CC29" s="284">
        <f>0</f>
        <v>0</v>
      </c>
      <c r="CD29" s="284">
        <f>0</f>
        <v>0</v>
      </c>
      <c r="CE29" s="284">
        <f>0</f>
        <v>0</v>
      </c>
      <c r="CF29" s="284">
        <f>0</f>
        <v>0</v>
      </c>
      <c r="CG29" s="284">
        <f>0</f>
        <v>0</v>
      </c>
      <c r="CH29" s="284">
        <f>0</f>
        <v>0</v>
      </c>
      <c r="CI29" s="284">
        <f>0</f>
        <v>0</v>
      </c>
      <c r="CJ29" s="284">
        <f t="shared" si="21"/>
        <v>0</v>
      </c>
      <c r="CK29" s="284">
        <f>0</f>
        <v>0</v>
      </c>
      <c r="CL29" s="284">
        <f>0</f>
        <v>0</v>
      </c>
      <c r="CM29" s="284">
        <f>0</f>
        <v>0</v>
      </c>
      <c r="CN29" s="284">
        <f>0</f>
        <v>0</v>
      </c>
      <c r="CO29" s="284">
        <f>0</f>
        <v>0</v>
      </c>
      <c r="CP29" s="284">
        <f>0</f>
        <v>0</v>
      </c>
      <c r="CQ29" s="284">
        <f>0</f>
        <v>0</v>
      </c>
      <c r="CR29" s="284">
        <f t="shared" si="22"/>
        <v>0</v>
      </c>
      <c r="CS29" s="284">
        <f>0</f>
        <v>0</v>
      </c>
      <c r="CT29" s="284">
        <f>0</f>
        <v>0</v>
      </c>
      <c r="CU29" s="284">
        <f>0</f>
        <v>0</v>
      </c>
      <c r="CV29" s="284">
        <f>0</f>
        <v>0</v>
      </c>
      <c r="CW29" s="284">
        <f>0</f>
        <v>0</v>
      </c>
      <c r="CX29" s="284">
        <f>0</f>
        <v>0</v>
      </c>
      <c r="CY29" s="284">
        <f>0</f>
        <v>0</v>
      </c>
    </row>
    <row r="30" spans="1:103" ht="13.5" customHeight="1" x14ac:dyDescent="0.15">
      <c r="A30" s="282" t="s">
        <v>745</v>
      </c>
      <c r="B30" s="283" t="s">
        <v>806</v>
      </c>
      <c r="C30" s="282" t="s">
        <v>807</v>
      </c>
      <c r="D30" s="284">
        <f t="shared" si="0"/>
        <v>0</v>
      </c>
      <c r="E30" s="284">
        <f t="shared" si="1"/>
        <v>0</v>
      </c>
      <c r="F30" s="284">
        <f t="shared" si="2"/>
        <v>0</v>
      </c>
      <c r="G30" s="284">
        <f t="shared" si="3"/>
        <v>0</v>
      </c>
      <c r="H30" s="284">
        <f t="shared" si="4"/>
        <v>0</v>
      </c>
      <c r="I30" s="284">
        <f t="shared" si="5"/>
        <v>0</v>
      </c>
      <c r="J30" s="284">
        <f t="shared" si="6"/>
        <v>0</v>
      </c>
      <c r="K30" s="284">
        <f t="shared" si="7"/>
        <v>0</v>
      </c>
      <c r="L30" s="284">
        <f t="shared" si="8"/>
        <v>0</v>
      </c>
      <c r="M30" s="284">
        <f t="shared" si="9"/>
        <v>0</v>
      </c>
      <c r="N30" s="284">
        <f t="shared" si="10"/>
        <v>0</v>
      </c>
      <c r="O30" s="284">
        <f t="shared" si="11"/>
        <v>0</v>
      </c>
      <c r="P30" s="284">
        <f t="shared" si="12"/>
        <v>0</v>
      </c>
      <c r="Q30" s="284">
        <f>0</f>
        <v>0</v>
      </c>
      <c r="R30" s="284">
        <f>0</f>
        <v>0</v>
      </c>
      <c r="S30" s="284">
        <f>0</f>
        <v>0</v>
      </c>
      <c r="T30" s="284">
        <f>0</f>
        <v>0</v>
      </c>
      <c r="U30" s="284">
        <f>0</f>
        <v>0</v>
      </c>
      <c r="V30" s="284">
        <f>0</f>
        <v>0</v>
      </c>
      <c r="W30" s="284">
        <f>0</f>
        <v>0</v>
      </c>
      <c r="X30" s="284">
        <f t="shared" si="13"/>
        <v>0</v>
      </c>
      <c r="Y30" s="284">
        <f>0</f>
        <v>0</v>
      </c>
      <c r="Z30" s="284">
        <f>0</f>
        <v>0</v>
      </c>
      <c r="AA30" s="284">
        <f>0</f>
        <v>0</v>
      </c>
      <c r="AB30" s="284">
        <f>0</f>
        <v>0</v>
      </c>
      <c r="AC30" s="284">
        <f>0</f>
        <v>0</v>
      </c>
      <c r="AD30" s="284">
        <f>0</f>
        <v>0</v>
      </c>
      <c r="AE30" s="284">
        <f>0</f>
        <v>0</v>
      </c>
      <c r="AF30" s="284">
        <f t="shared" si="14"/>
        <v>0</v>
      </c>
      <c r="AG30" s="284">
        <f>0</f>
        <v>0</v>
      </c>
      <c r="AH30" s="284">
        <f>0</f>
        <v>0</v>
      </c>
      <c r="AI30" s="284">
        <f>0</f>
        <v>0</v>
      </c>
      <c r="AJ30" s="284">
        <f>0</f>
        <v>0</v>
      </c>
      <c r="AK30" s="284">
        <f>0</f>
        <v>0</v>
      </c>
      <c r="AL30" s="284">
        <f>0</f>
        <v>0</v>
      </c>
      <c r="AM30" s="284">
        <f>0</f>
        <v>0</v>
      </c>
      <c r="AN30" s="284">
        <f t="shared" si="15"/>
        <v>0</v>
      </c>
      <c r="AO30" s="284">
        <f>0</f>
        <v>0</v>
      </c>
      <c r="AP30" s="284">
        <f>0</f>
        <v>0</v>
      </c>
      <c r="AQ30" s="284">
        <f>0</f>
        <v>0</v>
      </c>
      <c r="AR30" s="284">
        <f>0</f>
        <v>0</v>
      </c>
      <c r="AS30" s="284">
        <f>0</f>
        <v>0</v>
      </c>
      <c r="AT30" s="284">
        <f>0</f>
        <v>0</v>
      </c>
      <c r="AU30" s="284">
        <f>0</f>
        <v>0</v>
      </c>
      <c r="AV30" s="284">
        <f t="shared" si="16"/>
        <v>0</v>
      </c>
      <c r="AW30" s="284">
        <f>0</f>
        <v>0</v>
      </c>
      <c r="AX30" s="284">
        <f>0</f>
        <v>0</v>
      </c>
      <c r="AY30" s="284">
        <f>0</f>
        <v>0</v>
      </c>
      <c r="AZ30" s="284">
        <f>0</f>
        <v>0</v>
      </c>
      <c r="BA30" s="284">
        <f>0</f>
        <v>0</v>
      </c>
      <c r="BB30" s="284">
        <f>0</f>
        <v>0</v>
      </c>
      <c r="BC30" s="284">
        <f>0</f>
        <v>0</v>
      </c>
      <c r="BD30" s="284">
        <f t="shared" si="17"/>
        <v>0</v>
      </c>
      <c r="BE30" s="284">
        <f>0</f>
        <v>0</v>
      </c>
      <c r="BF30" s="284">
        <f>0</f>
        <v>0</v>
      </c>
      <c r="BG30" s="284">
        <f>0</f>
        <v>0</v>
      </c>
      <c r="BH30" s="284">
        <f>0</f>
        <v>0</v>
      </c>
      <c r="BI30" s="284">
        <f>0</f>
        <v>0</v>
      </c>
      <c r="BJ30" s="284">
        <f>0</f>
        <v>0</v>
      </c>
      <c r="BK30" s="284">
        <f>0</f>
        <v>0</v>
      </c>
      <c r="BL30" s="284">
        <f t="shared" si="18"/>
        <v>0</v>
      </c>
      <c r="BM30" s="284">
        <f>0</f>
        <v>0</v>
      </c>
      <c r="BN30" s="284">
        <f>0</f>
        <v>0</v>
      </c>
      <c r="BO30" s="284">
        <f>0</f>
        <v>0</v>
      </c>
      <c r="BP30" s="284">
        <f>0</f>
        <v>0</v>
      </c>
      <c r="BQ30" s="284">
        <f>0</f>
        <v>0</v>
      </c>
      <c r="BR30" s="284">
        <f>0</f>
        <v>0</v>
      </c>
      <c r="BS30" s="284">
        <f>0</f>
        <v>0</v>
      </c>
      <c r="BT30" s="284">
        <f t="shared" si="19"/>
        <v>0</v>
      </c>
      <c r="BU30" s="284">
        <f>0</f>
        <v>0</v>
      </c>
      <c r="BV30" s="284">
        <f>0</f>
        <v>0</v>
      </c>
      <c r="BW30" s="284">
        <f>0</f>
        <v>0</v>
      </c>
      <c r="BX30" s="284">
        <f>0</f>
        <v>0</v>
      </c>
      <c r="BY30" s="284">
        <f>0</f>
        <v>0</v>
      </c>
      <c r="BZ30" s="284">
        <f>0</f>
        <v>0</v>
      </c>
      <c r="CA30" s="284">
        <f>0</f>
        <v>0</v>
      </c>
      <c r="CB30" s="284">
        <f t="shared" si="20"/>
        <v>0</v>
      </c>
      <c r="CC30" s="284">
        <f>0</f>
        <v>0</v>
      </c>
      <c r="CD30" s="284">
        <f>0</f>
        <v>0</v>
      </c>
      <c r="CE30" s="284">
        <f>0</f>
        <v>0</v>
      </c>
      <c r="CF30" s="284">
        <f>0</f>
        <v>0</v>
      </c>
      <c r="CG30" s="284">
        <f>0</f>
        <v>0</v>
      </c>
      <c r="CH30" s="284">
        <f>0</f>
        <v>0</v>
      </c>
      <c r="CI30" s="284">
        <f>0</f>
        <v>0</v>
      </c>
      <c r="CJ30" s="284">
        <f t="shared" si="21"/>
        <v>0</v>
      </c>
      <c r="CK30" s="284">
        <f>0</f>
        <v>0</v>
      </c>
      <c r="CL30" s="284">
        <f>0</f>
        <v>0</v>
      </c>
      <c r="CM30" s="284">
        <f>0</f>
        <v>0</v>
      </c>
      <c r="CN30" s="284">
        <f>0</f>
        <v>0</v>
      </c>
      <c r="CO30" s="284">
        <f>0</f>
        <v>0</v>
      </c>
      <c r="CP30" s="284">
        <f>0</f>
        <v>0</v>
      </c>
      <c r="CQ30" s="284">
        <f>0</f>
        <v>0</v>
      </c>
      <c r="CR30" s="284">
        <f t="shared" si="22"/>
        <v>0</v>
      </c>
      <c r="CS30" s="284">
        <f>0</f>
        <v>0</v>
      </c>
      <c r="CT30" s="284">
        <f>0</f>
        <v>0</v>
      </c>
      <c r="CU30" s="284">
        <f>0</f>
        <v>0</v>
      </c>
      <c r="CV30" s="284">
        <f>0</f>
        <v>0</v>
      </c>
      <c r="CW30" s="284">
        <f>0</f>
        <v>0</v>
      </c>
      <c r="CX30" s="284">
        <f>0</f>
        <v>0</v>
      </c>
      <c r="CY30" s="284">
        <f>0</f>
        <v>0</v>
      </c>
    </row>
    <row r="31" spans="1:103" ht="13.5" customHeight="1" x14ac:dyDescent="0.15">
      <c r="A31" s="282" t="s">
        <v>745</v>
      </c>
      <c r="B31" s="283" t="s">
        <v>808</v>
      </c>
      <c r="C31" s="282" t="s">
        <v>809</v>
      </c>
      <c r="D31" s="284">
        <f t="shared" si="0"/>
        <v>0</v>
      </c>
      <c r="E31" s="284">
        <f t="shared" si="1"/>
        <v>0</v>
      </c>
      <c r="F31" s="284">
        <f t="shared" si="2"/>
        <v>0</v>
      </c>
      <c r="G31" s="284">
        <f t="shared" si="3"/>
        <v>0</v>
      </c>
      <c r="H31" s="284">
        <f t="shared" si="4"/>
        <v>0</v>
      </c>
      <c r="I31" s="284">
        <f t="shared" si="5"/>
        <v>0</v>
      </c>
      <c r="J31" s="284">
        <f t="shared" si="6"/>
        <v>0</v>
      </c>
      <c r="K31" s="284">
        <f t="shared" si="7"/>
        <v>0</v>
      </c>
      <c r="L31" s="284">
        <f t="shared" si="8"/>
        <v>0</v>
      </c>
      <c r="M31" s="284">
        <f t="shared" si="9"/>
        <v>0</v>
      </c>
      <c r="N31" s="284">
        <f t="shared" si="10"/>
        <v>0</v>
      </c>
      <c r="O31" s="284">
        <f t="shared" si="11"/>
        <v>0</v>
      </c>
      <c r="P31" s="284">
        <f t="shared" si="12"/>
        <v>0</v>
      </c>
      <c r="Q31" s="284">
        <f>0</f>
        <v>0</v>
      </c>
      <c r="R31" s="284">
        <f>0</f>
        <v>0</v>
      </c>
      <c r="S31" s="284">
        <f>0</f>
        <v>0</v>
      </c>
      <c r="T31" s="284">
        <f>0</f>
        <v>0</v>
      </c>
      <c r="U31" s="284">
        <f>0</f>
        <v>0</v>
      </c>
      <c r="V31" s="284">
        <f>0</f>
        <v>0</v>
      </c>
      <c r="W31" s="284">
        <f>0</f>
        <v>0</v>
      </c>
      <c r="X31" s="284">
        <f t="shared" si="13"/>
        <v>0</v>
      </c>
      <c r="Y31" s="284">
        <f>0</f>
        <v>0</v>
      </c>
      <c r="Z31" s="284">
        <f>0</f>
        <v>0</v>
      </c>
      <c r="AA31" s="284">
        <f>0</f>
        <v>0</v>
      </c>
      <c r="AB31" s="284">
        <f>0</f>
        <v>0</v>
      </c>
      <c r="AC31" s="284">
        <f>0</f>
        <v>0</v>
      </c>
      <c r="AD31" s="284">
        <f>0</f>
        <v>0</v>
      </c>
      <c r="AE31" s="284">
        <f>0</f>
        <v>0</v>
      </c>
      <c r="AF31" s="284">
        <f t="shared" si="14"/>
        <v>0</v>
      </c>
      <c r="AG31" s="284">
        <f>0</f>
        <v>0</v>
      </c>
      <c r="AH31" s="284">
        <f>0</f>
        <v>0</v>
      </c>
      <c r="AI31" s="284">
        <f>0</f>
        <v>0</v>
      </c>
      <c r="AJ31" s="284">
        <f>0</f>
        <v>0</v>
      </c>
      <c r="AK31" s="284">
        <f>0</f>
        <v>0</v>
      </c>
      <c r="AL31" s="284">
        <f>0</f>
        <v>0</v>
      </c>
      <c r="AM31" s="284">
        <f>0</f>
        <v>0</v>
      </c>
      <c r="AN31" s="284">
        <f t="shared" si="15"/>
        <v>0</v>
      </c>
      <c r="AO31" s="284">
        <f>0</f>
        <v>0</v>
      </c>
      <c r="AP31" s="284">
        <f>0</f>
        <v>0</v>
      </c>
      <c r="AQ31" s="284">
        <f>0</f>
        <v>0</v>
      </c>
      <c r="AR31" s="284">
        <f>0</f>
        <v>0</v>
      </c>
      <c r="AS31" s="284">
        <f>0</f>
        <v>0</v>
      </c>
      <c r="AT31" s="284">
        <f>0</f>
        <v>0</v>
      </c>
      <c r="AU31" s="284">
        <f>0</f>
        <v>0</v>
      </c>
      <c r="AV31" s="284">
        <f t="shared" si="16"/>
        <v>0</v>
      </c>
      <c r="AW31" s="284">
        <f>0</f>
        <v>0</v>
      </c>
      <c r="AX31" s="284">
        <f>0</f>
        <v>0</v>
      </c>
      <c r="AY31" s="284">
        <f>0</f>
        <v>0</v>
      </c>
      <c r="AZ31" s="284">
        <f>0</f>
        <v>0</v>
      </c>
      <c r="BA31" s="284">
        <f>0</f>
        <v>0</v>
      </c>
      <c r="BB31" s="284">
        <f>0</f>
        <v>0</v>
      </c>
      <c r="BC31" s="284">
        <f>0</f>
        <v>0</v>
      </c>
      <c r="BD31" s="284">
        <f t="shared" si="17"/>
        <v>0</v>
      </c>
      <c r="BE31" s="284">
        <f>0</f>
        <v>0</v>
      </c>
      <c r="BF31" s="284">
        <f>0</f>
        <v>0</v>
      </c>
      <c r="BG31" s="284">
        <f>0</f>
        <v>0</v>
      </c>
      <c r="BH31" s="284">
        <f>0</f>
        <v>0</v>
      </c>
      <c r="BI31" s="284">
        <f>0</f>
        <v>0</v>
      </c>
      <c r="BJ31" s="284">
        <f>0</f>
        <v>0</v>
      </c>
      <c r="BK31" s="284">
        <f>0</f>
        <v>0</v>
      </c>
      <c r="BL31" s="284">
        <f t="shared" si="18"/>
        <v>0</v>
      </c>
      <c r="BM31" s="284">
        <f>0</f>
        <v>0</v>
      </c>
      <c r="BN31" s="284">
        <f>0</f>
        <v>0</v>
      </c>
      <c r="BO31" s="284">
        <f>0</f>
        <v>0</v>
      </c>
      <c r="BP31" s="284">
        <f>0</f>
        <v>0</v>
      </c>
      <c r="BQ31" s="284">
        <f>0</f>
        <v>0</v>
      </c>
      <c r="BR31" s="284">
        <f>0</f>
        <v>0</v>
      </c>
      <c r="BS31" s="284">
        <f>0</f>
        <v>0</v>
      </c>
      <c r="BT31" s="284">
        <f t="shared" si="19"/>
        <v>0</v>
      </c>
      <c r="BU31" s="284">
        <f>0</f>
        <v>0</v>
      </c>
      <c r="BV31" s="284">
        <f>0</f>
        <v>0</v>
      </c>
      <c r="BW31" s="284">
        <f>0</f>
        <v>0</v>
      </c>
      <c r="BX31" s="284">
        <f>0</f>
        <v>0</v>
      </c>
      <c r="BY31" s="284">
        <f>0</f>
        <v>0</v>
      </c>
      <c r="BZ31" s="284">
        <f>0</f>
        <v>0</v>
      </c>
      <c r="CA31" s="284">
        <f>0</f>
        <v>0</v>
      </c>
      <c r="CB31" s="284">
        <f t="shared" si="20"/>
        <v>0</v>
      </c>
      <c r="CC31" s="284">
        <f>0</f>
        <v>0</v>
      </c>
      <c r="CD31" s="284">
        <f>0</f>
        <v>0</v>
      </c>
      <c r="CE31" s="284">
        <f>0</f>
        <v>0</v>
      </c>
      <c r="CF31" s="284">
        <f>0</f>
        <v>0</v>
      </c>
      <c r="CG31" s="284">
        <f>0</f>
        <v>0</v>
      </c>
      <c r="CH31" s="284">
        <f>0</f>
        <v>0</v>
      </c>
      <c r="CI31" s="284">
        <f>0</f>
        <v>0</v>
      </c>
      <c r="CJ31" s="284">
        <f t="shared" si="21"/>
        <v>0</v>
      </c>
      <c r="CK31" s="284">
        <f>0</f>
        <v>0</v>
      </c>
      <c r="CL31" s="284">
        <f>0</f>
        <v>0</v>
      </c>
      <c r="CM31" s="284">
        <f>0</f>
        <v>0</v>
      </c>
      <c r="CN31" s="284">
        <f>0</f>
        <v>0</v>
      </c>
      <c r="CO31" s="284">
        <f>0</f>
        <v>0</v>
      </c>
      <c r="CP31" s="284">
        <f>0</f>
        <v>0</v>
      </c>
      <c r="CQ31" s="284">
        <f>0</f>
        <v>0</v>
      </c>
      <c r="CR31" s="284">
        <f t="shared" si="22"/>
        <v>0</v>
      </c>
      <c r="CS31" s="284">
        <f>0</f>
        <v>0</v>
      </c>
      <c r="CT31" s="284">
        <f>0</f>
        <v>0</v>
      </c>
      <c r="CU31" s="284">
        <f>0</f>
        <v>0</v>
      </c>
      <c r="CV31" s="284">
        <f>0</f>
        <v>0</v>
      </c>
      <c r="CW31" s="284">
        <f>0</f>
        <v>0</v>
      </c>
      <c r="CX31" s="284">
        <f>0</f>
        <v>0</v>
      </c>
      <c r="CY31" s="284">
        <f>0</f>
        <v>0</v>
      </c>
    </row>
    <row r="32" spans="1:103" ht="13.5" customHeight="1" x14ac:dyDescent="0.15">
      <c r="A32" s="282" t="s">
        <v>745</v>
      </c>
      <c r="B32" s="283" t="s">
        <v>810</v>
      </c>
      <c r="C32" s="282" t="s">
        <v>811</v>
      </c>
      <c r="D32" s="284">
        <f t="shared" si="0"/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4">
        <f t="shared" si="4"/>
        <v>0</v>
      </c>
      <c r="I32" s="284">
        <f t="shared" si="5"/>
        <v>0</v>
      </c>
      <c r="J32" s="284">
        <f t="shared" si="6"/>
        <v>0</v>
      </c>
      <c r="K32" s="284">
        <f t="shared" si="7"/>
        <v>0</v>
      </c>
      <c r="L32" s="284">
        <f t="shared" si="8"/>
        <v>0</v>
      </c>
      <c r="M32" s="284">
        <f t="shared" si="9"/>
        <v>0</v>
      </c>
      <c r="N32" s="284">
        <f t="shared" si="10"/>
        <v>0</v>
      </c>
      <c r="O32" s="284">
        <f t="shared" si="11"/>
        <v>0</v>
      </c>
      <c r="P32" s="284">
        <f t="shared" si="12"/>
        <v>0</v>
      </c>
      <c r="Q32" s="284">
        <f>0</f>
        <v>0</v>
      </c>
      <c r="R32" s="284">
        <f>0</f>
        <v>0</v>
      </c>
      <c r="S32" s="284">
        <f>0</f>
        <v>0</v>
      </c>
      <c r="T32" s="284">
        <f>0</f>
        <v>0</v>
      </c>
      <c r="U32" s="284">
        <f>0</f>
        <v>0</v>
      </c>
      <c r="V32" s="284">
        <f>0</f>
        <v>0</v>
      </c>
      <c r="W32" s="284">
        <f>0</f>
        <v>0</v>
      </c>
      <c r="X32" s="284">
        <f t="shared" si="13"/>
        <v>0</v>
      </c>
      <c r="Y32" s="284">
        <f>0</f>
        <v>0</v>
      </c>
      <c r="Z32" s="284">
        <f>0</f>
        <v>0</v>
      </c>
      <c r="AA32" s="284">
        <f>0</f>
        <v>0</v>
      </c>
      <c r="AB32" s="284">
        <f>0</f>
        <v>0</v>
      </c>
      <c r="AC32" s="284">
        <f>0</f>
        <v>0</v>
      </c>
      <c r="AD32" s="284">
        <f>0</f>
        <v>0</v>
      </c>
      <c r="AE32" s="284">
        <f>0</f>
        <v>0</v>
      </c>
      <c r="AF32" s="284">
        <f t="shared" si="14"/>
        <v>0</v>
      </c>
      <c r="AG32" s="284">
        <f>0</f>
        <v>0</v>
      </c>
      <c r="AH32" s="284">
        <f>0</f>
        <v>0</v>
      </c>
      <c r="AI32" s="284">
        <f>0</f>
        <v>0</v>
      </c>
      <c r="AJ32" s="284">
        <f>0</f>
        <v>0</v>
      </c>
      <c r="AK32" s="284">
        <f>0</f>
        <v>0</v>
      </c>
      <c r="AL32" s="284">
        <f>0</f>
        <v>0</v>
      </c>
      <c r="AM32" s="284">
        <f>0</f>
        <v>0</v>
      </c>
      <c r="AN32" s="284">
        <f t="shared" si="15"/>
        <v>0</v>
      </c>
      <c r="AO32" s="284">
        <f>0</f>
        <v>0</v>
      </c>
      <c r="AP32" s="284">
        <f>0</f>
        <v>0</v>
      </c>
      <c r="AQ32" s="284">
        <f>0</f>
        <v>0</v>
      </c>
      <c r="AR32" s="284">
        <f>0</f>
        <v>0</v>
      </c>
      <c r="AS32" s="284">
        <f>0</f>
        <v>0</v>
      </c>
      <c r="AT32" s="284">
        <f>0</f>
        <v>0</v>
      </c>
      <c r="AU32" s="284">
        <f>0</f>
        <v>0</v>
      </c>
      <c r="AV32" s="284">
        <f t="shared" si="16"/>
        <v>0</v>
      </c>
      <c r="AW32" s="284">
        <f>0</f>
        <v>0</v>
      </c>
      <c r="AX32" s="284">
        <f>0</f>
        <v>0</v>
      </c>
      <c r="AY32" s="284">
        <f>0</f>
        <v>0</v>
      </c>
      <c r="AZ32" s="284">
        <f>0</f>
        <v>0</v>
      </c>
      <c r="BA32" s="284">
        <f>0</f>
        <v>0</v>
      </c>
      <c r="BB32" s="284">
        <f>0</f>
        <v>0</v>
      </c>
      <c r="BC32" s="284">
        <f>0</f>
        <v>0</v>
      </c>
      <c r="BD32" s="284">
        <f t="shared" si="17"/>
        <v>0</v>
      </c>
      <c r="BE32" s="284">
        <f>0</f>
        <v>0</v>
      </c>
      <c r="BF32" s="284">
        <f>0</f>
        <v>0</v>
      </c>
      <c r="BG32" s="284">
        <f>0</f>
        <v>0</v>
      </c>
      <c r="BH32" s="284">
        <f>0</f>
        <v>0</v>
      </c>
      <c r="BI32" s="284">
        <f>0</f>
        <v>0</v>
      </c>
      <c r="BJ32" s="284">
        <f>0</f>
        <v>0</v>
      </c>
      <c r="BK32" s="284">
        <f>0</f>
        <v>0</v>
      </c>
      <c r="BL32" s="284">
        <f t="shared" si="18"/>
        <v>0</v>
      </c>
      <c r="BM32" s="284">
        <f>0</f>
        <v>0</v>
      </c>
      <c r="BN32" s="284">
        <f>0</f>
        <v>0</v>
      </c>
      <c r="BO32" s="284">
        <f>0</f>
        <v>0</v>
      </c>
      <c r="BP32" s="284">
        <f>0</f>
        <v>0</v>
      </c>
      <c r="BQ32" s="284">
        <f>0</f>
        <v>0</v>
      </c>
      <c r="BR32" s="284">
        <f>0</f>
        <v>0</v>
      </c>
      <c r="BS32" s="284">
        <f>0</f>
        <v>0</v>
      </c>
      <c r="BT32" s="284">
        <f t="shared" si="19"/>
        <v>0</v>
      </c>
      <c r="BU32" s="284">
        <f>0</f>
        <v>0</v>
      </c>
      <c r="BV32" s="284">
        <f>0</f>
        <v>0</v>
      </c>
      <c r="BW32" s="284">
        <f>0</f>
        <v>0</v>
      </c>
      <c r="BX32" s="284">
        <f>0</f>
        <v>0</v>
      </c>
      <c r="BY32" s="284">
        <f>0</f>
        <v>0</v>
      </c>
      <c r="BZ32" s="284">
        <f>0</f>
        <v>0</v>
      </c>
      <c r="CA32" s="284">
        <f>0</f>
        <v>0</v>
      </c>
      <c r="CB32" s="284">
        <f t="shared" si="20"/>
        <v>0</v>
      </c>
      <c r="CC32" s="284">
        <f>0</f>
        <v>0</v>
      </c>
      <c r="CD32" s="284">
        <f>0</f>
        <v>0</v>
      </c>
      <c r="CE32" s="284">
        <f>0</f>
        <v>0</v>
      </c>
      <c r="CF32" s="284">
        <f>0</f>
        <v>0</v>
      </c>
      <c r="CG32" s="284">
        <f>0</f>
        <v>0</v>
      </c>
      <c r="CH32" s="284">
        <f>0</f>
        <v>0</v>
      </c>
      <c r="CI32" s="284">
        <f>0</f>
        <v>0</v>
      </c>
      <c r="CJ32" s="284">
        <f t="shared" si="21"/>
        <v>0</v>
      </c>
      <c r="CK32" s="284">
        <f>0</f>
        <v>0</v>
      </c>
      <c r="CL32" s="284">
        <f>0</f>
        <v>0</v>
      </c>
      <c r="CM32" s="284">
        <f>0</f>
        <v>0</v>
      </c>
      <c r="CN32" s="284">
        <f>0</f>
        <v>0</v>
      </c>
      <c r="CO32" s="284">
        <f>0</f>
        <v>0</v>
      </c>
      <c r="CP32" s="284">
        <f>0</f>
        <v>0</v>
      </c>
      <c r="CQ32" s="284">
        <f>0</f>
        <v>0</v>
      </c>
      <c r="CR32" s="284">
        <f t="shared" si="22"/>
        <v>0</v>
      </c>
      <c r="CS32" s="284">
        <f>0</f>
        <v>0</v>
      </c>
      <c r="CT32" s="284">
        <f>0</f>
        <v>0</v>
      </c>
      <c r="CU32" s="284">
        <f>0</f>
        <v>0</v>
      </c>
      <c r="CV32" s="284">
        <f>0</f>
        <v>0</v>
      </c>
      <c r="CW32" s="284">
        <f>0</f>
        <v>0</v>
      </c>
      <c r="CX32" s="284">
        <f>0</f>
        <v>0</v>
      </c>
      <c r="CY32" s="284">
        <f>0</f>
        <v>0</v>
      </c>
    </row>
    <row r="33" spans="1:103" ht="13.5" customHeight="1" x14ac:dyDescent="0.15">
      <c r="A33" s="282" t="s">
        <v>745</v>
      </c>
      <c r="B33" s="283" t="s">
        <v>812</v>
      </c>
      <c r="C33" s="282" t="s">
        <v>813</v>
      </c>
      <c r="D33" s="284">
        <f t="shared" si="0"/>
        <v>0</v>
      </c>
      <c r="E33" s="284">
        <f t="shared" si="1"/>
        <v>0</v>
      </c>
      <c r="F33" s="284">
        <f t="shared" si="2"/>
        <v>0</v>
      </c>
      <c r="G33" s="284">
        <f t="shared" si="3"/>
        <v>0</v>
      </c>
      <c r="H33" s="284">
        <f t="shared" si="4"/>
        <v>0</v>
      </c>
      <c r="I33" s="284">
        <f t="shared" si="5"/>
        <v>0</v>
      </c>
      <c r="J33" s="284">
        <f t="shared" si="6"/>
        <v>0</v>
      </c>
      <c r="K33" s="284">
        <f t="shared" si="7"/>
        <v>0</v>
      </c>
      <c r="L33" s="284">
        <f t="shared" si="8"/>
        <v>0</v>
      </c>
      <c r="M33" s="284">
        <f t="shared" si="9"/>
        <v>0</v>
      </c>
      <c r="N33" s="284">
        <f t="shared" si="10"/>
        <v>0</v>
      </c>
      <c r="O33" s="284">
        <f t="shared" si="11"/>
        <v>0</v>
      </c>
      <c r="P33" s="284">
        <f t="shared" si="12"/>
        <v>0</v>
      </c>
      <c r="Q33" s="284">
        <f>0</f>
        <v>0</v>
      </c>
      <c r="R33" s="284">
        <f>0</f>
        <v>0</v>
      </c>
      <c r="S33" s="284">
        <f>0</f>
        <v>0</v>
      </c>
      <c r="T33" s="284">
        <f>0</f>
        <v>0</v>
      </c>
      <c r="U33" s="284">
        <f>0</f>
        <v>0</v>
      </c>
      <c r="V33" s="284">
        <f>0</f>
        <v>0</v>
      </c>
      <c r="W33" s="284">
        <f>0</f>
        <v>0</v>
      </c>
      <c r="X33" s="284">
        <f t="shared" si="13"/>
        <v>0</v>
      </c>
      <c r="Y33" s="284">
        <f>0</f>
        <v>0</v>
      </c>
      <c r="Z33" s="284">
        <f>0</f>
        <v>0</v>
      </c>
      <c r="AA33" s="284">
        <f>0</f>
        <v>0</v>
      </c>
      <c r="AB33" s="284">
        <f>0</f>
        <v>0</v>
      </c>
      <c r="AC33" s="284">
        <f>0</f>
        <v>0</v>
      </c>
      <c r="AD33" s="284">
        <f>0</f>
        <v>0</v>
      </c>
      <c r="AE33" s="284">
        <f>0</f>
        <v>0</v>
      </c>
      <c r="AF33" s="284">
        <f t="shared" si="14"/>
        <v>0</v>
      </c>
      <c r="AG33" s="284">
        <f>0</f>
        <v>0</v>
      </c>
      <c r="AH33" s="284">
        <f>0</f>
        <v>0</v>
      </c>
      <c r="AI33" s="284">
        <f>0</f>
        <v>0</v>
      </c>
      <c r="AJ33" s="284">
        <f>0</f>
        <v>0</v>
      </c>
      <c r="AK33" s="284">
        <f>0</f>
        <v>0</v>
      </c>
      <c r="AL33" s="284">
        <f>0</f>
        <v>0</v>
      </c>
      <c r="AM33" s="284">
        <f>0</f>
        <v>0</v>
      </c>
      <c r="AN33" s="284">
        <f t="shared" si="15"/>
        <v>0</v>
      </c>
      <c r="AO33" s="284">
        <f>0</f>
        <v>0</v>
      </c>
      <c r="AP33" s="284">
        <f>0</f>
        <v>0</v>
      </c>
      <c r="AQ33" s="284">
        <f>0</f>
        <v>0</v>
      </c>
      <c r="AR33" s="284">
        <f>0</f>
        <v>0</v>
      </c>
      <c r="AS33" s="284">
        <f>0</f>
        <v>0</v>
      </c>
      <c r="AT33" s="284">
        <f>0</f>
        <v>0</v>
      </c>
      <c r="AU33" s="284">
        <f>0</f>
        <v>0</v>
      </c>
      <c r="AV33" s="284">
        <f t="shared" si="16"/>
        <v>0</v>
      </c>
      <c r="AW33" s="284">
        <f>0</f>
        <v>0</v>
      </c>
      <c r="AX33" s="284">
        <f>0</f>
        <v>0</v>
      </c>
      <c r="AY33" s="284">
        <f>0</f>
        <v>0</v>
      </c>
      <c r="AZ33" s="284">
        <f>0</f>
        <v>0</v>
      </c>
      <c r="BA33" s="284">
        <f>0</f>
        <v>0</v>
      </c>
      <c r="BB33" s="284">
        <f>0</f>
        <v>0</v>
      </c>
      <c r="BC33" s="284">
        <f>0</f>
        <v>0</v>
      </c>
      <c r="BD33" s="284">
        <f t="shared" si="17"/>
        <v>0</v>
      </c>
      <c r="BE33" s="284">
        <f>0</f>
        <v>0</v>
      </c>
      <c r="BF33" s="284">
        <f>0</f>
        <v>0</v>
      </c>
      <c r="BG33" s="284">
        <f>0</f>
        <v>0</v>
      </c>
      <c r="BH33" s="284">
        <f>0</f>
        <v>0</v>
      </c>
      <c r="BI33" s="284">
        <f>0</f>
        <v>0</v>
      </c>
      <c r="BJ33" s="284">
        <f>0</f>
        <v>0</v>
      </c>
      <c r="BK33" s="284">
        <f>0</f>
        <v>0</v>
      </c>
      <c r="BL33" s="284">
        <f t="shared" si="18"/>
        <v>0</v>
      </c>
      <c r="BM33" s="284">
        <f>0</f>
        <v>0</v>
      </c>
      <c r="BN33" s="284">
        <f>0</f>
        <v>0</v>
      </c>
      <c r="BO33" s="284">
        <f>0</f>
        <v>0</v>
      </c>
      <c r="BP33" s="284">
        <f>0</f>
        <v>0</v>
      </c>
      <c r="BQ33" s="284">
        <f>0</f>
        <v>0</v>
      </c>
      <c r="BR33" s="284">
        <f>0</f>
        <v>0</v>
      </c>
      <c r="BS33" s="284">
        <f>0</f>
        <v>0</v>
      </c>
      <c r="BT33" s="284">
        <f t="shared" si="19"/>
        <v>0</v>
      </c>
      <c r="BU33" s="284">
        <f>0</f>
        <v>0</v>
      </c>
      <c r="BV33" s="284">
        <f>0</f>
        <v>0</v>
      </c>
      <c r="BW33" s="284">
        <f>0</f>
        <v>0</v>
      </c>
      <c r="BX33" s="284">
        <f>0</f>
        <v>0</v>
      </c>
      <c r="BY33" s="284">
        <f>0</f>
        <v>0</v>
      </c>
      <c r="BZ33" s="284">
        <f>0</f>
        <v>0</v>
      </c>
      <c r="CA33" s="284">
        <f>0</f>
        <v>0</v>
      </c>
      <c r="CB33" s="284">
        <f t="shared" si="20"/>
        <v>0</v>
      </c>
      <c r="CC33" s="284">
        <f>0</f>
        <v>0</v>
      </c>
      <c r="CD33" s="284">
        <f>0</f>
        <v>0</v>
      </c>
      <c r="CE33" s="284">
        <f>0</f>
        <v>0</v>
      </c>
      <c r="CF33" s="284">
        <f>0</f>
        <v>0</v>
      </c>
      <c r="CG33" s="284">
        <f>0</f>
        <v>0</v>
      </c>
      <c r="CH33" s="284">
        <f>0</f>
        <v>0</v>
      </c>
      <c r="CI33" s="284">
        <f>0</f>
        <v>0</v>
      </c>
      <c r="CJ33" s="284">
        <f t="shared" si="21"/>
        <v>0</v>
      </c>
      <c r="CK33" s="284">
        <f>0</f>
        <v>0</v>
      </c>
      <c r="CL33" s="284">
        <f>0</f>
        <v>0</v>
      </c>
      <c r="CM33" s="284">
        <f>0</f>
        <v>0</v>
      </c>
      <c r="CN33" s="284">
        <f>0</f>
        <v>0</v>
      </c>
      <c r="CO33" s="284">
        <f>0</f>
        <v>0</v>
      </c>
      <c r="CP33" s="284">
        <f>0</f>
        <v>0</v>
      </c>
      <c r="CQ33" s="284">
        <f>0</f>
        <v>0</v>
      </c>
      <c r="CR33" s="284">
        <f t="shared" si="22"/>
        <v>0</v>
      </c>
      <c r="CS33" s="284">
        <f>0</f>
        <v>0</v>
      </c>
      <c r="CT33" s="284">
        <f>0</f>
        <v>0</v>
      </c>
      <c r="CU33" s="284">
        <f>0</f>
        <v>0</v>
      </c>
      <c r="CV33" s="284">
        <f>0</f>
        <v>0</v>
      </c>
      <c r="CW33" s="284">
        <f>0</f>
        <v>0</v>
      </c>
      <c r="CX33" s="284">
        <f>0</f>
        <v>0</v>
      </c>
      <c r="CY33" s="284">
        <f>0</f>
        <v>0</v>
      </c>
    </row>
    <row r="34" spans="1:103" ht="13.5" customHeight="1" x14ac:dyDescent="0.15">
      <c r="A34" s="282" t="s">
        <v>745</v>
      </c>
      <c r="B34" s="283" t="s">
        <v>814</v>
      </c>
      <c r="C34" s="282" t="s">
        <v>815</v>
      </c>
      <c r="D34" s="284">
        <f t="shared" si="0"/>
        <v>0</v>
      </c>
      <c r="E34" s="284">
        <f t="shared" si="1"/>
        <v>0</v>
      </c>
      <c r="F34" s="284">
        <f t="shared" si="2"/>
        <v>0</v>
      </c>
      <c r="G34" s="284">
        <f t="shared" si="3"/>
        <v>0</v>
      </c>
      <c r="H34" s="284">
        <f t="shared" si="4"/>
        <v>0</v>
      </c>
      <c r="I34" s="284">
        <f t="shared" si="5"/>
        <v>0</v>
      </c>
      <c r="J34" s="284">
        <f t="shared" si="6"/>
        <v>0</v>
      </c>
      <c r="K34" s="284">
        <f t="shared" si="7"/>
        <v>0</v>
      </c>
      <c r="L34" s="284">
        <f t="shared" si="8"/>
        <v>0</v>
      </c>
      <c r="M34" s="284">
        <f t="shared" si="9"/>
        <v>0</v>
      </c>
      <c r="N34" s="284">
        <f t="shared" si="10"/>
        <v>0</v>
      </c>
      <c r="O34" s="284">
        <f t="shared" si="11"/>
        <v>0</v>
      </c>
      <c r="P34" s="284">
        <f t="shared" si="12"/>
        <v>0</v>
      </c>
      <c r="Q34" s="284">
        <f>0</f>
        <v>0</v>
      </c>
      <c r="R34" s="284">
        <f>0</f>
        <v>0</v>
      </c>
      <c r="S34" s="284">
        <f>0</f>
        <v>0</v>
      </c>
      <c r="T34" s="284">
        <f>0</f>
        <v>0</v>
      </c>
      <c r="U34" s="284">
        <f>0</f>
        <v>0</v>
      </c>
      <c r="V34" s="284">
        <f>0</f>
        <v>0</v>
      </c>
      <c r="W34" s="284">
        <f>0</f>
        <v>0</v>
      </c>
      <c r="X34" s="284">
        <f t="shared" si="13"/>
        <v>0</v>
      </c>
      <c r="Y34" s="284">
        <f>0</f>
        <v>0</v>
      </c>
      <c r="Z34" s="284">
        <f>0</f>
        <v>0</v>
      </c>
      <c r="AA34" s="284">
        <f>0</f>
        <v>0</v>
      </c>
      <c r="AB34" s="284">
        <f>0</f>
        <v>0</v>
      </c>
      <c r="AC34" s="284">
        <f>0</f>
        <v>0</v>
      </c>
      <c r="AD34" s="284">
        <f>0</f>
        <v>0</v>
      </c>
      <c r="AE34" s="284">
        <f>0</f>
        <v>0</v>
      </c>
      <c r="AF34" s="284">
        <f t="shared" si="14"/>
        <v>0</v>
      </c>
      <c r="AG34" s="284">
        <f>0</f>
        <v>0</v>
      </c>
      <c r="AH34" s="284">
        <f>0</f>
        <v>0</v>
      </c>
      <c r="AI34" s="284">
        <f>0</f>
        <v>0</v>
      </c>
      <c r="AJ34" s="284">
        <f>0</f>
        <v>0</v>
      </c>
      <c r="AK34" s="284">
        <f>0</f>
        <v>0</v>
      </c>
      <c r="AL34" s="284">
        <f>0</f>
        <v>0</v>
      </c>
      <c r="AM34" s="284">
        <f>0</f>
        <v>0</v>
      </c>
      <c r="AN34" s="284">
        <f t="shared" si="15"/>
        <v>0</v>
      </c>
      <c r="AO34" s="284">
        <f>0</f>
        <v>0</v>
      </c>
      <c r="AP34" s="284">
        <f>0</f>
        <v>0</v>
      </c>
      <c r="AQ34" s="284">
        <f>0</f>
        <v>0</v>
      </c>
      <c r="AR34" s="284">
        <f>0</f>
        <v>0</v>
      </c>
      <c r="AS34" s="284">
        <f>0</f>
        <v>0</v>
      </c>
      <c r="AT34" s="284">
        <f>0</f>
        <v>0</v>
      </c>
      <c r="AU34" s="284">
        <f>0</f>
        <v>0</v>
      </c>
      <c r="AV34" s="284">
        <f t="shared" si="16"/>
        <v>0</v>
      </c>
      <c r="AW34" s="284">
        <f>0</f>
        <v>0</v>
      </c>
      <c r="AX34" s="284">
        <f>0</f>
        <v>0</v>
      </c>
      <c r="AY34" s="284">
        <f>0</f>
        <v>0</v>
      </c>
      <c r="AZ34" s="284">
        <f>0</f>
        <v>0</v>
      </c>
      <c r="BA34" s="284">
        <f>0</f>
        <v>0</v>
      </c>
      <c r="BB34" s="284">
        <f>0</f>
        <v>0</v>
      </c>
      <c r="BC34" s="284">
        <f>0</f>
        <v>0</v>
      </c>
      <c r="BD34" s="284">
        <f t="shared" si="17"/>
        <v>0</v>
      </c>
      <c r="BE34" s="284">
        <f>0</f>
        <v>0</v>
      </c>
      <c r="BF34" s="284">
        <f>0</f>
        <v>0</v>
      </c>
      <c r="BG34" s="284">
        <f>0</f>
        <v>0</v>
      </c>
      <c r="BH34" s="284">
        <f>0</f>
        <v>0</v>
      </c>
      <c r="BI34" s="284">
        <f>0</f>
        <v>0</v>
      </c>
      <c r="BJ34" s="284">
        <f>0</f>
        <v>0</v>
      </c>
      <c r="BK34" s="284">
        <f>0</f>
        <v>0</v>
      </c>
      <c r="BL34" s="284">
        <f t="shared" si="18"/>
        <v>0</v>
      </c>
      <c r="BM34" s="284">
        <f>0</f>
        <v>0</v>
      </c>
      <c r="BN34" s="284">
        <f>0</f>
        <v>0</v>
      </c>
      <c r="BO34" s="284">
        <f>0</f>
        <v>0</v>
      </c>
      <c r="BP34" s="284">
        <f>0</f>
        <v>0</v>
      </c>
      <c r="BQ34" s="284">
        <f>0</f>
        <v>0</v>
      </c>
      <c r="BR34" s="284">
        <f>0</f>
        <v>0</v>
      </c>
      <c r="BS34" s="284">
        <f>0</f>
        <v>0</v>
      </c>
      <c r="BT34" s="284">
        <f t="shared" si="19"/>
        <v>0</v>
      </c>
      <c r="BU34" s="284">
        <f>0</f>
        <v>0</v>
      </c>
      <c r="BV34" s="284">
        <f>0</f>
        <v>0</v>
      </c>
      <c r="BW34" s="284">
        <f>0</f>
        <v>0</v>
      </c>
      <c r="BX34" s="284">
        <f>0</f>
        <v>0</v>
      </c>
      <c r="BY34" s="284">
        <f>0</f>
        <v>0</v>
      </c>
      <c r="BZ34" s="284">
        <f>0</f>
        <v>0</v>
      </c>
      <c r="CA34" s="284">
        <f>0</f>
        <v>0</v>
      </c>
      <c r="CB34" s="284">
        <f t="shared" si="20"/>
        <v>0</v>
      </c>
      <c r="CC34" s="284">
        <f>0</f>
        <v>0</v>
      </c>
      <c r="CD34" s="284">
        <f>0</f>
        <v>0</v>
      </c>
      <c r="CE34" s="284">
        <f>0</f>
        <v>0</v>
      </c>
      <c r="CF34" s="284">
        <f>0</f>
        <v>0</v>
      </c>
      <c r="CG34" s="284">
        <f>0</f>
        <v>0</v>
      </c>
      <c r="CH34" s="284">
        <f>0</f>
        <v>0</v>
      </c>
      <c r="CI34" s="284">
        <f>0</f>
        <v>0</v>
      </c>
      <c r="CJ34" s="284">
        <f t="shared" si="21"/>
        <v>0</v>
      </c>
      <c r="CK34" s="284">
        <f>0</f>
        <v>0</v>
      </c>
      <c r="CL34" s="284">
        <f>0</f>
        <v>0</v>
      </c>
      <c r="CM34" s="284">
        <f>0</f>
        <v>0</v>
      </c>
      <c r="CN34" s="284">
        <f>0</f>
        <v>0</v>
      </c>
      <c r="CO34" s="284">
        <f>0</f>
        <v>0</v>
      </c>
      <c r="CP34" s="284">
        <f>0</f>
        <v>0</v>
      </c>
      <c r="CQ34" s="284">
        <f>0</f>
        <v>0</v>
      </c>
      <c r="CR34" s="284">
        <f t="shared" si="22"/>
        <v>0</v>
      </c>
      <c r="CS34" s="284">
        <f>0</f>
        <v>0</v>
      </c>
      <c r="CT34" s="284">
        <f>0</f>
        <v>0</v>
      </c>
      <c r="CU34" s="284">
        <f>0</f>
        <v>0</v>
      </c>
      <c r="CV34" s="284">
        <f>0</f>
        <v>0</v>
      </c>
      <c r="CW34" s="284">
        <f>0</f>
        <v>0</v>
      </c>
      <c r="CX34" s="284">
        <f>0</f>
        <v>0</v>
      </c>
      <c r="CY34" s="284">
        <f>0</f>
        <v>0</v>
      </c>
    </row>
    <row r="35" spans="1:103" ht="13.5" customHeight="1" x14ac:dyDescent="0.15">
      <c r="A35" s="282" t="s">
        <v>745</v>
      </c>
      <c r="B35" s="283" t="s">
        <v>816</v>
      </c>
      <c r="C35" s="282" t="s">
        <v>817</v>
      </c>
      <c r="D35" s="284">
        <f t="shared" si="0"/>
        <v>0</v>
      </c>
      <c r="E35" s="284">
        <f t="shared" si="1"/>
        <v>0</v>
      </c>
      <c r="F35" s="284">
        <f t="shared" si="2"/>
        <v>0</v>
      </c>
      <c r="G35" s="284">
        <f t="shared" si="3"/>
        <v>0</v>
      </c>
      <c r="H35" s="284">
        <f t="shared" si="4"/>
        <v>0</v>
      </c>
      <c r="I35" s="284">
        <f t="shared" si="5"/>
        <v>0</v>
      </c>
      <c r="J35" s="284">
        <f t="shared" si="6"/>
        <v>0</v>
      </c>
      <c r="K35" s="284">
        <f t="shared" si="7"/>
        <v>0</v>
      </c>
      <c r="L35" s="284">
        <f t="shared" si="8"/>
        <v>0</v>
      </c>
      <c r="M35" s="284">
        <f t="shared" si="9"/>
        <v>0</v>
      </c>
      <c r="N35" s="284">
        <f t="shared" si="10"/>
        <v>0</v>
      </c>
      <c r="O35" s="284">
        <f t="shared" si="11"/>
        <v>0</v>
      </c>
      <c r="P35" s="284">
        <f t="shared" si="12"/>
        <v>0</v>
      </c>
      <c r="Q35" s="284">
        <f>0</f>
        <v>0</v>
      </c>
      <c r="R35" s="284">
        <f>0</f>
        <v>0</v>
      </c>
      <c r="S35" s="284">
        <f>0</f>
        <v>0</v>
      </c>
      <c r="T35" s="284">
        <f>0</f>
        <v>0</v>
      </c>
      <c r="U35" s="284">
        <f>0</f>
        <v>0</v>
      </c>
      <c r="V35" s="284">
        <f>0</f>
        <v>0</v>
      </c>
      <c r="W35" s="284">
        <f>0</f>
        <v>0</v>
      </c>
      <c r="X35" s="284">
        <f t="shared" si="13"/>
        <v>0</v>
      </c>
      <c r="Y35" s="284">
        <f>0</f>
        <v>0</v>
      </c>
      <c r="Z35" s="284">
        <f>0</f>
        <v>0</v>
      </c>
      <c r="AA35" s="284">
        <f>0</f>
        <v>0</v>
      </c>
      <c r="AB35" s="284">
        <f>0</f>
        <v>0</v>
      </c>
      <c r="AC35" s="284">
        <f>0</f>
        <v>0</v>
      </c>
      <c r="AD35" s="284">
        <f>0</f>
        <v>0</v>
      </c>
      <c r="AE35" s="284">
        <f>0</f>
        <v>0</v>
      </c>
      <c r="AF35" s="284">
        <f t="shared" si="14"/>
        <v>0</v>
      </c>
      <c r="AG35" s="284">
        <f>0</f>
        <v>0</v>
      </c>
      <c r="AH35" s="284">
        <f>0</f>
        <v>0</v>
      </c>
      <c r="AI35" s="284">
        <f>0</f>
        <v>0</v>
      </c>
      <c r="AJ35" s="284">
        <f>0</f>
        <v>0</v>
      </c>
      <c r="AK35" s="284">
        <f>0</f>
        <v>0</v>
      </c>
      <c r="AL35" s="284">
        <f>0</f>
        <v>0</v>
      </c>
      <c r="AM35" s="284">
        <f>0</f>
        <v>0</v>
      </c>
      <c r="AN35" s="284">
        <f t="shared" si="15"/>
        <v>0</v>
      </c>
      <c r="AO35" s="284">
        <f>0</f>
        <v>0</v>
      </c>
      <c r="AP35" s="284">
        <f>0</f>
        <v>0</v>
      </c>
      <c r="AQ35" s="284">
        <f>0</f>
        <v>0</v>
      </c>
      <c r="AR35" s="284">
        <f>0</f>
        <v>0</v>
      </c>
      <c r="AS35" s="284">
        <f>0</f>
        <v>0</v>
      </c>
      <c r="AT35" s="284">
        <f>0</f>
        <v>0</v>
      </c>
      <c r="AU35" s="284">
        <f>0</f>
        <v>0</v>
      </c>
      <c r="AV35" s="284">
        <f t="shared" si="16"/>
        <v>0</v>
      </c>
      <c r="AW35" s="284">
        <f>0</f>
        <v>0</v>
      </c>
      <c r="AX35" s="284">
        <f>0</f>
        <v>0</v>
      </c>
      <c r="AY35" s="284">
        <f>0</f>
        <v>0</v>
      </c>
      <c r="AZ35" s="284">
        <f>0</f>
        <v>0</v>
      </c>
      <c r="BA35" s="284">
        <f>0</f>
        <v>0</v>
      </c>
      <c r="BB35" s="284">
        <f>0</f>
        <v>0</v>
      </c>
      <c r="BC35" s="284">
        <f>0</f>
        <v>0</v>
      </c>
      <c r="BD35" s="284">
        <f t="shared" si="17"/>
        <v>0</v>
      </c>
      <c r="BE35" s="284">
        <f>0</f>
        <v>0</v>
      </c>
      <c r="BF35" s="284">
        <f>0</f>
        <v>0</v>
      </c>
      <c r="BG35" s="284">
        <f>0</f>
        <v>0</v>
      </c>
      <c r="BH35" s="284">
        <f>0</f>
        <v>0</v>
      </c>
      <c r="BI35" s="284">
        <f>0</f>
        <v>0</v>
      </c>
      <c r="BJ35" s="284">
        <f>0</f>
        <v>0</v>
      </c>
      <c r="BK35" s="284">
        <f>0</f>
        <v>0</v>
      </c>
      <c r="BL35" s="284">
        <f t="shared" si="18"/>
        <v>0</v>
      </c>
      <c r="BM35" s="284">
        <f>0</f>
        <v>0</v>
      </c>
      <c r="BN35" s="284">
        <f>0</f>
        <v>0</v>
      </c>
      <c r="BO35" s="284">
        <f>0</f>
        <v>0</v>
      </c>
      <c r="BP35" s="284">
        <f>0</f>
        <v>0</v>
      </c>
      <c r="BQ35" s="284">
        <f>0</f>
        <v>0</v>
      </c>
      <c r="BR35" s="284">
        <f>0</f>
        <v>0</v>
      </c>
      <c r="BS35" s="284">
        <f>0</f>
        <v>0</v>
      </c>
      <c r="BT35" s="284">
        <f t="shared" si="19"/>
        <v>0</v>
      </c>
      <c r="BU35" s="284">
        <f>0</f>
        <v>0</v>
      </c>
      <c r="BV35" s="284">
        <f>0</f>
        <v>0</v>
      </c>
      <c r="BW35" s="284">
        <f>0</f>
        <v>0</v>
      </c>
      <c r="BX35" s="284">
        <f>0</f>
        <v>0</v>
      </c>
      <c r="BY35" s="284">
        <f>0</f>
        <v>0</v>
      </c>
      <c r="BZ35" s="284">
        <f>0</f>
        <v>0</v>
      </c>
      <c r="CA35" s="284">
        <f>0</f>
        <v>0</v>
      </c>
      <c r="CB35" s="284">
        <f t="shared" si="20"/>
        <v>0</v>
      </c>
      <c r="CC35" s="284">
        <f>0</f>
        <v>0</v>
      </c>
      <c r="CD35" s="284">
        <f>0</f>
        <v>0</v>
      </c>
      <c r="CE35" s="284">
        <f>0</f>
        <v>0</v>
      </c>
      <c r="CF35" s="284">
        <f>0</f>
        <v>0</v>
      </c>
      <c r="CG35" s="284">
        <f>0</f>
        <v>0</v>
      </c>
      <c r="CH35" s="284">
        <f>0</f>
        <v>0</v>
      </c>
      <c r="CI35" s="284">
        <f>0</f>
        <v>0</v>
      </c>
      <c r="CJ35" s="284">
        <f t="shared" si="21"/>
        <v>0</v>
      </c>
      <c r="CK35" s="284">
        <f>0</f>
        <v>0</v>
      </c>
      <c r="CL35" s="284">
        <f>0</f>
        <v>0</v>
      </c>
      <c r="CM35" s="284">
        <f>0</f>
        <v>0</v>
      </c>
      <c r="CN35" s="284">
        <f>0</f>
        <v>0</v>
      </c>
      <c r="CO35" s="284">
        <f>0</f>
        <v>0</v>
      </c>
      <c r="CP35" s="284">
        <f>0</f>
        <v>0</v>
      </c>
      <c r="CQ35" s="284">
        <f>0</f>
        <v>0</v>
      </c>
      <c r="CR35" s="284">
        <f t="shared" si="22"/>
        <v>0</v>
      </c>
      <c r="CS35" s="284">
        <f>0</f>
        <v>0</v>
      </c>
      <c r="CT35" s="284">
        <f>0</f>
        <v>0</v>
      </c>
      <c r="CU35" s="284">
        <f>0</f>
        <v>0</v>
      </c>
      <c r="CV35" s="284">
        <f>0</f>
        <v>0</v>
      </c>
      <c r="CW35" s="284">
        <f>0</f>
        <v>0</v>
      </c>
      <c r="CX35" s="284">
        <f>0</f>
        <v>0</v>
      </c>
      <c r="CY35" s="284">
        <f>0</f>
        <v>0</v>
      </c>
    </row>
    <row r="36" spans="1:103" ht="13.5" customHeight="1" x14ac:dyDescent="0.15">
      <c r="A36" s="282" t="s">
        <v>745</v>
      </c>
      <c r="B36" s="283" t="s">
        <v>818</v>
      </c>
      <c r="C36" s="282" t="s">
        <v>819</v>
      </c>
      <c r="D36" s="284">
        <f t="shared" si="0"/>
        <v>0</v>
      </c>
      <c r="E36" s="284">
        <f t="shared" si="1"/>
        <v>0</v>
      </c>
      <c r="F36" s="284">
        <f t="shared" si="2"/>
        <v>0</v>
      </c>
      <c r="G36" s="284">
        <f t="shared" si="3"/>
        <v>0</v>
      </c>
      <c r="H36" s="284">
        <f t="shared" si="4"/>
        <v>0</v>
      </c>
      <c r="I36" s="284">
        <f t="shared" si="5"/>
        <v>0</v>
      </c>
      <c r="J36" s="284">
        <f t="shared" si="6"/>
        <v>0</v>
      </c>
      <c r="K36" s="284">
        <f t="shared" si="7"/>
        <v>0</v>
      </c>
      <c r="L36" s="284">
        <f t="shared" si="8"/>
        <v>0</v>
      </c>
      <c r="M36" s="284">
        <f t="shared" si="9"/>
        <v>0</v>
      </c>
      <c r="N36" s="284">
        <f t="shared" si="10"/>
        <v>0</v>
      </c>
      <c r="O36" s="284">
        <f t="shared" si="11"/>
        <v>0</v>
      </c>
      <c r="P36" s="284">
        <f t="shared" si="12"/>
        <v>0</v>
      </c>
      <c r="Q36" s="284">
        <f>0</f>
        <v>0</v>
      </c>
      <c r="R36" s="284">
        <f>0</f>
        <v>0</v>
      </c>
      <c r="S36" s="284">
        <f>0</f>
        <v>0</v>
      </c>
      <c r="T36" s="284">
        <f>0</f>
        <v>0</v>
      </c>
      <c r="U36" s="284">
        <f>0</f>
        <v>0</v>
      </c>
      <c r="V36" s="284">
        <f>0</f>
        <v>0</v>
      </c>
      <c r="W36" s="284">
        <f>0</f>
        <v>0</v>
      </c>
      <c r="X36" s="284">
        <f t="shared" si="13"/>
        <v>0</v>
      </c>
      <c r="Y36" s="284">
        <f>0</f>
        <v>0</v>
      </c>
      <c r="Z36" s="284">
        <f>0</f>
        <v>0</v>
      </c>
      <c r="AA36" s="284">
        <f>0</f>
        <v>0</v>
      </c>
      <c r="AB36" s="284">
        <f>0</f>
        <v>0</v>
      </c>
      <c r="AC36" s="284">
        <f>0</f>
        <v>0</v>
      </c>
      <c r="AD36" s="284">
        <f>0</f>
        <v>0</v>
      </c>
      <c r="AE36" s="284">
        <f>0</f>
        <v>0</v>
      </c>
      <c r="AF36" s="284">
        <f t="shared" si="14"/>
        <v>0</v>
      </c>
      <c r="AG36" s="284">
        <f>0</f>
        <v>0</v>
      </c>
      <c r="AH36" s="284">
        <f>0</f>
        <v>0</v>
      </c>
      <c r="AI36" s="284">
        <f>0</f>
        <v>0</v>
      </c>
      <c r="AJ36" s="284">
        <f>0</f>
        <v>0</v>
      </c>
      <c r="AK36" s="284">
        <f>0</f>
        <v>0</v>
      </c>
      <c r="AL36" s="284">
        <f>0</f>
        <v>0</v>
      </c>
      <c r="AM36" s="284">
        <f>0</f>
        <v>0</v>
      </c>
      <c r="AN36" s="284">
        <f t="shared" si="15"/>
        <v>0</v>
      </c>
      <c r="AO36" s="284">
        <f>0</f>
        <v>0</v>
      </c>
      <c r="AP36" s="284">
        <f>0</f>
        <v>0</v>
      </c>
      <c r="AQ36" s="284">
        <f>0</f>
        <v>0</v>
      </c>
      <c r="AR36" s="284">
        <f>0</f>
        <v>0</v>
      </c>
      <c r="AS36" s="284">
        <f>0</f>
        <v>0</v>
      </c>
      <c r="AT36" s="284">
        <f>0</f>
        <v>0</v>
      </c>
      <c r="AU36" s="284">
        <f>0</f>
        <v>0</v>
      </c>
      <c r="AV36" s="284">
        <f t="shared" si="16"/>
        <v>0</v>
      </c>
      <c r="AW36" s="284">
        <f>0</f>
        <v>0</v>
      </c>
      <c r="AX36" s="284">
        <f>0</f>
        <v>0</v>
      </c>
      <c r="AY36" s="284">
        <f>0</f>
        <v>0</v>
      </c>
      <c r="AZ36" s="284">
        <f>0</f>
        <v>0</v>
      </c>
      <c r="BA36" s="284">
        <f>0</f>
        <v>0</v>
      </c>
      <c r="BB36" s="284">
        <f>0</f>
        <v>0</v>
      </c>
      <c r="BC36" s="284">
        <f>0</f>
        <v>0</v>
      </c>
      <c r="BD36" s="284">
        <f t="shared" si="17"/>
        <v>0</v>
      </c>
      <c r="BE36" s="284">
        <f>0</f>
        <v>0</v>
      </c>
      <c r="BF36" s="284">
        <f>0</f>
        <v>0</v>
      </c>
      <c r="BG36" s="284">
        <f>0</f>
        <v>0</v>
      </c>
      <c r="BH36" s="284">
        <f>0</f>
        <v>0</v>
      </c>
      <c r="BI36" s="284">
        <f>0</f>
        <v>0</v>
      </c>
      <c r="BJ36" s="284">
        <f>0</f>
        <v>0</v>
      </c>
      <c r="BK36" s="284">
        <f>0</f>
        <v>0</v>
      </c>
      <c r="BL36" s="284">
        <f t="shared" si="18"/>
        <v>0</v>
      </c>
      <c r="BM36" s="284">
        <f>0</f>
        <v>0</v>
      </c>
      <c r="BN36" s="284">
        <f>0</f>
        <v>0</v>
      </c>
      <c r="BO36" s="284">
        <f>0</f>
        <v>0</v>
      </c>
      <c r="BP36" s="284">
        <f>0</f>
        <v>0</v>
      </c>
      <c r="BQ36" s="284">
        <f>0</f>
        <v>0</v>
      </c>
      <c r="BR36" s="284">
        <f>0</f>
        <v>0</v>
      </c>
      <c r="BS36" s="284">
        <f>0</f>
        <v>0</v>
      </c>
      <c r="BT36" s="284">
        <f t="shared" si="19"/>
        <v>0</v>
      </c>
      <c r="BU36" s="284">
        <f>0</f>
        <v>0</v>
      </c>
      <c r="BV36" s="284">
        <f>0</f>
        <v>0</v>
      </c>
      <c r="BW36" s="284">
        <f>0</f>
        <v>0</v>
      </c>
      <c r="BX36" s="284">
        <f>0</f>
        <v>0</v>
      </c>
      <c r="BY36" s="284">
        <f>0</f>
        <v>0</v>
      </c>
      <c r="BZ36" s="284">
        <f>0</f>
        <v>0</v>
      </c>
      <c r="CA36" s="284">
        <f>0</f>
        <v>0</v>
      </c>
      <c r="CB36" s="284">
        <f t="shared" si="20"/>
        <v>0</v>
      </c>
      <c r="CC36" s="284">
        <f>0</f>
        <v>0</v>
      </c>
      <c r="CD36" s="284">
        <f>0</f>
        <v>0</v>
      </c>
      <c r="CE36" s="284">
        <f>0</f>
        <v>0</v>
      </c>
      <c r="CF36" s="284">
        <f>0</f>
        <v>0</v>
      </c>
      <c r="CG36" s="284">
        <f>0</f>
        <v>0</v>
      </c>
      <c r="CH36" s="284">
        <f>0</f>
        <v>0</v>
      </c>
      <c r="CI36" s="284">
        <f>0</f>
        <v>0</v>
      </c>
      <c r="CJ36" s="284">
        <f t="shared" si="21"/>
        <v>0</v>
      </c>
      <c r="CK36" s="284">
        <f>0</f>
        <v>0</v>
      </c>
      <c r="CL36" s="284">
        <f>0</f>
        <v>0</v>
      </c>
      <c r="CM36" s="284">
        <f>0</f>
        <v>0</v>
      </c>
      <c r="CN36" s="284">
        <f>0</f>
        <v>0</v>
      </c>
      <c r="CO36" s="284">
        <f>0</f>
        <v>0</v>
      </c>
      <c r="CP36" s="284">
        <f>0</f>
        <v>0</v>
      </c>
      <c r="CQ36" s="284">
        <f>0</f>
        <v>0</v>
      </c>
      <c r="CR36" s="284">
        <f t="shared" si="22"/>
        <v>0</v>
      </c>
      <c r="CS36" s="284">
        <f>0</f>
        <v>0</v>
      </c>
      <c r="CT36" s="284">
        <f>0</f>
        <v>0</v>
      </c>
      <c r="CU36" s="284">
        <f>0</f>
        <v>0</v>
      </c>
      <c r="CV36" s="284">
        <f>0</f>
        <v>0</v>
      </c>
      <c r="CW36" s="284">
        <f>0</f>
        <v>0</v>
      </c>
      <c r="CX36" s="284">
        <f>0</f>
        <v>0</v>
      </c>
      <c r="CY36" s="284">
        <f>0</f>
        <v>0</v>
      </c>
    </row>
    <row r="37" spans="1:103" ht="13.5" customHeight="1" x14ac:dyDescent="0.15">
      <c r="A37" s="282" t="s">
        <v>745</v>
      </c>
      <c r="B37" s="283" t="s">
        <v>820</v>
      </c>
      <c r="C37" s="282" t="s">
        <v>821</v>
      </c>
      <c r="D37" s="284">
        <f t="shared" si="0"/>
        <v>0</v>
      </c>
      <c r="E37" s="284">
        <f t="shared" si="1"/>
        <v>0</v>
      </c>
      <c r="F37" s="284">
        <f t="shared" si="2"/>
        <v>0</v>
      </c>
      <c r="G37" s="284">
        <f t="shared" si="3"/>
        <v>0</v>
      </c>
      <c r="H37" s="284">
        <f t="shared" si="4"/>
        <v>0</v>
      </c>
      <c r="I37" s="284">
        <f t="shared" si="5"/>
        <v>0</v>
      </c>
      <c r="J37" s="284">
        <f t="shared" si="6"/>
        <v>0</v>
      </c>
      <c r="K37" s="284">
        <f t="shared" si="7"/>
        <v>0</v>
      </c>
      <c r="L37" s="284">
        <f t="shared" si="8"/>
        <v>0</v>
      </c>
      <c r="M37" s="284">
        <f t="shared" si="9"/>
        <v>0</v>
      </c>
      <c r="N37" s="284">
        <f t="shared" si="10"/>
        <v>0</v>
      </c>
      <c r="O37" s="284">
        <f t="shared" si="11"/>
        <v>0</v>
      </c>
      <c r="P37" s="284">
        <f t="shared" si="12"/>
        <v>0</v>
      </c>
      <c r="Q37" s="284">
        <f>0</f>
        <v>0</v>
      </c>
      <c r="R37" s="284">
        <f>0</f>
        <v>0</v>
      </c>
      <c r="S37" s="284">
        <f>0</f>
        <v>0</v>
      </c>
      <c r="T37" s="284">
        <f>0</f>
        <v>0</v>
      </c>
      <c r="U37" s="284">
        <f>0</f>
        <v>0</v>
      </c>
      <c r="V37" s="284">
        <f>0</f>
        <v>0</v>
      </c>
      <c r="W37" s="284">
        <f>0</f>
        <v>0</v>
      </c>
      <c r="X37" s="284">
        <f t="shared" si="13"/>
        <v>0</v>
      </c>
      <c r="Y37" s="284">
        <f>0</f>
        <v>0</v>
      </c>
      <c r="Z37" s="284">
        <f>0</f>
        <v>0</v>
      </c>
      <c r="AA37" s="284">
        <f>0</f>
        <v>0</v>
      </c>
      <c r="AB37" s="284">
        <f>0</f>
        <v>0</v>
      </c>
      <c r="AC37" s="284">
        <f>0</f>
        <v>0</v>
      </c>
      <c r="AD37" s="284">
        <f>0</f>
        <v>0</v>
      </c>
      <c r="AE37" s="284">
        <f>0</f>
        <v>0</v>
      </c>
      <c r="AF37" s="284">
        <f t="shared" si="14"/>
        <v>0</v>
      </c>
      <c r="AG37" s="284">
        <f>0</f>
        <v>0</v>
      </c>
      <c r="AH37" s="284">
        <f>0</f>
        <v>0</v>
      </c>
      <c r="AI37" s="284">
        <f>0</f>
        <v>0</v>
      </c>
      <c r="AJ37" s="284">
        <f>0</f>
        <v>0</v>
      </c>
      <c r="AK37" s="284">
        <f>0</f>
        <v>0</v>
      </c>
      <c r="AL37" s="284">
        <f>0</f>
        <v>0</v>
      </c>
      <c r="AM37" s="284">
        <f>0</f>
        <v>0</v>
      </c>
      <c r="AN37" s="284">
        <f t="shared" si="15"/>
        <v>0</v>
      </c>
      <c r="AO37" s="284">
        <f>0</f>
        <v>0</v>
      </c>
      <c r="AP37" s="284">
        <f>0</f>
        <v>0</v>
      </c>
      <c r="AQ37" s="284">
        <f>0</f>
        <v>0</v>
      </c>
      <c r="AR37" s="284">
        <f>0</f>
        <v>0</v>
      </c>
      <c r="AS37" s="284">
        <f>0</f>
        <v>0</v>
      </c>
      <c r="AT37" s="284">
        <f>0</f>
        <v>0</v>
      </c>
      <c r="AU37" s="284">
        <f>0</f>
        <v>0</v>
      </c>
      <c r="AV37" s="284">
        <f t="shared" si="16"/>
        <v>0</v>
      </c>
      <c r="AW37" s="284">
        <f>0</f>
        <v>0</v>
      </c>
      <c r="AX37" s="284">
        <f>0</f>
        <v>0</v>
      </c>
      <c r="AY37" s="284">
        <f>0</f>
        <v>0</v>
      </c>
      <c r="AZ37" s="284">
        <f>0</f>
        <v>0</v>
      </c>
      <c r="BA37" s="284">
        <f>0</f>
        <v>0</v>
      </c>
      <c r="BB37" s="284">
        <f>0</f>
        <v>0</v>
      </c>
      <c r="BC37" s="284">
        <f>0</f>
        <v>0</v>
      </c>
      <c r="BD37" s="284">
        <f t="shared" si="17"/>
        <v>0</v>
      </c>
      <c r="BE37" s="284">
        <f>0</f>
        <v>0</v>
      </c>
      <c r="BF37" s="284">
        <f>0</f>
        <v>0</v>
      </c>
      <c r="BG37" s="284">
        <f>0</f>
        <v>0</v>
      </c>
      <c r="BH37" s="284">
        <f>0</f>
        <v>0</v>
      </c>
      <c r="BI37" s="284">
        <f>0</f>
        <v>0</v>
      </c>
      <c r="BJ37" s="284">
        <f>0</f>
        <v>0</v>
      </c>
      <c r="BK37" s="284">
        <f>0</f>
        <v>0</v>
      </c>
      <c r="BL37" s="284">
        <f t="shared" si="18"/>
        <v>0</v>
      </c>
      <c r="BM37" s="284">
        <f>0</f>
        <v>0</v>
      </c>
      <c r="BN37" s="284">
        <f>0</f>
        <v>0</v>
      </c>
      <c r="BO37" s="284">
        <f>0</f>
        <v>0</v>
      </c>
      <c r="BP37" s="284">
        <f>0</f>
        <v>0</v>
      </c>
      <c r="BQ37" s="284">
        <f>0</f>
        <v>0</v>
      </c>
      <c r="BR37" s="284">
        <f>0</f>
        <v>0</v>
      </c>
      <c r="BS37" s="284">
        <f>0</f>
        <v>0</v>
      </c>
      <c r="BT37" s="284">
        <f t="shared" si="19"/>
        <v>0</v>
      </c>
      <c r="BU37" s="284">
        <f>0</f>
        <v>0</v>
      </c>
      <c r="BV37" s="284">
        <f>0</f>
        <v>0</v>
      </c>
      <c r="BW37" s="284">
        <f>0</f>
        <v>0</v>
      </c>
      <c r="BX37" s="284">
        <f>0</f>
        <v>0</v>
      </c>
      <c r="BY37" s="284">
        <f>0</f>
        <v>0</v>
      </c>
      <c r="BZ37" s="284">
        <f>0</f>
        <v>0</v>
      </c>
      <c r="CA37" s="284">
        <f>0</f>
        <v>0</v>
      </c>
      <c r="CB37" s="284">
        <f t="shared" si="20"/>
        <v>0</v>
      </c>
      <c r="CC37" s="284">
        <f>0</f>
        <v>0</v>
      </c>
      <c r="CD37" s="284">
        <f>0</f>
        <v>0</v>
      </c>
      <c r="CE37" s="284">
        <f>0</f>
        <v>0</v>
      </c>
      <c r="CF37" s="284">
        <f>0</f>
        <v>0</v>
      </c>
      <c r="CG37" s="284">
        <f>0</f>
        <v>0</v>
      </c>
      <c r="CH37" s="284">
        <f>0</f>
        <v>0</v>
      </c>
      <c r="CI37" s="284">
        <f>0</f>
        <v>0</v>
      </c>
      <c r="CJ37" s="284">
        <f t="shared" si="21"/>
        <v>0</v>
      </c>
      <c r="CK37" s="284">
        <f>0</f>
        <v>0</v>
      </c>
      <c r="CL37" s="284">
        <f>0</f>
        <v>0</v>
      </c>
      <c r="CM37" s="284">
        <f>0</f>
        <v>0</v>
      </c>
      <c r="CN37" s="284">
        <f>0</f>
        <v>0</v>
      </c>
      <c r="CO37" s="284">
        <f>0</f>
        <v>0</v>
      </c>
      <c r="CP37" s="284">
        <f>0</f>
        <v>0</v>
      </c>
      <c r="CQ37" s="284">
        <f>0</f>
        <v>0</v>
      </c>
      <c r="CR37" s="284">
        <f t="shared" si="22"/>
        <v>0</v>
      </c>
      <c r="CS37" s="284">
        <f>0</f>
        <v>0</v>
      </c>
      <c r="CT37" s="284">
        <f>0</f>
        <v>0</v>
      </c>
      <c r="CU37" s="284">
        <f>0</f>
        <v>0</v>
      </c>
      <c r="CV37" s="284">
        <f>0</f>
        <v>0</v>
      </c>
      <c r="CW37" s="284">
        <f>0</f>
        <v>0</v>
      </c>
      <c r="CX37" s="284">
        <f>0</f>
        <v>0</v>
      </c>
      <c r="CY37" s="284">
        <f>0</f>
        <v>0</v>
      </c>
    </row>
    <row r="38" spans="1:103" ht="13.5" customHeight="1" x14ac:dyDescent="0.15">
      <c r="A38" s="282" t="s">
        <v>745</v>
      </c>
      <c r="B38" s="283" t="s">
        <v>822</v>
      </c>
      <c r="C38" s="282" t="s">
        <v>823</v>
      </c>
      <c r="D38" s="284">
        <f t="shared" si="0"/>
        <v>0</v>
      </c>
      <c r="E38" s="284">
        <f t="shared" si="1"/>
        <v>0</v>
      </c>
      <c r="F38" s="284">
        <f t="shared" si="2"/>
        <v>0</v>
      </c>
      <c r="G38" s="284">
        <f t="shared" si="3"/>
        <v>0</v>
      </c>
      <c r="H38" s="284">
        <f t="shared" si="4"/>
        <v>0</v>
      </c>
      <c r="I38" s="284">
        <f t="shared" si="5"/>
        <v>0</v>
      </c>
      <c r="J38" s="284">
        <f t="shared" si="6"/>
        <v>0</v>
      </c>
      <c r="K38" s="284">
        <f t="shared" si="7"/>
        <v>0</v>
      </c>
      <c r="L38" s="284">
        <f t="shared" si="8"/>
        <v>0</v>
      </c>
      <c r="M38" s="284">
        <f t="shared" si="9"/>
        <v>0</v>
      </c>
      <c r="N38" s="284">
        <f t="shared" si="10"/>
        <v>0</v>
      </c>
      <c r="O38" s="284">
        <f t="shared" si="11"/>
        <v>0</v>
      </c>
      <c r="P38" s="284">
        <f t="shared" si="12"/>
        <v>0</v>
      </c>
      <c r="Q38" s="284">
        <f>0</f>
        <v>0</v>
      </c>
      <c r="R38" s="284">
        <f>0</f>
        <v>0</v>
      </c>
      <c r="S38" s="284">
        <f>0</f>
        <v>0</v>
      </c>
      <c r="T38" s="284">
        <f>0</f>
        <v>0</v>
      </c>
      <c r="U38" s="284">
        <f>0</f>
        <v>0</v>
      </c>
      <c r="V38" s="284">
        <f>0</f>
        <v>0</v>
      </c>
      <c r="W38" s="284">
        <f>0</f>
        <v>0</v>
      </c>
      <c r="X38" s="284">
        <f t="shared" si="13"/>
        <v>0</v>
      </c>
      <c r="Y38" s="284">
        <f>0</f>
        <v>0</v>
      </c>
      <c r="Z38" s="284">
        <f>0</f>
        <v>0</v>
      </c>
      <c r="AA38" s="284">
        <f>0</f>
        <v>0</v>
      </c>
      <c r="AB38" s="284">
        <f>0</f>
        <v>0</v>
      </c>
      <c r="AC38" s="284">
        <f>0</f>
        <v>0</v>
      </c>
      <c r="AD38" s="284">
        <f>0</f>
        <v>0</v>
      </c>
      <c r="AE38" s="284">
        <f>0</f>
        <v>0</v>
      </c>
      <c r="AF38" s="284">
        <f t="shared" si="14"/>
        <v>0</v>
      </c>
      <c r="AG38" s="284">
        <f>0</f>
        <v>0</v>
      </c>
      <c r="AH38" s="284">
        <f>0</f>
        <v>0</v>
      </c>
      <c r="AI38" s="284">
        <f>0</f>
        <v>0</v>
      </c>
      <c r="AJ38" s="284">
        <f>0</f>
        <v>0</v>
      </c>
      <c r="AK38" s="284">
        <f>0</f>
        <v>0</v>
      </c>
      <c r="AL38" s="284">
        <f>0</f>
        <v>0</v>
      </c>
      <c r="AM38" s="284">
        <f>0</f>
        <v>0</v>
      </c>
      <c r="AN38" s="284">
        <f t="shared" si="15"/>
        <v>0</v>
      </c>
      <c r="AO38" s="284">
        <f>0</f>
        <v>0</v>
      </c>
      <c r="AP38" s="284">
        <f>0</f>
        <v>0</v>
      </c>
      <c r="AQ38" s="284">
        <f>0</f>
        <v>0</v>
      </c>
      <c r="AR38" s="284">
        <f>0</f>
        <v>0</v>
      </c>
      <c r="AS38" s="284">
        <f>0</f>
        <v>0</v>
      </c>
      <c r="AT38" s="284">
        <f>0</f>
        <v>0</v>
      </c>
      <c r="AU38" s="284">
        <f>0</f>
        <v>0</v>
      </c>
      <c r="AV38" s="284">
        <f t="shared" si="16"/>
        <v>0</v>
      </c>
      <c r="AW38" s="284">
        <f>0</f>
        <v>0</v>
      </c>
      <c r="AX38" s="284">
        <f>0</f>
        <v>0</v>
      </c>
      <c r="AY38" s="284">
        <f>0</f>
        <v>0</v>
      </c>
      <c r="AZ38" s="284">
        <f>0</f>
        <v>0</v>
      </c>
      <c r="BA38" s="284">
        <f>0</f>
        <v>0</v>
      </c>
      <c r="BB38" s="284">
        <f>0</f>
        <v>0</v>
      </c>
      <c r="BC38" s="284">
        <f>0</f>
        <v>0</v>
      </c>
      <c r="BD38" s="284">
        <f t="shared" si="17"/>
        <v>0</v>
      </c>
      <c r="BE38" s="284">
        <f>0</f>
        <v>0</v>
      </c>
      <c r="BF38" s="284">
        <f>0</f>
        <v>0</v>
      </c>
      <c r="BG38" s="284">
        <f>0</f>
        <v>0</v>
      </c>
      <c r="BH38" s="284">
        <f>0</f>
        <v>0</v>
      </c>
      <c r="BI38" s="284">
        <f>0</f>
        <v>0</v>
      </c>
      <c r="BJ38" s="284">
        <f>0</f>
        <v>0</v>
      </c>
      <c r="BK38" s="284">
        <f>0</f>
        <v>0</v>
      </c>
      <c r="BL38" s="284">
        <f t="shared" si="18"/>
        <v>0</v>
      </c>
      <c r="BM38" s="284">
        <f>0</f>
        <v>0</v>
      </c>
      <c r="BN38" s="284">
        <f>0</f>
        <v>0</v>
      </c>
      <c r="BO38" s="284">
        <f>0</f>
        <v>0</v>
      </c>
      <c r="BP38" s="284">
        <f>0</f>
        <v>0</v>
      </c>
      <c r="BQ38" s="284">
        <f>0</f>
        <v>0</v>
      </c>
      <c r="BR38" s="284">
        <f>0</f>
        <v>0</v>
      </c>
      <c r="BS38" s="284">
        <f>0</f>
        <v>0</v>
      </c>
      <c r="BT38" s="284">
        <f t="shared" si="19"/>
        <v>0</v>
      </c>
      <c r="BU38" s="284">
        <f>0</f>
        <v>0</v>
      </c>
      <c r="BV38" s="284">
        <f>0</f>
        <v>0</v>
      </c>
      <c r="BW38" s="284">
        <f>0</f>
        <v>0</v>
      </c>
      <c r="BX38" s="284">
        <f>0</f>
        <v>0</v>
      </c>
      <c r="BY38" s="284">
        <f>0</f>
        <v>0</v>
      </c>
      <c r="BZ38" s="284">
        <f>0</f>
        <v>0</v>
      </c>
      <c r="CA38" s="284">
        <f>0</f>
        <v>0</v>
      </c>
      <c r="CB38" s="284">
        <f t="shared" si="20"/>
        <v>0</v>
      </c>
      <c r="CC38" s="284">
        <f>0</f>
        <v>0</v>
      </c>
      <c r="CD38" s="284">
        <f>0</f>
        <v>0</v>
      </c>
      <c r="CE38" s="284">
        <f>0</f>
        <v>0</v>
      </c>
      <c r="CF38" s="284">
        <f>0</f>
        <v>0</v>
      </c>
      <c r="CG38" s="284">
        <f>0</f>
        <v>0</v>
      </c>
      <c r="CH38" s="284">
        <f>0</f>
        <v>0</v>
      </c>
      <c r="CI38" s="284">
        <f>0</f>
        <v>0</v>
      </c>
      <c r="CJ38" s="284">
        <f t="shared" si="21"/>
        <v>0</v>
      </c>
      <c r="CK38" s="284">
        <f>0</f>
        <v>0</v>
      </c>
      <c r="CL38" s="284">
        <f>0</f>
        <v>0</v>
      </c>
      <c r="CM38" s="284">
        <f>0</f>
        <v>0</v>
      </c>
      <c r="CN38" s="284">
        <f>0</f>
        <v>0</v>
      </c>
      <c r="CO38" s="284">
        <f>0</f>
        <v>0</v>
      </c>
      <c r="CP38" s="284">
        <f>0</f>
        <v>0</v>
      </c>
      <c r="CQ38" s="284">
        <f>0</f>
        <v>0</v>
      </c>
      <c r="CR38" s="284">
        <f t="shared" si="22"/>
        <v>0</v>
      </c>
      <c r="CS38" s="284">
        <f>0</f>
        <v>0</v>
      </c>
      <c r="CT38" s="284">
        <f>0</f>
        <v>0</v>
      </c>
      <c r="CU38" s="284">
        <f>0</f>
        <v>0</v>
      </c>
      <c r="CV38" s="284">
        <f>0</f>
        <v>0</v>
      </c>
      <c r="CW38" s="284">
        <f>0</f>
        <v>0</v>
      </c>
      <c r="CX38" s="284">
        <f>0</f>
        <v>0</v>
      </c>
      <c r="CY38" s="284">
        <f>0</f>
        <v>0</v>
      </c>
    </row>
    <row r="39" spans="1:103" ht="13.5" customHeight="1" x14ac:dyDescent="0.15">
      <c r="A39" s="282" t="s">
        <v>745</v>
      </c>
      <c r="B39" s="283" t="s">
        <v>824</v>
      </c>
      <c r="C39" s="282" t="s">
        <v>825</v>
      </c>
      <c r="D39" s="284">
        <f t="shared" si="0"/>
        <v>0</v>
      </c>
      <c r="E39" s="284">
        <f t="shared" si="1"/>
        <v>0</v>
      </c>
      <c r="F39" s="284">
        <f t="shared" si="2"/>
        <v>0</v>
      </c>
      <c r="G39" s="284">
        <f t="shared" si="3"/>
        <v>0</v>
      </c>
      <c r="H39" s="284">
        <f t="shared" si="4"/>
        <v>0</v>
      </c>
      <c r="I39" s="284">
        <f t="shared" si="5"/>
        <v>0</v>
      </c>
      <c r="J39" s="284">
        <f t="shared" si="6"/>
        <v>0</v>
      </c>
      <c r="K39" s="284">
        <f t="shared" si="7"/>
        <v>0</v>
      </c>
      <c r="L39" s="284">
        <f t="shared" si="8"/>
        <v>0</v>
      </c>
      <c r="M39" s="284">
        <f t="shared" si="9"/>
        <v>0</v>
      </c>
      <c r="N39" s="284">
        <f t="shared" si="10"/>
        <v>0</v>
      </c>
      <c r="O39" s="284">
        <f t="shared" si="11"/>
        <v>0</v>
      </c>
      <c r="P39" s="284">
        <f t="shared" si="12"/>
        <v>0</v>
      </c>
      <c r="Q39" s="284">
        <f>0</f>
        <v>0</v>
      </c>
      <c r="R39" s="284">
        <f>0</f>
        <v>0</v>
      </c>
      <c r="S39" s="284">
        <f>0</f>
        <v>0</v>
      </c>
      <c r="T39" s="284">
        <f>0</f>
        <v>0</v>
      </c>
      <c r="U39" s="284">
        <f>0</f>
        <v>0</v>
      </c>
      <c r="V39" s="284">
        <f>0</f>
        <v>0</v>
      </c>
      <c r="W39" s="284">
        <f>0</f>
        <v>0</v>
      </c>
      <c r="X39" s="284">
        <f t="shared" si="13"/>
        <v>0</v>
      </c>
      <c r="Y39" s="284">
        <f>0</f>
        <v>0</v>
      </c>
      <c r="Z39" s="284">
        <f>0</f>
        <v>0</v>
      </c>
      <c r="AA39" s="284">
        <f>0</f>
        <v>0</v>
      </c>
      <c r="AB39" s="284">
        <f>0</f>
        <v>0</v>
      </c>
      <c r="AC39" s="284">
        <f>0</f>
        <v>0</v>
      </c>
      <c r="AD39" s="284">
        <f>0</f>
        <v>0</v>
      </c>
      <c r="AE39" s="284">
        <f>0</f>
        <v>0</v>
      </c>
      <c r="AF39" s="284">
        <f t="shared" si="14"/>
        <v>0</v>
      </c>
      <c r="AG39" s="284">
        <f>0</f>
        <v>0</v>
      </c>
      <c r="AH39" s="284">
        <f>0</f>
        <v>0</v>
      </c>
      <c r="AI39" s="284">
        <f>0</f>
        <v>0</v>
      </c>
      <c r="AJ39" s="284">
        <f>0</f>
        <v>0</v>
      </c>
      <c r="AK39" s="284">
        <f>0</f>
        <v>0</v>
      </c>
      <c r="AL39" s="284">
        <f>0</f>
        <v>0</v>
      </c>
      <c r="AM39" s="284">
        <f>0</f>
        <v>0</v>
      </c>
      <c r="AN39" s="284">
        <f t="shared" si="15"/>
        <v>0</v>
      </c>
      <c r="AO39" s="284">
        <f>0</f>
        <v>0</v>
      </c>
      <c r="AP39" s="284">
        <f>0</f>
        <v>0</v>
      </c>
      <c r="AQ39" s="284">
        <f>0</f>
        <v>0</v>
      </c>
      <c r="AR39" s="284">
        <f>0</f>
        <v>0</v>
      </c>
      <c r="AS39" s="284">
        <f>0</f>
        <v>0</v>
      </c>
      <c r="AT39" s="284">
        <f>0</f>
        <v>0</v>
      </c>
      <c r="AU39" s="284">
        <f>0</f>
        <v>0</v>
      </c>
      <c r="AV39" s="284">
        <f t="shared" si="16"/>
        <v>0</v>
      </c>
      <c r="AW39" s="284">
        <f>0</f>
        <v>0</v>
      </c>
      <c r="AX39" s="284">
        <f>0</f>
        <v>0</v>
      </c>
      <c r="AY39" s="284">
        <f>0</f>
        <v>0</v>
      </c>
      <c r="AZ39" s="284">
        <f>0</f>
        <v>0</v>
      </c>
      <c r="BA39" s="284">
        <f>0</f>
        <v>0</v>
      </c>
      <c r="BB39" s="284">
        <f>0</f>
        <v>0</v>
      </c>
      <c r="BC39" s="284">
        <f>0</f>
        <v>0</v>
      </c>
      <c r="BD39" s="284">
        <f t="shared" si="17"/>
        <v>0</v>
      </c>
      <c r="BE39" s="284">
        <f>0</f>
        <v>0</v>
      </c>
      <c r="BF39" s="284">
        <f>0</f>
        <v>0</v>
      </c>
      <c r="BG39" s="284">
        <f>0</f>
        <v>0</v>
      </c>
      <c r="BH39" s="284">
        <f>0</f>
        <v>0</v>
      </c>
      <c r="BI39" s="284">
        <f>0</f>
        <v>0</v>
      </c>
      <c r="BJ39" s="284">
        <f>0</f>
        <v>0</v>
      </c>
      <c r="BK39" s="284">
        <f>0</f>
        <v>0</v>
      </c>
      <c r="BL39" s="284">
        <f t="shared" si="18"/>
        <v>0</v>
      </c>
      <c r="BM39" s="284">
        <f>0</f>
        <v>0</v>
      </c>
      <c r="BN39" s="284">
        <f>0</f>
        <v>0</v>
      </c>
      <c r="BO39" s="284">
        <f>0</f>
        <v>0</v>
      </c>
      <c r="BP39" s="284">
        <f>0</f>
        <v>0</v>
      </c>
      <c r="BQ39" s="284">
        <f>0</f>
        <v>0</v>
      </c>
      <c r="BR39" s="284">
        <f>0</f>
        <v>0</v>
      </c>
      <c r="BS39" s="284">
        <f>0</f>
        <v>0</v>
      </c>
      <c r="BT39" s="284">
        <f t="shared" si="19"/>
        <v>0</v>
      </c>
      <c r="BU39" s="284">
        <f>0</f>
        <v>0</v>
      </c>
      <c r="BV39" s="284">
        <f>0</f>
        <v>0</v>
      </c>
      <c r="BW39" s="284">
        <f>0</f>
        <v>0</v>
      </c>
      <c r="BX39" s="284">
        <f>0</f>
        <v>0</v>
      </c>
      <c r="BY39" s="284">
        <f>0</f>
        <v>0</v>
      </c>
      <c r="BZ39" s="284">
        <f>0</f>
        <v>0</v>
      </c>
      <c r="CA39" s="284">
        <f>0</f>
        <v>0</v>
      </c>
      <c r="CB39" s="284">
        <f t="shared" si="20"/>
        <v>0</v>
      </c>
      <c r="CC39" s="284">
        <f>0</f>
        <v>0</v>
      </c>
      <c r="CD39" s="284">
        <f>0</f>
        <v>0</v>
      </c>
      <c r="CE39" s="284">
        <f>0</f>
        <v>0</v>
      </c>
      <c r="CF39" s="284">
        <f>0</f>
        <v>0</v>
      </c>
      <c r="CG39" s="284">
        <f>0</f>
        <v>0</v>
      </c>
      <c r="CH39" s="284">
        <f>0</f>
        <v>0</v>
      </c>
      <c r="CI39" s="284">
        <f>0</f>
        <v>0</v>
      </c>
      <c r="CJ39" s="284">
        <f t="shared" si="21"/>
        <v>0</v>
      </c>
      <c r="CK39" s="284">
        <f>0</f>
        <v>0</v>
      </c>
      <c r="CL39" s="284">
        <f>0</f>
        <v>0</v>
      </c>
      <c r="CM39" s="284">
        <f>0</f>
        <v>0</v>
      </c>
      <c r="CN39" s="284">
        <f>0</f>
        <v>0</v>
      </c>
      <c r="CO39" s="284">
        <f>0</f>
        <v>0</v>
      </c>
      <c r="CP39" s="284">
        <f>0</f>
        <v>0</v>
      </c>
      <c r="CQ39" s="284">
        <f>0</f>
        <v>0</v>
      </c>
      <c r="CR39" s="284">
        <f t="shared" si="22"/>
        <v>0</v>
      </c>
      <c r="CS39" s="284">
        <f>0</f>
        <v>0</v>
      </c>
      <c r="CT39" s="284">
        <f>0</f>
        <v>0</v>
      </c>
      <c r="CU39" s="284">
        <f>0</f>
        <v>0</v>
      </c>
      <c r="CV39" s="284">
        <f>0</f>
        <v>0</v>
      </c>
      <c r="CW39" s="284">
        <f>0</f>
        <v>0</v>
      </c>
      <c r="CX39" s="284">
        <f>0</f>
        <v>0</v>
      </c>
      <c r="CY39" s="284">
        <f>0</f>
        <v>0</v>
      </c>
    </row>
    <row r="40" spans="1:103" ht="13.5" customHeight="1" x14ac:dyDescent="0.15">
      <c r="A40" s="282" t="s">
        <v>745</v>
      </c>
      <c r="B40" s="283" t="s">
        <v>826</v>
      </c>
      <c r="C40" s="282" t="s">
        <v>827</v>
      </c>
      <c r="D40" s="284">
        <f t="shared" si="0"/>
        <v>0</v>
      </c>
      <c r="E40" s="284">
        <f t="shared" si="1"/>
        <v>0</v>
      </c>
      <c r="F40" s="284">
        <f t="shared" si="2"/>
        <v>0</v>
      </c>
      <c r="G40" s="284">
        <f t="shared" si="3"/>
        <v>0</v>
      </c>
      <c r="H40" s="284">
        <f t="shared" si="4"/>
        <v>0</v>
      </c>
      <c r="I40" s="284">
        <f t="shared" si="5"/>
        <v>0</v>
      </c>
      <c r="J40" s="284">
        <f t="shared" si="6"/>
        <v>0</v>
      </c>
      <c r="K40" s="284">
        <f t="shared" si="7"/>
        <v>0</v>
      </c>
      <c r="L40" s="284">
        <f t="shared" si="8"/>
        <v>0</v>
      </c>
      <c r="M40" s="284">
        <f t="shared" si="9"/>
        <v>0</v>
      </c>
      <c r="N40" s="284">
        <f t="shared" si="10"/>
        <v>0</v>
      </c>
      <c r="O40" s="284">
        <f t="shared" si="11"/>
        <v>0</v>
      </c>
      <c r="P40" s="284">
        <f t="shared" si="12"/>
        <v>0</v>
      </c>
      <c r="Q40" s="284">
        <f>0</f>
        <v>0</v>
      </c>
      <c r="R40" s="284">
        <f>0</f>
        <v>0</v>
      </c>
      <c r="S40" s="284">
        <f>0</f>
        <v>0</v>
      </c>
      <c r="T40" s="284">
        <f>0</f>
        <v>0</v>
      </c>
      <c r="U40" s="284">
        <f>0</f>
        <v>0</v>
      </c>
      <c r="V40" s="284">
        <f>0</f>
        <v>0</v>
      </c>
      <c r="W40" s="284">
        <f>0</f>
        <v>0</v>
      </c>
      <c r="X40" s="284">
        <f t="shared" si="13"/>
        <v>0</v>
      </c>
      <c r="Y40" s="284">
        <f>0</f>
        <v>0</v>
      </c>
      <c r="Z40" s="284">
        <f>0</f>
        <v>0</v>
      </c>
      <c r="AA40" s="284">
        <f>0</f>
        <v>0</v>
      </c>
      <c r="AB40" s="284">
        <f>0</f>
        <v>0</v>
      </c>
      <c r="AC40" s="284">
        <f>0</f>
        <v>0</v>
      </c>
      <c r="AD40" s="284">
        <f>0</f>
        <v>0</v>
      </c>
      <c r="AE40" s="284">
        <f>0</f>
        <v>0</v>
      </c>
      <c r="AF40" s="284">
        <f t="shared" si="14"/>
        <v>0</v>
      </c>
      <c r="AG40" s="284">
        <f>0</f>
        <v>0</v>
      </c>
      <c r="AH40" s="284">
        <f>0</f>
        <v>0</v>
      </c>
      <c r="AI40" s="284">
        <f>0</f>
        <v>0</v>
      </c>
      <c r="AJ40" s="284">
        <f>0</f>
        <v>0</v>
      </c>
      <c r="AK40" s="284">
        <f>0</f>
        <v>0</v>
      </c>
      <c r="AL40" s="284">
        <f>0</f>
        <v>0</v>
      </c>
      <c r="AM40" s="284">
        <f>0</f>
        <v>0</v>
      </c>
      <c r="AN40" s="284">
        <f t="shared" si="15"/>
        <v>0</v>
      </c>
      <c r="AO40" s="284">
        <f>0</f>
        <v>0</v>
      </c>
      <c r="AP40" s="284">
        <f>0</f>
        <v>0</v>
      </c>
      <c r="AQ40" s="284">
        <f>0</f>
        <v>0</v>
      </c>
      <c r="AR40" s="284">
        <f>0</f>
        <v>0</v>
      </c>
      <c r="AS40" s="284">
        <f>0</f>
        <v>0</v>
      </c>
      <c r="AT40" s="284">
        <f>0</f>
        <v>0</v>
      </c>
      <c r="AU40" s="284">
        <f>0</f>
        <v>0</v>
      </c>
      <c r="AV40" s="284">
        <f t="shared" si="16"/>
        <v>0</v>
      </c>
      <c r="AW40" s="284">
        <f>0</f>
        <v>0</v>
      </c>
      <c r="AX40" s="284">
        <f>0</f>
        <v>0</v>
      </c>
      <c r="AY40" s="284">
        <f>0</f>
        <v>0</v>
      </c>
      <c r="AZ40" s="284">
        <f>0</f>
        <v>0</v>
      </c>
      <c r="BA40" s="284">
        <f>0</f>
        <v>0</v>
      </c>
      <c r="BB40" s="284">
        <f>0</f>
        <v>0</v>
      </c>
      <c r="BC40" s="284">
        <f>0</f>
        <v>0</v>
      </c>
      <c r="BD40" s="284">
        <f t="shared" si="17"/>
        <v>0</v>
      </c>
      <c r="BE40" s="284">
        <f>0</f>
        <v>0</v>
      </c>
      <c r="BF40" s="284">
        <f>0</f>
        <v>0</v>
      </c>
      <c r="BG40" s="284">
        <f>0</f>
        <v>0</v>
      </c>
      <c r="BH40" s="284">
        <f>0</f>
        <v>0</v>
      </c>
      <c r="BI40" s="284">
        <f>0</f>
        <v>0</v>
      </c>
      <c r="BJ40" s="284">
        <f>0</f>
        <v>0</v>
      </c>
      <c r="BK40" s="284">
        <f>0</f>
        <v>0</v>
      </c>
      <c r="BL40" s="284">
        <f t="shared" si="18"/>
        <v>0</v>
      </c>
      <c r="BM40" s="284">
        <f>0</f>
        <v>0</v>
      </c>
      <c r="BN40" s="284">
        <f>0</f>
        <v>0</v>
      </c>
      <c r="BO40" s="284">
        <f>0</f>
        <v>0</v>
      </c>
      <c r="BP40" s="284">
        <f>0</f>
        <v>0</v>
      </c>
      <c r="BQ40" s="284">
        <f>0</f>
        <v>0</v>
      </c>
      <c r="BR40" s="284">
        <f>0</f>
        <v>0</v>
      </c>
      <c r="BS40" s="284">
        <f>0</f>
        <v>0</v>
      </c>
      <c r="BT40" s="284">
        <f t="shared" si="19"/>
        <v>0</v>
      </c>
      <c r="BU40" s="284">
        <f>0</f>
        <v>0</v>
      </c>
      <c r="BV40" s="284">
        <f>0</f>
        <v>0</v>
      </c>
      <c r="BW40" s="284">
        <f>0</f>
        <v>0</v>
      </c>
      <c r="BX40" s="284">
        <f>0</f>
        <v>0</v>
      </c>
      <c r="BY40" s="284">
        <f>0</f>
        <v>0</v>
      </c>
      <c r="BZ40" s="284">
        <f>0</f>
        <v>0</v>
      </c>
      <c r="CA40" s="284">
        <f>0</f>
        <v>0</v>
      </c>
      <c r="CB40" s="284">
        <f t="shared" si="20"/>
        <v>0</v>
      </c>
      <c r="CC40" s="284">
        <f>0</f>
        <v>0</v>
      </c>
      <c r="CD40" s="284">
        <f>0</f>
        <v>0</v>
      </c>
      <c r="CE40" s="284">
        <f>0</f>
        <v>0</v>
      </c>
      <c r="CF40" s="284">
        <f>0</f>
        <v>0</v>
      </c>
      <c r="CG40" s="284">
        <f>0</f>
        <v>0</v>
      </c>
      <c r="CH40" s="284">
        <f>0</f>
        <v>0</v>
      </c>
      <c r="CI40" s="284">
        <f>0</f>
        <v>0</v>
      </c>
      <c r="CJ40" s="284">
        <f t="shared" si="21"/>
        <v>0</v>
      </c>
      <c r="CK40" s="284">
        <f>0</f>
        <v>0</v>
      </c>
      <c r="CL40" s="284">
        <f>0</f>
        <v>0</v>
      </c>
      <c r="CM40" s="284">
        <f>0</f>
        <v>0</v>
      </c>
      <c r="CN40" s="284">
        <f>0</f>
        <v>0</v>
      </c>
      <c r="CO40" s="284">
        <f>0</f>
        <v>0</v>
      </c>
      <c r="CP40" s="284">
        <f>0</f>
        <v>0</v>
      </c>
      <c r="CQ40" s="284">
        <f>0</f>
        <v>0</v>
      </c>
      <c r="CR40" s="284">
        <f t="shared" si="22"/>
        <v>0</v>
      </c>
      <c r="CS40" s="284">
        <f>0</f>
        <v>0</v>
      </c>
      <c r="CT40" s="284">
        <f>0</f>
        <v>0</v>
      </c>
      <c r="CU40" s="284">
        <f>0</f>
        <v>0</v>
      </c>
      <c r="CV40" s="284">
        <f>0</f>
        <v>0</v>
      </c>
      <c r="CW40" s="284">
        <f>0</f>
        <v>0</v>
      </c>
      <c r="CX40" s="284">
        <f>0</f>
        <v>0</v>
      </c>
      <c r="CY40" s="284">
        <f>0</f>
        <v>0</v>
      </c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40">
    <sortCondition ref="A8:A40"/>
    <sortCondition ref="B8:B40"/>
    <sortCondition ref="C8:C4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39" man="1"/>
    <brk id="31" min="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03000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03201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03202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03203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03205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03206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03207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03208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03209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03210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03211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03213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03214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03215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03216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03301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03302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03303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03321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 t="str">
        <f t="shared" ca="1" si="0"/>
        <v>03322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 t="str">
        <f t="shared" ca="1" si="0"/>
        <v>03366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 t="str">
        <f t="shared" ca="1" si="0"/>
        <v>03381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 t="str">
        <f t="shared" ca="1" si="0"/>
        <v>03402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 t="str">
        <f t="shared" ca="1" si="0"/>
        <v>03441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 t="str">
        <f t="shared" ca="1" si="0"/>
        <v>03461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 t="str">
        <f t="shared" ca="1" si="0"/>
        <v>03482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 t="str">
        <f t="shared" ca="1" si="0"/>
        <v>03483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 t="str">
        <f t="shared" ca="1" si="0"/>
        <v>03484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 t="str">
        <f t="shared" ca="1" si="0"/>
        <v>03485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 t="str">
        <f t="shared" ca="1" si="0"/>
        <v>03501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 t="str">
        <f t="shared" ca="1" si="0"/>
        <v>03503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 t="str">
        <f t="shared" ca="1" si="0"/>
        <v>03506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 t="str">
        <f t="shared" ca="1" si="0"/>
        <v>03507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 t="str">
        <f t="shared" ca="1" si="0"/>
        <v>03524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6:30" ht="21" customHeight="1" x14ac:dyDescent="0.15">
      <c r="Z145" s="1"/>
      <c r="AA145" s="1">
        <f t="shared" ca="1" si="18"/>
        <v>0</v>
      </c>
      <c r="AB145" s="1">
        <v>145</v>
      </c>
      <c r="AD145" s="1"/>
    </row>
    <row r="146" spans="26:30" ht="21" customHeight="1" x14ac:dyDescent="0.15">
      <c r="Z146" s="1"/>
      <c r="AA146" s="1">
        <f t="shared" ca="1" si="18"/>
        <v>0</v>
      </c>
      <c r="AB146" s="1">
        <v>146</v>
      </c>
      <c r="AD146" s="1"/>
    </row>
    <row r="147" spans="26:30" ht="21" customHeight="1" x14ac:dyDescent="0.15">
      <c r="Z147" s="1"/>
      <c r="AA147" s="1">
        <f t="shared" ca="1" si="18"/>
        <v>0</v>
      </c>
      <c r="AB147" s="1">
        <v>147</v>
      </c>
      <c r="AD147" s="1"/>
    </row>
    <row r="148" spans="26:30" ht="21" customHeight="1" x14ac:dyDescent="0.15">
      <c r="Z148" s="1"/>
      <c r="AA148" s="1">
        <f t="shared" ca="1" si="18"/>
        <v>0</v>
      </c>
      <c r="AB148" s="1">
        <v>148</v>
      </c>
      <c r="AD148" s="1"/>
    </row>
    <row r="149" spans="26:30" ht="21" customHeight="1" x14ac:dyDescent="0.15">
      <c r="Z149" s="1"/>
      <c r="AA149" s="1">
        <f t="shared" ca="1" si="18"/>
        <v>0</v>
      </c>
      <c r="AB149" s="1">
        <v>149</v>
      </c>
      <c r="AD149" s="1"/>
    </row>
    <row r="150" spans="26:30" ht="21" customHeight="1" x14ac:dyDescent="0.15">
      <c r="Z150" s="1"/>
      <c r="AA150" s="1">
        <f t="shared" ca="1" si="18"/>
        <v>0</v>
      </c>
      <c r="AB150" s="1">
        <v>150</v>
      </c>
      <c r="AD150" s="1"/>
    </row>
    <row r="151" spans="26:30" ht="21" customHeight="1" x14ac:dyDescent="0.15">
      <c r="Z151" s="1"/>
      <c r="AA151" s="1">
        <f t="shared" ca="1" si="18"/>
        <v>0</v>
      </c>
      <c r="AB151" s="1">
        <v>151</v>
      </c>
      <c r="AD151" s="1"/>
    </row>
    <row r="152" spans="26:30" ht="21" customHeight="1" x14ac:dyDescent="0.15">
      <c r="Z152" s="1"/>
      <c r="AA152" s="1">
        <f t="shared" ca="1" si="18"/>
        <v>0</v>
      </c>
      <c r="AB152" s="1">
        <v>152</v>
      </c>
      <c r="AD152" s="1"/>
    </row>
    <row r="153" spans="26:30" ht="21" customHeight="1" x14ac:dyDescent="0.15">
      <c r="Z153" s="1"/>
      <c r="AA153" s="1">
        <f t="shared" ca="1" si="18"/>
        <v>0</v>
      </c>
      <c r="AB153" s="1">
        <v>153</v>
      </c>
      <c r="AD153" s="1"/>
    </row>
    <row r="154" spans="26:30" ht="21" customHeight="1" x14ac:dyDescent="0.15">
      <c r="Z154" s="1"/>
      <c r="AA154" s="1">
        <f t="shared" ca="1" si="18"/>
        <v>0</v>
      </c>
      <c r="AB154" s="1">
        <v>154</v>
      </c>
      <c r="AD154" s="1"/>
    </row>
    <row r="155" spans="26:30" ht="21" customHeight="1" x14ac:dyDescent="0.15">
      <c r="Z155" s="1"/>
      <c r="AA155" s="1">
        <f t="shared" ca="1" si="18"/>
        <v>0</v>
      </c>
      <c r="AB155" s="1">
        <v>155</v>
      </c>
      <c r="AD155" s="1"/>
    </row>
    <row r="156" spans="26:30" ht="21" customHeight="1" x14ac:dyDescent="0.15">
      <c r="Z156" s="1"/>
      <c r="AA156" s="1">
        <f t="shared" ca="1" si="18"/>
        <v>0</v>
      </c>
      <c r="AB156" s="1">
        <v>156</v>
      </c>
      <c r="AD156" s="1"/>
    </row>
    <row r="157" spans="26:30" ht="21" customHeight="1" x14ac:dyDescent="0.15">
      <c r="Z157" s="1"/>
      <c r="AA157" s="1">
        <f t="shared" ca="1" si="18"/>
        <v>0</v>
      </c>
      <c r="AB157" s="1">
        <v>157</v>
      </c>
      <c r="AD157" s="1"/>
    </row>
    <row r="158" spans="26:30" ht="21" customHeight="1" x14ac:dyDescent="0.15">
      <c r="Z158" s="1"/>
      <c r="AA158" s="1">
        <f t="shared" ca="1" si="18"/>
        <v>0</v>
      </c>
      <c r="AB158" s="1">
        <v>158</v>
      </c>
      <c r="AD158" s="1"/>
    </row>
    <row r="159" spans="26:30" ht="21" customHeight="1" x14ac:dyDescent="0.15">
      <c r="Z159" s="1"/>
      <c r="AA159" s="1">
        <f t="shared" ca="1" si="18"/>
        <v>0</v>
      </c>
      <c r="AB159" s="1">
        <v>159</v>
      </c>
      <c r="AD159" s="1"/>
    </row>
    <row r="160" spans="26:30" ht="21" customHeight="1" x14ac:dyDescent="0.15">
      <c r="Z160" s="1"/>
      <c r="AA160" s="1">
        <f t="shared" ca="1" si="18"/>
        <v>0</v>
      </c>
      <c r="AB160" s="1">
        <v>160</v>
      </c>
      <c r="AD160" s="1"/>
    </row>
    <row r="161" spans="26:30" ht="21" customHeight="1" x14ac:dyDescent="0.15">
      <c r="Z161" s="1"/>
      <c r="AA161" s="1">
        <f t="shared" ca="1" si="18"/>
        <v>0</v>
      </c>
      <c r="AB161" s="1">
        <v>161</v>
      </c>
      <c r="AD161" s="1"/>
    </row>
    <row r="162" spans="26:30" ht="21" customHeight="1" x14ac:dyDescent="0.15">
      <c r="Z162" s="1"/>
      <c r="AA162" s="1">
        <f t="shared" ca="1" si="18"/>
        <v>0</v>
      </c>
      <c r="AB162" s="1">
        <v>162</v>
      </c>
      <c r="AD162" s="1"/>
    </row>
    <row r="163" spans="26:30" ht="21" customHeight="1" x14ac:dyDescent="0.15">
      <c r="Z163" s="1"/>
      <c r="AA163" s="1">
        <f t="shared" ca="1" si="18"/>
        <v>0</v>
      </c>
      <c r="AB163" s="1">
        <v>163</v>
      </c>
      <c r="AD163" s="1"/>
    </row>
    <row r="164" spans="26:30" ht="21" customHeight="1" x14ac:dyDescent="0.15">
      <c r="Z164" s="1"/>
      <c r="AA164" s="1">
        <f t="shared" ca="1" si="18"/>
        <v>0</v>
      </c>
      <c r="AB164" s="1">
        <v>164</v>
      </c>
      <c r="AD164" s="1"/>
    </row>
    <row r="165" spans="26:30" ht="21" customHeight="1" x14ac:dyDescent="0.15">
      <c r="Z165" s="1"/>
      <c r="AA165" s="1">
        <f t="shared" ca="1" si="18"/>
        <v>0</v>
      </c>
      <c r="AB165" s="1">
        <v>165</v>
      </c>
      <c r="AD165" s="1"/>
    </row>
    <row r="166" spans="26:30" ht="21" customHeight="1" x14ac:dyDescent="0.15">
      <c r="Z166" s="1"/>
      <c r="AA166" s="1">
        <f t="shared" ca="1" si="18"/>
        <v>0</v>
      </c>
      <c r="AB166" s="1">
        <v>166</v>
      </c>
      <c r="AD166" s="1"/>
    </row>
    <row r="167" spans="26:30" ht="21" customHeight="1" x14ac:dyDescent="0.15">
      <c r="Z167" s="1"/>
      <c r="AA167" s="1">
        <f t="shared" ca="1" si="18"/>
        <v>0</v>
      </c>
      <c r="AB167" s="1">
        <v>167</v>
      </c>
      <c r="AD167" s="1"/>
    </row>
    <row r="168" spans="26:30" ht="21" customHeight="1" x14ac:dyDescent="0.15">
      <c r="Z168" s="1"/>
      <c r="AA168" s="1">
        <f t="shared" ca="1" si="18"/>
        <v>0</v>
      </c>
      <c r="AB168" s="1">
        <v>168</v>
      </c>
      <c r="AD168" s="1"/>
    </row>
    <row r="169" spans="26:30" ht="21" customHeight="1" x14ac:dyDescent="0.15">
      <c r="Z169" s="1"/>
      <c r="AA169" s="1">
        <f t="shared" ca="1" si="18"/>
        <v>0</v>
      </c>
      <c r="AB169" s="1">
        <v>169</v>
      </c>
      <c r="AD169" s="1"/>
    </row>
    <row r="170" spans="26:30" ht="21" customHeight="1" x14ac:dyDescent="0.15">
      <c r="Z170" s="1"/>
      <c r="AA170" s="1">
        <f t="shared" ca="1" si="18"/>
        <v>0</v>
      </c>
      <c r="AB170" s="1">
        <v>170</v>
      </c>
      <c r="AD170" s="1"/>
    </row>
    <row r="171" spans="26:30" ht="21" customHeight="1" x14ac:dyDescent="0.15">
      <c r="Z171" s="1"/>
      <c r="AA171" s="1">
        <f t="shared" ca="1" si="18"/>
        <v>0</v>
      </c>
      <c r="AB171" s="1">
        <v>171</v>
      </c>
      <c r="AD171" s="1"/>
    </row>
    <row r="172" spans="26:30" ht="21" customHeight="1" x14ac:dyDescent="0.15">
      <c r="Z172" s="1"/>
      <c r="AA172" s="1">
        <f t="shared" ca="1" si="18"/>
        <v>0</v>
      </c>
      <c r="AB172" s="1">
        <v>172</v>
      </c>
      <c r="AD172" s="1"/>
    </row>
    <row r="173" spans="26:30" ht="21" customHeight="1" x14ac:dyDescent="0.15">
      <c r="Z173" s="1"/>
      <c r="AA173" s="1">
        <f t="shared" ca="1" si="18"/>
        <v>0</v>
      </c>
      <c r="AB173" s="1">
        <v>173</v>
      </c>
      <c r="AD173" s="1"/>
    </row>
    <row r="174" spans="26:30" ht="21" customHeight="1" x14ac:dyDescent="0.15">
      <c r="Z174" s="1"/>
      <c r="AA174" s="1">
        <f t="shared" ca="1" si="18"/>
        <v>0</v>
      </c>
      <c r="AB174" s="1">
        <v>174</v>
      </c>
      <c r="AD174" s="1"/>
    </row>
    <row r="175" spans="26:30" ht="21" customHeight="1" x14ac:dyDescent="0.15">
      <c r="Z175" s="1"/>
      <c r="AA175" s="1">
        <f t="shared" ca="1" si="18"/>
        <v>0</v>
      </c>
      <c r="AB175" s="1">
        <v>175</v>
      </c>
      <c r="AD175" s="1"/>
    </row>
    <row r="176" spans="26:30" ht="21" customHeight="1" x14ac:dyDescent="0.15">
      <c r="Z176" s="1"/>
      <c r="AA176" s="1">
        <f t="shared" ca="1" si="18"/>
        <v>0</v>
      </c>
      <c r="AB176" s="1">
        <v>176</v>
      </c>
      <c r="AD176" s="1"/>
    </row>
    <row r="177" spans="26:30" ht="21" customHeight="1" x14ac:dyDescent="0.15">
      <c r="Z177" s="1"/>
      <c r="AA177" s="1">
        <f t="shared" ca="1" si="18"/>
        <v>0</v>
      </c>
      <c r="AB177" s="1">
        <v>177</v>
      </c>
      <c r="AD177" s="1"/>
    </row>
    <row r="178" spans="26:30" ht="21" customHeight="1" x14ac:dyDescent="0.15">
      <c r="Z178" s="1"/>
      <c r="AA178" s="1">
        <f t="shared" ca="1" si="18"/>
        <v>0</v>
      </c>
      <c r="AB178" s="1">
        <v>178</v>
      </c>
      <c r="AD178" s="1"/>
    </row>
    <row r="179" spans="26:30" ht="21" customHeight="1" x14ac:dyDescent="0.15">
      <c r="Z179" s="1"/>
      <c r="AA179" s="1">
        <f t="shared" ca="1" si="18"/>
        <v>0</v>
      </c>
      <c r="AB179" s="1">
        <v>179</v>
      </c>
      <c r="AD179" s="1"/>
    </row>
    <row r="180" spans="26:30" ht="21" customHeight="1" x14ac:dyDescent="0.15">
      <c r="Z180" s="1"/>
      <c r="AA180" s="1">
        <f t="shared" ca="1" si="18"/>
        <v>0</v>
      </c>
      <c r="AB180" s="1">
        <v>180</v>
      </c>
      <c r="AD180" s="1"/>
    </row>
    <row r="181" spans="26:30" ht="21" customHeight="1" x14ac:dyDescent="0.15">
      <c r="Z181" s="1"/>
      <c r="AA181" s="1">
        <f t="shared" ca="1" si="18"/>
        <v>0</v>
      </c>
      <c r="AB181" s="1">
        <v>181</v>
      </c>
      <c r="AD181" s="1"/>
    </row>
    <row r="182" spans="26:30" ht="21" customHeight="1" x14ac:dyDescent="0.15">
      <c r="Z182" s="1"/>
      <c r="AA182" s="1">
        <f t="shared" ca="1" si="18"/>
        <v>0</v>
      </c>
      <c r="AB182" s="1">
        <v>182</v>
      </c>
      <c r="AD182" s="1"/>
    </row>
    <row r="183" spans="26:30" ht="21" customHeight="1" x14ac:dyDescent="0.15">
      <c r="Z183" s="1"/>
      <c r="AA183" s="1">
        <f t="shared" ca="1" si="18"/>
        <v>0</v>
      </c>
      <c r="AB183" s="1">
        <v>183</v>
      </c>
      <c r="AD183" s="1"/>
    </row>
    <row r="184" spans="26:30" ht="21" customHeight="1" x14ac:dyDescent="0.15">
      <c r="Z184" s="1"/>
      <c r="AA184" s="1">
        <f t="shared" ca="1" si="18"/>
        <v>0</v>
      </c>
      <c r="AB184" s="1">
        <v>184</v>
      </c>
      <c r="AD184" s="1"/>
    </row>
    <row r="185" spans="26:30" ht="21" customHeight="1" x14ac:dyDescent="0.15">
      <c r="Z185" s="1"/>
      <c r="AA185" s="1">
        <f t="shared" ca="1" si="18"/>
        <v>0</v>
      </c>
      <c r="AB185" s="1">
        <v>185</v>
      </c>
      <c r="AD185" s="1"/>
    </row>
    <row r="186" spans="26:30" ht="21" customHeight="1" x14ac:dyDescent="0.15">
      <c r="Z186" s="1"/>
      <c r="AA186" s="1">
        <f t="shared" ca="1" si="18"/>
        <v>0</v>
      </c>
      <c r="AB186" s="1">
        <v>186</v>
      </c>
      <c r="AD186" s="1"/>
    </row>
    <row r="187" spans="26:30" ht="21" customHeight="1" x14ac:dyDescent="0.15">
      <c r="Z187" s="1"/>
      <c r="AA187" s="1">
        <f t="shared" ca="1" si="18"/>
        <v>0</v>
      </c>
      <c r="AB187" s="1">
        <v>187</v>
      </c>
      <c r="AD187" s="1"/>
    </row>
    <row r="188" spans="26:30" ht="21" customHeight="1" x14ac:dyDescent="0.15">
      <c r="Z188" s="1"/>
      <c r="AA188" s="1">
        <f t="shared" ca="1" si="18"/>
        <v>0</v>
      </c>
      <c r="AB188" s="1">
        <v>188</v>
      </c>
      <c r="AD188" s="1"/>
    </row>
    <row r="189" spans="26:30" ht="21" customHeight="1" x14ac:dyDescent="0.15">
      <c r="Z189" s="1"/>
      <c r="AA189" s="1">
        <f t="shared" ca="1" si="18"/>
        <v>0</v>
      </c>
      <c r="AB189" s="1">
        <v>189</v>
      </c>
      <c r="AD189" s="1"/>
    </row>
    <row r="190" spans="26:30" ht="21" customHeight="1" x14ac:dyDescent="0.15">
      <c r="Z190" s="1"/>
      <c r="AA190" s="1">
        <f t="shared" ca="1" si="18"/>
        <v>0</v>
      </c>
      <c r="AB190" s="1">
        <v>190</v>
      </c>
      <c r="AD190" s="1"/>
    </row>
    <row r="191" spans="26:30" ht="21" customHeight="1" x14ac:dyDescent="0.15">
      <c r="Z191" s="1"/>
      <c r="AA191" s="1">
        <f t="shared" ca="1" si="18"/>
        <v>0</v>
      </c>
      <c r="AB191" s="1">
        <v>191</v>
      </c>
      <c r="AD191" s="1"/>
    </row>
    <row r="192" spans="26:30" ht="21" customHeight="1" x14ac:dyDescent="0.15">
      <c r="Z192" s="1"/>
      <c r="AA192" s="1">
        <f t="shared" ca="1" si="18"/>
        <v>0</v>
      </c>
      <c r="AB192" s="1">
        <v>192</v>
      </c>
      <c r="AD192" s="1"/>
    </row>
    <row r="193" spans="26:30" ht="21" customHeight="1" x14ac:dyDescent="0.15">
      <c r="Z193" s="1"/>
      <c r="AA193" s="1">
        <f t="shared" ca="1" si="18"/>
        <v>0</v>
      </c>
      <c r="AB193" s="1">
        <v>193</v>
      </c>
      <c r="AD193" s="1"/>
    </row>
    <row r="194" spans="26:30" ht="21" customHeight="1" x14ac:dyDescent="0.15">
      <c r="Z194" s="1"/>
      <c r="AA194" s="1">
        <f t="shared" ca="1" si="18"/>
        <v>0</v>
      </c>
      <c r="AB194" s="1">
        <v>194</v>
      </c>
      <c r="AD194" s="1"/>
    </row>
    <row r="195" spans="26:30" ht="21" customHeight="1" x14ac:dyDescent="0.15">
      <c r="Z195" s="1"/>
      <c r="AA195" s="1">
        <f t="shared" ca="1" si="18"/>
        <v>0</v>
      </c>
      <c r="AB195" s="1">
        <v>195</v>
      </c>
      <c r="AD195" s="1"/>
    </row>
    <row r="196" spans="26:30" ht="21" customHeight="1" x14ac:dyDescent="0.15">
      <c r="Z196" s="1"/>
      <c r="AA196" s="1">
        <f t="shared" ca="1" si="18"/>
        <v>0</v>
      </c>
      <c r="AB196" s="1">
        <v>196</v>
      </c>
      <c r="AD196" s="1"/>
    </row>
    <row r="197" spans="26:30" ht="21" customHeight="1" x14ac:dyDescent="0.15">
      <c r="Z197" s="1"/>
      <c r="AA197" s="1">
        <f t="shared" ref="AA197:AA250" ca="1" si="20">INDIRECT($W$6&amp;"!"&amp;"B"&amp;ROW(B197))</f>
        <v>0</v>
      </c>
      <c r="AB197" s="1">
        <v>197</v>
      </c>
      <c r="AD197" s="1"/>
    </row>
    <row r="198" spans="26:30" ht="21" customHeight="1" x14ac:dyDescent="0.15">
      <c r="Z198" s="1"/>
      <c r="AA198" s="1">
        <f t="shared" ca="1" si="20"/>
        <v>0</v>
      </c>
      <c r="AB198" s="1">
        <v>198</v>
      </c>
      <c r="AD198" s="1"/>
    </row>
    <row r="199" spans="26:30" ht="21" customHeight="1" x14ac:dyDescent="0.15">
      <c r="Z199" s="1"/>
      <c r="AA199" s="1">
        <f t="shared" ca="1" si="20"/>
        <v>0</v>
      </c>
      <c r="AB199" s="1">
        <v>199</v>
      </c>
      <c r="AD199" s="1"/>
    </row>
    <row r="200" spans="26:30" ht="21" customHeight="1" x14ac:dyDescent="0.15">
      <c r="Z200" s="1"/>
      <c r="AA200" s="1">
        <f t="shared" ca="1" si="20"/>
        <v>0</v>
      </c>
      <c r="AB200" s="1">
        <v>200</v>
      </c>
      <c r="AD200" s="1"/>
    </row>
    <row r="201" spans="26:30" ht="21" customHeight="1" x14ac:dyDescent="0.15">
      <c r="Z201" s="1"/>
      <c r="AA201" s="1">
        <f t="shared" ca="1" si="20"/>
        <v>0</v>
      </c>
      <c r="AB201" s="1">
        <v>201</v>
      </c>
      <c r="AD201" s="1"/>
    </row>
    <row r="202" spans="26:30" ht="21" customHeight="1" x14ac:dyDescent="0.15">
      <c r="Z202" s="1"/>
      <c r="AA202" s="1">
        <f t="shared" ca="1" si="20"/>
        <v>0</v>
      </c>
      <c r="AB202" s="1">
        <v>202</v>
      </c>
      <c r="AD202" s="1"/>
    </row>
    <row r="203" spans="26:30" ht="21" customHeight="1" x14ac:dyDescent="0.15">
      <c r="Z203" s="1"/>
      <c r="AA203" s="1">
        <f t="shared" ca="1" si="20"/>
        <v>0</v>
      </c>
      <c r="AB203" s="1">
        <v>203</v>
      </c>
      <c r="AD203" s="1"/>
    </row>
    <row r="204" spans="26:30" ht="21" customHeight="1" x14ac:dyDescent="0.15">
      <c r="Z204" s="1"/>
      <c r="AA204" s="1">
        <f t="shared" ca="1" si="20"/>
        <v>0</v>
      </c>
      <c r="AB204" s="1">
        <v>204</v>
      </c>
      <c r="AD204" s="1"/>
    </row>
    <row r="205" spans="26:30" ht="21" customHeight="1" x14ac:dyDescent="0.15">
      <c r="Z205" s="1"/>
      <c r="AA205" s="1">
        <f t="shared" ca="1" si="20"/>
        <v>0</v>
      </c>
      <c r="AB205" s="1">
        <v>205</v>
      </c>
      <c r="AD205" s="1"/>
    </row>
    <row r="206" spans="26:30" ht="21" customHeight="1" x14ac:dyDescent="0.15">
      <c r="Z206" s="1"/>
      <c r="AA206" s="1">
        <f t="shared" ca="1" si="20"/>
        <v>0</v>
      </c>
      <c r="AB206" s="1">
        <v>206</v>
      </c>
      <c r="AD206" s="1"/>
    </row>
    <row r="207" spans="26:30" ht="21" customHeight="1" x14ac:dyDescent="0.15">
      <c r="Z207" s="1"/>
      <c r="AA207" s="1">
        <f t="shared" ca="1" si="20"/>
        <v>0</v>
      </c>
      <c r="AB207" s="1">
        <v>207</v>
      </c>
      <c r="AD207" s="1"/>
    </row>
    <row r="208" spans="26:30" ht="21" customHeight="1" x14ac:dyDescent="0.15">
      <c r="Z208" s="1"/>
      <c r="AA208" s="1">
        <f t="shared" ca="1" si="20"/>
        <v>0</v>
      </c>
      <c r="AB208" s="1">
        <v>208</v>
      </c>
      <c r="AD208" s="1"/>
    </row>
    <row r="209" spans="26:30" ht="21" customHeight="1" x14ac:dyDescent="0.15">
      <c r="Z209" s="1"/>
      <c r="AA209" s="1">
        <f t="shared" ca="1" si="20"/>
        <v>0</v>
      </c>
      <c r="AB209" s="1">
        <v>209</v>
      </c>
      <c r="AD209" s="1"/>
    </row>
    <row r="210" spans="26:30" ht="21" customHeight="1" x14ac:dyDescent="0.15">
      <c r="Z210" s="1"/>
      <c r="AA210" s="1">
        <f t="shared" ca="1" si="20"/>
        <v>0</v>
      </c>
      <c r="AB210" s="1">
        <v>210</v>
      </c>
      <c r="AD210" s="1"/>
    </row>
    <row r="211" spans="26:30" ht="21" customHeight="1" x14ac:dyDescent="0.15">
      <c r="Z211" s="1"/>
      <c r="AA211" s="1">
        <f t="shared" ca="1" si="20"/>
        <v>0</v>
      </c>
      <c r="AB211" s="1">
        <v>211</v>
      </c>
      <c r="AD211" s="1"/>
    </row>
    <row r="212" spans="26:30" ht="21" customHeight="1" x14ac:dyDescent="0.15">
      <c r="Z212" s="1"/>
      <c r="AA212" s="1">
        <f t="shared" ca="1" si="20"/>
        <v>0</v>
      </c>
      <c r="AB212" s="1">
        <v>212</v>
      </c>
      <c r="AD212" s="1"/>
    </row>
    <row r="213" spans="26:30" ht="21" customHeight="1" x14ac:dyDescent="0.15">
      <c r="Z213" s="1"/>
      <c r="AA213" s="1">
        <f t="shared" ca="1" si="20"/>
        <v>0</v>
      </c>
      <c r="AB213" s="1">
        <v>213</v>
      </c>
      <c r="AD213" s="1"/>
    </row>
    <row r="214" spans="26:30" ht="21" customHeight="1" x14ac:dyDescent="0.15">
      <c r="Z214" s="1"/>
      <c r="AA214" s="1">
        <f t="shared" ca="1" si="20"/>
        <v>0</v>
      </c>
      <c r="AB214" s="1">
        <v>214</v>
      </c>
      <c r="AD214" s="1"/>
    </row>
    <row r="215" spans="26:30" ht="21" customHeight="1" x14ac:dyDescent="0.15">
      <c r="Z215" s="1"/>
      <c r="AA215" s="1">
        <f t="shared" ca="1" si="20"/>
        <v>0</v>
      </c>
      <c r="AB215" s="1">
        <v>215</v>
      </c>
      <c r="AD215" s="1"/>
    </row>
    <row r="216" spans="26:30" ht="21" customHeight="1" x14ac:dyDescent="0.15">
      <c r="Z216" s="1"/>
      <c r="AA216" s="1">
        <f t="shared" ca="1" si="20"/>
        <v>0</v>
      </c>
      <c r="AB216" s="1">
        <v>216</v>
      </c>
      <c r="AD216" s="1"/>
    </row>
    <row r="217" spans="26:30" ht="21" customHeight="1" x14ac:dyDescent="0.15">
      <c r="Z217" s="1"/>
      <c r="AA217" s="1">
        <f t="shared" ca="1" si="20"/>
        <v>0</v>
      </c>
      <c r="AB217" s="1">
        <v>217</v>
      </c>
      <c r="AD217" s="1"/>
    </row>
    <row r="218" spans="26:30" ht="21" customHeight="1" x14ac:dyDescent="0.15">
      <c r="Z218" s="1"/>
      <c r="AA218" s="1">
        <f t="shared" ca="1" si="20"/>
        <v>0</v>
      </c>
      <c r="AB218" s="1">
        <v>218</v>
      </c>
      <c r="AD218" s="1"/>
    </row>
    <row r="219" spans="26:30" ht="21" customHeight="1" x14ac:dyDescent="0.15">
      <c r="Z219" s="1"/>
      <c r="AA219" s="1">
        <f t="shared" ca="1" si="20"/>
        <v>0</v>
      </c>
      <c r="AB219" s="1">
        <v>219</v>
      </c>
      <c r="AD219" s="1"/>
    </row>
    <row r="220" spans="26:30" ht="21" customHeight="1" x14ac:dyDescent="0.15">
      <c r="Z220" s="1"/>
      <c r="AA220" s="1">
        <f t="shared" ca="1" si="20"/>
        <v>0</v>
      </c>
      <c r="AB220" s="1">
        <v>220</v>
      </c>
      <c r="AD220" s="1"/>
    </row>
    <row r="221" spans="26:30" ht="21" customHeight="1" x14ac:dyDescent="0.15">
      <c r="Z221" s="1"/>
      <c r="AA221" s="1">
        <f t="shared" ca="1" si="20"/>
        <v>0</v>
      </c>
      <c r="AB221" s="1">
        <v>221</v>
      </c>
      <c r="AD221" s="1"/>
    </row>
    <row r="222" spans="26:30" ht="21" customHeight="1" x14ac:dyDescent="0.15">
      <c r="Z222" s="1"/>
      <c r="AA222" s="1">
        <f t="shared" ca="1" si="20"/>
        <v>0</v>
      </c>
      <c r="AB222" s="1">
        <v>222</v>
      </c>
      <c r="AD222" s="1"/>
    </row>
    <row r="223" spans="26:30" ht="21" customHeight="1" x14ac:dyDescent="0.15">
      <c r="Z223" s="1"/>
      <c r="AA223" s="1">
        <f t="shared" ca="1" si="20"/>
        <v>0</v>
      </c>
      <c r="AB223" s="1">
        <v>223</v>
      </c>
      <c r="AD223" s="1"/>
    </row>
    <row r="224" spans="26:30" ht="21" customHeight="1" x14ac:dyDescent="0.15">
      <c r="Z224" s="1"/>
      <c r="AA224" s="1">
        <f t="shared" ca="1" si="20"/>
        <v>0</v>
      </c>
      <c r="AB224" s="1">
        <v>224</v>
      </c>
      <c r="AD224" s="1"/>
    </row>
    <row r="225" spans="26:30" ht="21" customHeight="1" x14ac:dyDescent="0.15">
      <c r="Z225" s="1"/>
      <c r="AA225" s="1">
        <f t="shared" ca="1" si="20"/>
        <v>0</v>
      </c>
      <c r="AB225" s="1">
        <v>225</v>
      </c>
      <c r="AD225" s="1"/>
    </row>
    <row r="226" spans="26:30" ht="21" customHeight="1" x14ac:dyDescent="0.15">
      <c r="Z226" s="1"/>
      <c r="AA226" s="1">
        <f t="shared" ca="1" si="20"/>
        <v>0</v>
      </c>
      <c r="AB226" s="1">
        <v>226</v>
      </c>
      <c r="AD226" s="1"/>
    </row>
    <row r="227" spans="26:30" ht="21" customHeight="1" x14ac:dyDescent="0.15">
      <c r="Z227" s="1"/>
      <c r="AA227" s="1">
        <f t="shared" ca="1" si="20"/>
        <v>0</v>
      </c>
      <c r="AB227" s="1">
        <v>227</v>
      </c>
      <c r="AD227" s="1"/>
    </row>
    <row r="228" spans="26:30" ht="21" customHeight="1" x14ac:dyDescent="0.15">
      <c r="Z228" s="1"/>
      <c r="AA228" s="1">
        <f t="shared" ca="1" si="20"/>
        <v>0</v>
      </c>
      <c r="AB228" s="1">
        <v>228</v>
      </c>
      <c r="AD228" s="1"/>
    </row>
    <row r="229" spans="26:30" ht="21" customHeight="1" x14ac:dyDescent="0.15">
      <c r="Z229" s="1"/>
      <c r="AA229" s="1">
        <f t="shared" ca="1" si="20"/>
        <v>0</v>
      </c>
      <c r="AB229" s="1">
        <v>229</v>
      </c>
      <c r="AD229" s="1"/>
    </row>
    <row r="230" spans="26:30" ht="21" customHeight="1" x14ac:dyDescent="0.15">
      <c r="Z230" s="1"/>
      <c r="AA230" s="1">
        <f t="shared" ca="1" si="20"/>
        <v>0</v>
      </c>
      <c r="AB230" s="1">
        <v>230</v>
      </c>
      <c r="AD230" s="1"/>
    </row>
    <row r="231" spans="26:30" ht="21" customHeight="1" x14ac:dyDescent="0.15">
      <c r="Z231" s="1"/>
      <c r="AA231" s="1">
        <f t="shared" ca="1" si="20"/>
        <v>0</v>
      </c>
      <c r="AB231" s="1">
        <v>231</v>
      </c>
      <c r="AD231" s="1"/>
    </row>
    <row r="232" spans="26:30" ht="21" customHeight="1" x14ac:dyDescent="0.15">
      <c r="Z232" s="1"/>
      <c r="AA232" s="1">
        <f t="shared" ca="1" si="20"/>
        <v>0</v>
      </c>
      <c r="AB232" s="1">
        <v>232</v>
      </c>
      <c r="AD232" s="1"/>
    </row>
    <row r="233" spans="26:30" ht="21" customHeight="1" x14ac:dyDescent="0.15">
      <c r="Z233" s="1"/>
      <c r="AA233" s="1">
        <f t="shared" ca="1" si="20"/>
        <v>0</v>
      </c>
      <c r="AB233" s="1">
        <v>233</v>
      </c>
      <c r="AD233" s="1"/>
    </row>
    <row r="234" spans="26:30" ht="21" customHeight="1" x14ac:dyDescent="0.15">
      <c r="Z234" s="1"/>
      <c r="AA234" s="1">
        <f t="shared" ca="1" si="20"/>
        <v>0</v>
      </c>
      <c r="AB234" s="1">
        <v>234</v>
      </c>
      <c r="AD234" s="1"/>
    </row>
    <row r="235" spans="26:30" ht="21" customHeight="1" x14ac:dyDescent="0.15">
      <c r="Z235" s="1"/>
      <c r="AA235" s="1">
        <f t="shared" ca="1" si="20"/>
        <v>0</v>
      </c>
      <c r="AB235" s="1">
        <v>235</v>
      </c>
      <c r="AD235" s="1"/>
    </row>
    <row r="236" spans="26:30" ht="21" customHeight="1" x14ac:dyDescent="0.15">
      <c r="Z236" s="1"/>
      <c r="AA236" s="1">
        <f t="shared" ca="1" si="20"/>
        <v>0</v>
      </c>
      <c r="AB236" s="1">
        <v>236</v>
      </c>
      <c r="AD236" s="1"/>
    </row>
    <row r="237" spans="26:30" ht="21" customHeight="1" x14ac:dyDescent="0.15">
      <c r="Z237" s="1"/>
      <c r="AA237" s="1">
        <f t="shared" ca="1" si="20"/>
        <v>0</v>
      </c>
      <c r="AB237" s="1">
        <v>237</v>
      </c>
      <c r="AD237" s="1"/>
    </row>
    <row r="238" spans="26:30" ht="21" customHeight="1" x14ac:dyDescent="0.15">
      <c r="Z238" s="1"/>
      <c r="AA238" s="1">
        <f t="shared" ca="1" si="20"/>
        <v>0</v>
      </c>
      <c r="AB238" s="1">
        <v>238</v>
      </c>
      <c r="AD238" s="1"/>
    </row>
    <row r="239" spans="26:30" ht="21" customHeight="1" x14ac:dyDescent="0.15">
      <c r="Z239" s="1"/>
      <c r="AA239" s="1">
        <f t="shared" ca="1" si="20"/>
        <v>0</v>
      </c>
      <c r="AB239" s="1">
        <v>239</v>
      </c>
      <c r="AD239" s="1"/>
    </row>
    <row r="240" spans="26:30" ht="21" customHeight="1" x14ac:dyDescent="0.15">
      <c r="Z240" s="1"/>
      <c r="AA240" s="1">
        <f t="shared" ca="1" si="20"/>
        <v>0</v>
      </c>
      <c r="AB240" s="1">
        <v>240</v>
      </c>
      <c r="AD240" s="1"/>
    </row>
    <row r="241" spans="26:30" ht="21" customHeight="1" x14ac:dyDescent="0.15">
      <c r="Z241" s="1"/>
      <c r="AA241" s="1">
        <f t="shared" ca="1" si="20"/>
        <v>0</v>
      </c>
      <c r="AB241" s="1">
        <v>241</v>
      </c>
      <c r="AD241" s="1"/>
    </row>
    <row r="242" spans="26:30" ht="21" customHeight="1" x14ac:dyDescent="0.15">
      <c r="Z242" s="1"/>
      <c r="AA242" s="1">
        <f t="shared" ca="1" si="20"/>
        <v>0</v>
      </c>
      <c r="AB242" s="1">
        <v>242</v>
      </c>
      <c r="AD242" s="1"/>
    </row>
    <row r="243" spans="26:30" ht="21" customHeight="1" x14ac:dyDescent="0.15">
      <c r="Z243" s="1"/>
      <c r="AA243" s="1">
        <f t="shared" ca="1" si="20"/>
        <v>0</v>
      </c>
      <c r="AB243" s="1">
        <v>243</v>
      </c>
      <c r="AD243" s="1"/>
    </row>
    <row r="244" spans="26:30" ht="21" customHeight="1" x14ac:dyDescent="0.15">
      <c r="Z244" s="1"/>
      <c r="AA244" s="1">
        <f t="shared" ca="1" si="20"/>
        <v>0</v>
      </c>
      <c r="AB244" s="1">
        <v>244</v>
      </c>
      <c r="AD244" s="1"/>
    </row>
    <row r="245" spans="26:30" ht="21" customHeight="1" x14ac:dyDescent="0.15">
      <c r="Z245" s="1"/>
      <c r="AA245" s="1">
        <f t="shared" ca="1" si="20"/>
        <v>0</v>
      </c>
      <c r="AB245" s="1">
        <v>245</v>
      </c>
      <c r="AD245" s="1"/>
    </row>
    <row r="246" spans="26:30" ht="21" customHeight="1" x14ac:dyDescent="0.15">
      <c r="Z246" s="1"/>
      <c r="AA246" s="1">
        <f t="shared" ca="1" si="20"/>
        <v>0</v>
      </c>
      <c r="AB246" s="1">
        <v>246</v>
      </c>
      <c r="AD246" s="1"/>
    </row>
    <row r="247" spans="26:30" ht="21" customHeight="1" x14ac:dyDescent="0.15">
      <c r="Z247" s="1"/>
      <c r="AA247" s="1">
        <f t="shared" ca="1" si="20"/>
        <v>0</v>
      </c>
      <c r="AB247" s="1">
        <v>247</v>
      </c>
      <c r="AD247" s="1"/>
    </row>
    <row r="248" spans="26:30" ht="21" customHeight="1" x14ac:dyDescent="0.15">
      <c r="Z248" s="1"/>
      <c r="AA248" s="1">
        <f t="shared" ca="1" si="20"/>
        <v>0</v>
      </c>
      <c r="AB248" s="1">
        <v>248</v>
      </c>
      <c r="AD248" s="1"/>
    </row>
    <row r="249" spans="26:30" ht="21" customHeight="1" x14ac:dyDescent="0.15">
      <c r="Z249" s="1"/>
      <c r="AA249" s="1">
        <f t="shared" ca="1" si="20"/>
        <v>0</v>
      </c>
      <c r="AB249" s="1">
        <v>249</v>
      </c>
      <c r="AD249" s="1"/>
    </row>
    <row r="250" spans="26:30" ht="21" customHeight="1" x14ac:dyDescent="0.15">
      <c r="Z250" s="1"/>
      <c r="AA250" s="1">
        <f t="shared" ca="1" si="20"/>
        <v>0</v>
      </c>
      <c r="AB250" s="1">
        <v>250</v>
      </c>
      <c r="AD250" s="1"/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2023-03-10T06:21:45Z</dcterms:modified>
</cp:coreProperties>
</file>