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2青森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水洗化人口等!$A$6:$AD$46</definedName>
    <definedName name="_xlnm.Print_Area" localSheetId="2">し尿集計結果!$A$1:$M$37</definedName>
    <definedName name="_xlnm.Print_Area" localSheetId="1">し尿処理状況!$2:$47</definedName>
    <definedName name="_xlnm.Print_Area" localSheetId="0">水洗化人口等!$2:$47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V37" i="2"/>
  <c r="V38" i="2"/>
  <c r="N38" i="2" s="1"/>
  <c r="V39" i="2"/>
  <c r="V40" i="2"/>
  <c r="V41" i="2"/>
  <c r="N41" i="2" s="1"/>
  <c r="V42" i="2"/>
  <c r="V43" i="2"/>
  <c r="V44" i="2"/>
  <c r="N44" i="2" s="1"/>
  <c r="V45" i="2"/>
  <c r="V46" i="2"/>
  <c r="V47" i="2"/>
  <c r="N47" i="2" s="1"/>
  <c r="O8" i="2"/>
  <c r="O9" i="2"/>
  <c r="O10" i="2"/>
  <c r="N10" i="2" s="1"/>
  <c r="O11" i="2"/>
  <c r="O12" i="2"/>
  <c r="O13" i="2"/>
  <c r="N13" i="2" s="1"/>
  <c r="O14" i="2"/>
  <c r="O15" i="2"/>
  <c r="O16" i="2"/>
  <c r="N16" i="2" s="1"/>
  <c r="O17" i="2"/>
  <c r="O18" i="2"/>
  <c r="O19" i="2"/>
  <c r="N19" i="2" s="1"/>
  <c r="O20" i="2"/>
  <c r="O21" i="2"/>
  <c r="O22" i="2"/>
  <c r="N22" i="2" s="1"/>
  <c r="O23" i="2"/>
  <c r="O24" i="2"/>
  <c r="O25" i="2"/>
  <c r="N25" i="2" s="1"/>
  <c r="O26" i="2"/>
  <c r="O27" i="2"/>
  <c r="O28" i="2"/>
  <c r="N28" i="2" s="1"/>
  <c r="O29" i="2"/>
  <c r="O30" i="2"/>
  <c r="O31" i="2"/>
  <c r="N31" i="2" s="1"/>
  <c r="O32" i="2"/>
  <c r="O33" i="2"/>
  <c r="O34" i="2"/>
  <c r="N34" i="2" s="1"/>
  <c r="O35" i="2"/>
  <c r="O36" i="2"/>
  <c r="O37" i="2"/>
  <c r="N37" i="2" s="1"/>
  <c r="O38" i="2"/>
  <c r="O39" i="2"/>
  <c r="O40" i="2"/>
  <c r="N40" i="2" s="1"/>
  <c r="O41" i="2"/>
  <c r="O42" i="2"/>
  <c r="O43" i="2"/>
  <c r="N43" i="2" s="1"/>
  <c r="O44" i="2"/>
  <c r="O45" i="2"/>
  <c r="O46" i="2"/>
  <c r="N46" i="2" s="1"/>
  <c r="O47" i="2"/>
  <c r="N9" i="2"/>
  <c r="N12" i="2"/>
  <c r="N15" i="2"/>
  <c r="N18" i="2"/>
  <c r="N21" i="2"/>
  <c r="N24" i="2"/>
  <c r="N27" i="2"/>
  <c r="N30" i="2"/>
  <c r="N33" i="2"/>
  <c r="N36" i="2"/>
  <c r="N39" i="2"/>
  <c r="N42" i="2"/>
  <c r="N45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H8" i="2"/>
  <c r="H9" i="2"/>
  <c r="H10" i="2"/>
  <c r="D10" i="2" s="1"/>
  <c r="H11" i="2"/>
  <c r="H12" i="2"/>
  <c r="H13" i="2"/>
  <c r="D13" i="2" s="1"/>
  <c r="H14" i="2"/>
  <c r="H15" i="2"/>
  <c r="H16" i="2"/>
  <c r="D16" i="2" s="1"/>
  <c r="H17" i="2"/>
  <c r="H18" i="2"/>
  <c r="H19" i="2"/>
  <c r="D19" i="2" s="1"/>
  <c r="H20" i="2"/>
  <c r="H21" i="2"/>
  <c r="H22" i="2"/>
  <c r="D22" i="2" s="1"/>
  <c r="H23" i="2"/>
  <c r="H24" i="2"/>
  <c r="H25" i="2"/>
  <c r="D25" i="2" s="1"/>
  <c r="H26" i="2"/>
  <c r="H27" i="2"/>
  <c r="H28" i="2"/>
  <c r="D28" i="2" s="1"/>
  <c r="H29" i="2"/>
  <c r="H30" i="2"/>
  <c r="H31" i="2"/>
  <c r="D31" i="2" s="1"/>
  <c r="H32" i="2"/>
  <c r="H33" i="2"/>
  <c r="H34" i="2"/>
  <c r="D34" i="2" s="1"/>
  <c r="H35" i="2"/>
  <c r="H36" i="2"/>
  <c r="H37" i="2"/>
  <c r="D37" i="2" s="1"/>
  <c r="H38" i="2"/>
  <c r="H39" i="2"/>
  <c r="H40" i="2"/>
  <c r="D40" i="2" s="1"/>
  <c r="H41" i="2"/>
  <c r="H42" i="2"/>
  <c r="H43" i="2"/>
  <c r="D43" i="2" s="1"/>
  <c r="H44" i="2"/>
  <c r="H45" i="2"/>
  <c r="H46" i="2"/>
  <c r="D46" i="2" s="1"/>
  <c r="H47" i="2"/>
  <c r="E8" i="2"/>
  <c r="E9" i="2"/>
  <c r="D9" i="2" s="1"/>
  <c r="E10" i="2"/>
  <c r="E11" i="2"/>
  <c r="E12" i="2"/>
  <c r="D12" i="2" s="1"/>
  <c r="E13" i="2"/>
  <c r="E14" i="2"/>
  <c r="E15" i="2"/>
  <c r="D15" i="2" s="1"/>
  <c r="E16" i="2"/>
  <c r="E17" i="2"/>
  <c r="E18" i="2"/>
  <c r="D18" i="2" s="1"/>
  <c r="E19" i="2"/>
  <c r="E20" i="2"/>
  <c r="E21" i="2"/>
  <c r="D21" i="2" s="1"/>
  <c r="E22" i="2"/>
  <c r="E23" i="2"/>
  <c r="E24" i="2"/>
  <c r="D24" i="2" s="1"/>
  <c r="E25" i="2"/>
  <c r="E26" i="2"/>
  <c r="E27" i="2"/>
  <c r="D27" i="2" s="1"/>
  <c r="E28" i="2"/>
  <c r="E29" i="2"/>
  <c r="E30" i="2"/>
  <c r="D30" i="2" s="1"/>
  <c r="E31" i="2"/>
  <c r="E32" i="2"/>
  <c r="E33" i="2"/>
  <c r="D33" i="2" s="1"/>
  <c r="E34" i="2"/>
  <c r="E35" i="2"/>
  <c r="E36" i="2"/>
  <c r="D36" i="2" s="1"/>
  <c r="E37" i="2"/>
  <c r="E38" i="2"/>
  <c r="E39" i="2"/>
  <c r="D39" i="2" s="1"/>
  <c r="E40" i="2"/>
  <c r="E41" i="2"/>
  <c r="E42" i="2"/>
  <c r="D42" i="2" s="1"/>
  <c r="E43" i="2"/>
  <c r="E44" i="2"/>
  <c r="E45" i="2"/>
  <c r="D45" i="2" s="1"/>
  <c r="E46" i="2"/>
  <c r="E47" i="2"/>
  <c r="D8" i="2"/>
  <c r="D11" i="2"/>
  <c r="D14" i="2"/>
  <c r="D17" i="2"/>
  <c r="D20" i="2"/>
  <c r="D23" i="2"/>
  <c r="D26" i="2"/>
  <c r="D29" i="2"/>
  <c r="D32" i="2"/>
  <c r="D35" i="2"/>
  <c r="D38" i="2"/>
  <c r="D41" i="2"/>
  <c r="D44" i="2"/>
  <c r="D47" i="2"/>
  <c r="P8" i="1"/>
  <c r="P9" i="1"/>
  <c r="I9" i="1" s="1"/>
  <c r="D9" i="1" s="1"/>
  <c r="P10" i="1"/>
  <c r="I10" i="1" s="1"/>
  <c r="D10" i="1" s="1"/>
  <c r="P11" i="1"/>
  <c r="P12" i="1"/>
  <c r="I12" i="1" s="1"/>
  <c r="D12" i="1" s="1"/>
  <c r="P13" i="1"/>
  <c r="P14" i="1"/>
  <c r="P15" i="1"/>
  <c r="I15" i="1" s="1"/>
  <c r="D15" i="1" s="1"/>
  <c r="P16" i="1"/>
  <c r="I16" i="1" s="1"/>
  <c r="D16" i="1" s="1"/>
  <c r="P17" i="1"/>
  <c r="P18" i="1"/>
  <c r="I18" i="1" s="1"/>
  <c r="D18" i="1" s="1"/>
  <c r="P19" i="1"/>
  <c r="P20" i="1"/>
  <c r="P21" i="1"/>
  <c r="I21" i="1" s="1"/>
  <c r="D21" i="1" s="1"/>
  <c r="P22" i="1"/>
  <c r="I22" i="1" s="1"/>
  <c r="D22" i="1" s="1"/>
  <c r="P23" i="1"/>
  <c r="P24" i="1"/>
  <c r="I24" i="1" s="1"/>
  <c r="D24" i="1" s="1"/>
  <c r="P25" i="1"/>
  <c r="P26" i="1"/>
  <c r="P27" i="1"/>
  <c r="I27" i="1" s="1"/>
  <c r="D27" i="1" s="1"/>
  <c r="P28" i="1"/>
  <c r="I28" i="1" s="1"/>
  <c r="D28" i="1" s="1"/>
  <c r="P29" i="1"/>
  <c r="P30" i="1"/>
  <c r="I30" i="1" s="1"/>
  <c r="D30" i="1" s="1"/>
  <c r="P31" i="1"/>
  <c r="P32" i="1"/>
  <c r="P33" i="1"/>
  <c r="I33" i="1" s="1"/>
  <c r="D33" i="1" s="1"/>
  <c r="P34" i="1"/>
  <c r="I34" i="1" s="1"/>
  <c r="D34" i="1" s="1"/>
  <c r="P35" i="1"/>
  <c r="P36" i="1"/>
  <c r="I36" i="1" s="1"/>
  <c r="D36" i="1" s="1"/>
  <c r="P37" i="1"/>
  <c r="P38" i="1"/>
  <c r="P39" i="1"/>
  <c r="I39" i="1" s="1"/>
  <c r="D39" i="1" s="1"/>
  <c r="P40" i="1"/>
  <c r="I40" i="1" s="1"/>
  <c r="D40" i="1" s="1"/>
  <c r="P41" i="1"/>
  <c r="P42" i="1"/>
  <c r="I42" i="1" s="1"/>
  <c r="D42" i="1" s="1"/>
  <c r="P43" i="1"/>
  <c r="P44" i="1"/>
  <c r="P45" i="1"/>
  <c r="I45" i="1" s="1"/>
  <c r="D45" i="1" s="1"/>
  <c r="P46" i="1"/>
  <c r="I46" i="1" s="1"/>
  <c r="D46" i="1" s="1"/>
  <c r="P47" i="1"/>
  <c r="I8" i="1"/>
  <c r="I11" i="1"/>
  <c r="I13" i="1"/>
  <c r="I14" i="1"/>
  <c r="I17" i="1"/>
  <c r="I19" i="1"/>
  <c r="I20" i="1"/>
  <c r="I23" i="1"/>
  <c r="I25" i="1"/>
  <c r="I26" i="1"/>
  <c r="I29" i="1"/>
  <c r="I31" i="1"/>
  <c r="I32" i="1"/>
  <c r="I35" i="1"/>
  <c r="I37" i="1"/>
  <c r="I38" i="1"/>
  <c r="I41" i="1"/>
  <c r="I43" i="1"/>
  <c r="I44" i="1"/>
  <c r="I47" i="1"/>
  <c r="E8" i="1"/>
  <c r="E9" i="1"/>
  <c r="E10" i="1"/>
  <c r="E11" i="1"/>
  <c r="E12" i="1"/>
  <c r="E13" i="1"/>
  <c r="D13" i="1" s="1"/>
  <c r="E14" i="1"/>
  <c r="E15" i="1"/>
  <c r="E16" i="1"/>
  <c r="E17" i="1"/>
  <c r="E18" i="1"/>
  <c r="E19" i="1"/>
  <c r="D19" i="1" s="1"/>
  <c r="E20" i="1"/>
  <c r="E21" i="1"/>
  <c r="E22" i="1"/>
  <c r="E23" i="1"/>
  <c r="E24" i="1"/>
  <c r="E25" i="1"/>
  <c r="D25" i="1" s="1"/>
  <c r="E26" i="1"/>
  <c r="E27" i="1"/>
  <c r="E28" i="1"/>
  <c r="E29" i="1"/>
  <c r="E30" i="1"/>
  <c r="E31" i="1"/>
  <c r="D31" i="1" s="1"/>
  <c r="E32" i="1"/>
  <c r="E33" i="1"/>
  <c r="E34" i="1"/>
  <c r="E35" i="1"/>
  <c r="E36" i="1"/>
  <c r="E37" i="1"/>
  <c r="D37" i="1" s="1"/>
  <c r="E38" i="1"/>
  <c r="E39" i="1"/>
  <c r="E40" i="1"/>
  <c r="E41" i="1"/>
  <c r="E42" i="1"/>
  <c r="E43" i="1"/>
  <c r="D43" i="1" s="1"/>
  <c r="E44" i="1"/>
  <c r="E45" i="1"/>
  <c r="E46" i="1"/>
  <c r="E47" i="1"/>
  <c r="D8" i="1"/>
  <c r="T8" i="1" s="1"/>
  <c r="D11" i="1"/>
  <c r="J11" i="1" s="1"/>
  <c r="D14" i="1"/>
  <c r="T14" i="1" s="1"/>
  <c r="D17" i="1"/>
  <c r="J17" i="1" s="1"/>
  <c r="D20" i="1"/>
  <c r="T20" i="1" s="1"/>
  <c r="D23" i="1"/>
  <c r="N23" i="1" s="1"/>
  <c r="D26" i="1"/>
  <c r="T26" i="1" s="1"/>
  <c r="D29" i="1"/>
  <c r="J29" i="1" s="1"/>
  <c r="D32" i="1"/>
  <c r="T32" i="1" s="1"/>
  <c r="D35" i="1"/>
  <c r="J35" i="1" s="1"/>
  <c r="D38" i="1"/>
  <c r="T38" i="1" s="1"/>
  <c r="D41" i="1"/>
  <c r="J41" i="1" s="1"/>
  <c r="D44" i="1"/>
  <c r="T44" i="1" s="1"/>
  <c r="D47" i="1"/>
  <c r="J47" i="1" s="1"/>
  <c r="J34" i="1" l="1"/>
  <c r="T34" i="1"/>
  <c r="L34" i="1"/>
  <c r="F34" i="1"/>
  <c r="N34" i="1"/>
  <c r="J10" i="1"/>
  <c r="F10" i="1"/>
  <c r="T10" i="1"/>
  <c r="L10" i="1"/>
  <c r="N10" i="1"/>
  <c r="N42" i="1"/>
  <c r="J42" i="1"/>
  <c r="T42" i="1"/>
  <c r="L42" i="1"/>
  <c r="F42" i="1"/>
  <c r="N36" i="1"/>
  <c r="J36" i="1"/>
  <c r="T36" i="1"/>
  <c r="L36" i="1"/>
  <c r="F36" i="1"/>
  <c r="N30" i="1"/>
  <c r="J30" i="1"/>
  <c r="T30" i="1"/>
  <c r="L30" i="1"/>
  <c r="F30" i="1"/>
  <c r="N24" i="1"/>
  <c r="J24" i="1"/>
  <c r="T24" i="1"/>
  <c r="L24" i="1"/>
  <c r="F24" i="1"/>
  <c r="N18" i="1"/>
  <c r="J18" i="1"/>
  <c r="T18" i="1"/>
  <c r="L18" i="1"/>
  <c r="F18" i="1"/>
  <c r="N12" i="1"/>
  <c r="J12" i="1"/>
  <c r="T12" i="1"/>
  <c r="L12" i="1"/>
  <c r="F12" i="1"/>
  <c r="J40" i="1"/>
  <c r="T40" i="1"/>
  <c r="L40" i="1"/>
  <c r="F40" i="1"/>
  <c r="N40" i="1"/>
  <c r="J28" i="1"/>
  <c r="F28" i="1"/>
  <c r="T28" i="1"/>
  <c r="L28" i="1"/>
  <c r="N28" i="1"/>
  <c r="J45" i="1"/>
  <c r="T45" i="1"/>
  <c r="L45" i="1"/>
  <c r="F45" i="1"/>
  <c r="N45" i="1"/>
  <c r="F39" i="1"/>
  <c r="T39" i="1"/>
  <c r="L39" i="1"/>
  <c r="N39" i="1"/>
  <c r="J39" i="1"/>
  <c r="T33" i="1"/>
  <c r="L33" i="1"/>
  <c r="F33" i="1"/>
  <c r="J33" i="1"/>
  <c r="N33" i="1"/>
  <c r="F27" i="1"/>
  <c r="T27" i="1"/>
  <c r="L27" i="1"/>
  <c r="J27" i="1"/>
  <c r="N27" i="1"/>
  <c r="L21" i="1"/>
  <c r="T21" i="1"/>
  <c r="F21" i="1"/>
  <c r="N21" i="1"/>
  <c r="J21" i="1"/>
  <c r="F15" i="1"/>
  <c r="T15" i="1"/>
  <c r="L15" i="1"/>
  <c r="N15" i="1"/>
  <c r="J15" i="1"/>
  <c r="F9" i="1"/>
  <c r="J9" i="1"/>
  <c r="T9" i="1"/>
  <c r="L9" i="1"/>
  <c r="N9" i="1"/>
  <c r="J16" i="1"/>
  <c r="T16" i="1"/>
  <c r="L16" i="1"/>
  <c r="F16" i="1"/>
  <c r="N16" i="1"/>
  <c r="J46" i="1"/>
  <c r="F46" i="1"/>
  <c r="T46" i="1"/>
  <c r="L46" i="1"/>
  <c r="N46" i="1"/>
  <c r="J22" i="1"/>
  <c r="T22" i="1"/>
  <c r="L22" i="1"/>
  <c r="F22" i="1"/>
  <c r="N22" i="1"/>
  <c r="F43" i="1"/>
  <c r="N43" i="1"/>
  <c r="J43" i="1"/>
  <c r="T43" i="1"/>
  <c r="L43" i="1"/>
  <c r="N37" i="1"/>
  <c r="L37" i="1"/>
  <c r="F37" i="1"/>
  <c r="J37" i="1"/>
  <c r="T37" i="1"/>
  <c r="N31" i="1"/>
  <c r="J31" i="1"/>
  <c r="F31" i="1"/>
  <c r="T31" i="1"/>
  <c r="L31" i="1"/>
  <c r="F25" i="1"/>
  <c r="N25" i="1"/>
  <c r="L25" i="1"/>
  <c r="J25" i="1"/>
  <c r="T25" i="1"/>
  <c r="N19" i="1"/>
  <c r="J19" i="1"/>
  <c r="T19" i="1"/>
  <c r="L19" i="1"/>
  <c r="F19" i="1"/>
  <c r="F13" i="1"/>
  <c r="N13" i="1"/>
  <c r="L13" i="1"/>
  <c r="J13" i="1"/>
  <c r="T13" i="1"/>
  <c r="N47" i="1"/>
  <c r="N41" i="1"/>
  <c r="N29" i="1"/>
  <c r="N11" i="1"/>
  <c r="J44" i="1"/>
  <c r="J38" i="1"/>
  <c r="J32" i="1"/>
  <c r="J26" i="1"/>
  <c r="J20" i="1"/>
  <c r="J14" i="1"/>
  <c r="J8" i="1"/>
  <c r="N35" i="1"/>
  <c r="F47" i="1"/>
  <c r="F41" i="1"/>
  <c r="F35" i="1"/>
  <c r="F29" i="1"/>
  <c r="F23" i="1"/>
  <c r="F17" i="1"/>
  <c r="F11" i="1"/>
  <c r="L47" i="1"/>
  <c r="L41" i="1"/>
  <c r="L35" i="1"/>
  <c r="L29" i="1"/>
  <c r="L23" i="1"/>
  <c r="L17" i="1"/>
  <c r="L11" i="1"/>
  <c r="T47" i="1"/>
  <c r="T41" i="1"/>
  <c r="T35" i="1"/>
  <c r="T29" i="1"/>
  <c r="T23" i="1"/>
  <c r="T17" i="1"/>
  <c r="T11" i="1"/>
  <c r="N44" i="1"/>
  <c r="N38" i="1"/>
  <c r="N32" i="1"/>
  <c r="N26" i="1"/>
  <c r="N20" i="1"/>
  <c r="N14" i="1"/>
  <c r="N8" i="1"/>
  <c r="N17" i="1"/>
  <c r="J23" i="1"/>
  <c r="F44" i="1"/>
  <c r="F38" i="1"/>
  <c r="F32" i="1"/>
  <c r="F26" i="1"/>
  <c r="F20" i="1"/>
  <c r="F14" i="1"/>
  <c r="F8" i="1"/>
  <c r="L44" i="1"/>
  <c r="L38" i="1"/>
  <c r="L32" i="1"/>
  <c r="L26" i="1"/>
  <c r="L20" i="1"/>
  <c r="L14" i="1"/>
  <c r="L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<sst xmlns="http://schemas.openxmlformats.org/spreadsheetml/2006/main" count="854" uniqueCount="342">
  <si>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</si>
  <si>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</si>
  <si>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</si>
  <si>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</si>
  <si>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</si>
  <si>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</si>
  <si>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</si>
  <si>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</si>
  <si>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</si>
  <si>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</si>
  <si>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</si>
  <si>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</si>
  <si>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</si>
  <si>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</si>
  <si>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</si>
  <si>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</si>
  <si>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</si>
  <si>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</si>
  <si>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</si>
  <si>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</si>
  <si>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</si>
  <si>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</si>
  <si>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</si>
  <si>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</si>
  <si>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</si>
  <si>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</si>
  <si>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</si>
  <si>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</si>
  <si>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</si>
  <si>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</si>
  <si>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</si>
  <si>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</si>
  <si>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</si>
  <si>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</si>
  <si>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</si>
  <si>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</si>
  <si>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</si>
  <si>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</si>
  <si>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</si>
  <si>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</si>
  <si>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</si>
  <si>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</si>
  <si>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</si>
  <si>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</si>
  <si>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</si>
  <si>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</si>
  <si>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</si>
  <si>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</si>
  <si>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</si>
  <si>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</si>
  <si>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</si>
  <si>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</si>
  <si>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</si>
  <si>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</si>
  <si>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</si>
  <si>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</si>
  <si>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</si>
  <si>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</si>
  <si>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</si>
  <si>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</si>
  <si>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</si>
  <si>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</si>
  <si>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</si>
  <si>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</si>
  <si>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</si>
  <si>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</si>
  <si>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</si>
  <si>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</si>
  <si>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</si>
  <si>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</si>
  <si>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</si>
  <si>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</si>
  <si>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</si>
  <si>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</si>
  <si>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</si>
  <si>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</si>
  <si>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</si>
  <si>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</si>
  <si>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</si>
  <si>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</si>
  <si>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</si>
  <si>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</si>
  <si>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</si>
  <si>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</si>
  <si>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</si>
  <si>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</si>
  <si>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</si>
  <si>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</si>
  <si>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</si>
  <si>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</si>
  <si>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</si>
  <si>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</si>
  <si>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</si>
  <si>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</si>
  <si>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</si>
  <si>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</si>
  <si>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</si>
  <si>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</si>
  <si>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</si>
  <si>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</si>
  <si>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</si>
  <si>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</si>
  <si>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</si>
  <si>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</si>
  <si>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</si>
  <si>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</si>
  <si>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</si>
  <si>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</si>
  <si>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</si>
  <si>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</si>
  <si>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</si>
  <si>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</si>
  <si>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</si>
  <si>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</si>
  <si>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</si>
  <si>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</si>
  <si>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</si>
  <si>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</si>
  <si>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</si>
  <si>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</si>
  <si>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</si>
  <si>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</si>
  <si>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</si>
  <si>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</si>
  <si>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</si>
  <si>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</si>
  <si>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</si>
  <si>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</si>
  <si>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</si>
  <si>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</si>
  <si>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</si>
  <si>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</si>
  <si>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</si>
  <si>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</si>
  <si>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</si>
  <si>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</si>
  <si>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</si>
  <si>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</si>
  <si>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</si>
  <si>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</si>
  <si>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</si>
  <si>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</si>
  <si>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</si>
  <si>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</si>
  <si>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</si>
  <si>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</si>
  <si>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</si>
  <si>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</si>
  <si>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</si>
  <si>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</si>
  <si>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</si>
  <si>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</si>
  <si>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</si>
  <si>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</si>
  <si>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</si>
  <si>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</si>
  <si>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</si>
  <si>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</si>
  <si>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</si>
  <si>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</si>
  <si>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</si>
  <si>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</si>
  <si>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</si>
  <si>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</si>
  <si>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</si>
  <si>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</si>
  <si>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</si>
  <si>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</si>
  <si>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</si>
  <si>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</si>
  <si>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</si>
  <si>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</si>
  <si>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</si>
  <si>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</si>
  <si>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</si>
  <si>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</si>
  <si>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</si>
  <si>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</si>
  <si>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</si>
  <si>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</si>
  <si>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</si>
  <si>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</si>
  <si>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</si>
  <si>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</si>
  <si>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</si>
  <si>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</si>
  <si>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</si>
  <si>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</si>
  <si>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</si>
  <si>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</si>
  <si>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</si>
  <si>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</si>
  <si>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</si>
  <si>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</si>
  <si>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</si>
  <si>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</si>
  <si>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</si>
  <si>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</si>
  <si>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</si>
  <si>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</si>
  <si>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</si>
  <si>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</si>
  <si>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</si>
  <si>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</si>
  <si>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</si>
  <si>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</si>
  <si>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</si>
  <si>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</si>
  <si>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</si>
  <si>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</si>
  <si>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</si>
  <si>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</si>
  <si>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</si>
  <si>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</si>
  <si>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</si>
  <si>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</si>
  <si>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</si>
  <si>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</si>
  <si>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</si>
  <si>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</si>
  <si>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</si>
  <si>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</si>
  <si>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</si>
  <si>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</si>
  <si>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</si>
  <si>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</si>
  <si>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</si>
  <si>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</si>
  <si>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</si>
  <si>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</si>
  <si>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</si>
  <si>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</si>
  <si>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</si>
  <si>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</si>
  <si>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</si>
  <si>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</si>
  <si>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</si>
  <si>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</si>
  <si>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</si>
  <si>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</si>
  <si>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</si>
  <si>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</si>
  <si>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</si>
  <si>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</si>
  <si>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</si>
  <si>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</si>
  <si>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</si>
  <si>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</si>
  <si>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</si>
  <si>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</si>
  <si>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</si>
  <si>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</si>
  <si>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</si>
  <si>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</si>
  <si>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</si>
  <si>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</si>
  <si>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</si>
  <si>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02000</t>
  </si>
  <si>
    <t>水洗化人口等（令和3年度実績）</t>
    <phoneticPr fontId="3"/>
  </si>
  <si>
    <t>し尿処理の状況（令和3年度実績）</t>
    <phoneticPr fontId="3"/>
  </si>
  <si>
    <t>02201</t>
  </si>
  <si>
    <t>青森市</t>
  </si>
  <si>
    <t/>
  </si>
  <si>
    <t>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</si>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</sst>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52</v>
      </c>
      <c r="B7" s="127" t="s">
        <v>257</v>
      </c>
      <c r="C7" s="107" t="s">
        <v>199</v>
      </c>
      <c r="D7" s="108">
        <f>+SUM(E7,+I7)</f>
        <v>1246157</v>
      </c>
      <c r="E7" s="108">
        <f>+SUM(G7+H7)</f>
        <v>153777</v>
      </c>
      <c r="F7" s="109">
        <f>IF(D7&gt;0,E7/D7*100,"-")</f>
        <v>12.340098398516398</v>
      </c>
      <c r="G7" s="108">
        <f>SUM(G$8:G$207)</f>
        <v>153777</v>
      </c>
      <c r="H7" s="108">
        <f>SUM(H$8:H$207)</f>
        <v>0</v>
      </c>
      <c r="I7" s="108">
        <f>+SUM(K7,+M7,O7+P7)</f>
        <v>1092380</v>
      </c>
      <c r="J7" s="109">
        <f>IF(D7&gt;0,I7/D7*100,"-")</f>
        <v>87.659901601483597</v>
      </c>
      <c r="K7" s="108">
        <f>SUM(K$8:K$207)</f>
        <v>686653</v>
      </c>
      <c r="L7" s="109">
        <f>IF(D7&gt;0,K7/D7*100,"-")</f>
        <v>55.101644495838009</v>
      </c>
      <c r="M7" s="108">
        <f>SUM(M$8:M$207)</f>
        <v>0</v>
      </c>
      <c r="N7" s="109">
        <f>IF(D7&gt;0,M7/D7*100,"-")</f>
        <v>0</v>
      </c>
      <c r="O7" s="106">
        <f>SUM(O$8:O$207)</f>
        <v>83080</v>
      </c>
      <c r="P7" s="108">
        <f>SUM(Q7:S7)</f>
        <v>322647</v>
      </c>
      <c r="Q7" s="108">
        <f>SUM(Q$8:Q$207)</f>
        <v>183473</v>
      </c>
      <c r="R7" s="108">
        <f>SUM(R$8:R$207)</f>
        <v>138170</v>
      </c>
      <c r="S7" s="108">
        <f>SUM(S$8:S$207)</f>
        <v>1004</v>
      </c>
      <c r="T7" s="109">
        <f>IF(D7&gt;0,P7/D7*100,"-")</f>
        <v>25.891360398408871</v>
      </c>
      <c r="U7" s="108">
        <f>SUM(U$8:U$207)</f>
        <v>5826</v>
      </c>
      <c r="V7" s="110">
        <f t="shared" ref="V7:AC7" si="0">COUNTIF(V$8:V$207,"○")</f>
        <v>22</v>
      </c>
      <c r="W7" s="110">
        <f t="shared" si="0"/>
        <v>0</v>
      </c>
      <c r="X7" s="110">
        <f t="shared" si="0"/>
        <v>6</v>
      </c>
      <c r="Y7" s="110">
        <f t="shared" si="0"/>
        <v>12</v>
      </c>
      <c r="Z7" s="110">
        <f t="shared" si="0"/>
        <v>22</v>
      </c>
      <c r="AA7" s="110">
        <f t="shared" si="0"/>
        <v>0</v>
      </c>
      <c r="AB7" s="110">
        <f t="shared" si="0"/>
        <v>6</v>
      </c>
      <c r="AC7" s="110">
        <f t="shared" si="0"/>
        <v>12</v>
      </c>
      <c r="AD7" s="205"/>
      <c r="AE7" s="205"/>
    </row>
    <row r="8" spans="1:31" s="103" customFormat="1" ht="13.5" customHeight="1">
      <c r="A8" s="99" t="s">
        <v>52</v>
      </c>
      <c r="B8" s="100" t="s">
        <v>260</v>
      </c>
      <c r="C8" s="99" t="s">
        <v>261</v>
      </c>
      <c r="D8" s="101">
        <f>+SUM(E8,+I8)</f>
        <v>275749</v>
      </c>
      <c r="E8" s="101">
        <f>+SUM(G8+H8)</f>
        <v>17695</v>
      </c>
      <c r="F8" s="125">
        <f>IF(D8&gt;0,E8/D8*100,"-")</f>
        <v>6.4170676956217436</v>
      </c>
      <c r="G8" s="101">
        <v>17695</v>
      </c>
      <c r="H8" s="101">
        <v>0</v>
      </c>
      <c r="I8" s="101">
        <f>+SUM(K8,+M8,O8+P8)</f>
        <v>258054</v>
      </c>
      <c r="J8" s="102">
        <f>IF(D8&gt;0,I8/D8*100,"-")</f>
        <v>93.582932304378247</v>
      </c>
      <c r="K8" s="101">
        <v>200195</v>
      </c>
      <c r="L8" s="102">
        <f>IF(D8&gt;0,K8/D8*100,"-")</f>
        <v>72.600444607233399</v>
      </c>
      <c r="M8" s="101">
        <v>0</v>
      </c>
      <c r="N8" s="102">
        <f>IF(D8&gt;0,M8/D8*100,"-")</f>
        <v>0</v>
      </c>
      <c r="O8" s="123">
        <v>5809</v>
      </c>
      <c r="P8" s="101">
        <f>SUM(Q8:S8)</f>
        <v>52050</v>
      </c>
      <c r="Q8" s="101">
        <v>42650</v>
      </c>
      <c r="R8" s="101">
        <v>9400</v>
      </c>
      <c r="S8" s="101">
        <v>0</v>
      </c>
      <c r="T8" s="102">
        <f>IF(D8&gt;0,P8/D8*100,"-")</f>
        <v>18.875861743832253</v>
      </c>
      <c r="U8" s="101">
        <v>1034</v>
      </c>
      <c r="V8" s="99"/>
      <c r="W8" s="99"/>
      <c r="X8" s="99"/>
      <c r="Y8" s="99" t="s">
        <v>263</v>
      </c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52</v>
      </c>
      <c r="B9" s="100" t="s">
        <v>264</v>
      </c>
      <c r="C9" s="99" t="s">
        <v>265</v>
      </c>
      <c r="D9" s="101">
        <f>+SUM(E9,+I9)</f>
        <v>166813</v>
      </c>
      <c r="E9" s="101">
        <f>+SUM(G9+H9)</f>
        <v>6573</v>
      </c>
      <c r="F9" s="125">
        <f>IF(D9&gt;0,E9/D9*100,"-")</f>
        <v>3.9403403811453548</v>
      </c>
      <c r="G9" s="101">
        <v>6573</v>
      </c>
      <c r="H9" s="101">
        <v>0</v>
      </c>
      <c r="I9" s="101">
        <f>+SUM(K9,+M9,O9+P9)</f>
        <v>160240</v>
      </c>
      <c r="J9" s="102">
        <f>IF(D9&gt;0,I9/D9*100,"-")</f>
        <v>96.059659618854639</v>
      </c>
      <c r="K9" s="101">
        <v>134274</v>
      </c>
      <c r="L9" s="102">
        <f>IF(D9&gt;0,K9/D9*100,"-")</f>
        <v>80.49372650812586</v>
      </c>
      <c r="M9" s="101">
        <v>0</v>
      </c>
      <c r="N9" s="102">
        <f>IF(D9&gt;0,M9/D9*100,"-")</f>
        <v>0</v>
      </c>
      <c r="O9" s="123">
        <v>14412</v>
      </c>
      <c r="P9" s="101">
        <f>SUM(Q9:S9)</f>
        <v>11554</v>
      </c>
      <c r="Q9" s="101">
        <v>9356</v>
      </c>
      <c r="R9" s="101">
        <v>2198</v>
      </c>
      <c r="S9" s="101">
        <v>0</v>
      </c>
      <c r="T9" s="102">
        <f>IF(D9&gt;0,P9/D9*100,"-")</f>
        <v>6.9263186921882589</v>
      </c>
      <c r="U9" s="101">
        <v>703</v>
      </c>
      <c r="V9" s="99"/>
      <c r="W9" s="99"/>
      <c r="X9" s="99"/>
      <c r="Y9" s="99" t="s">
        <v>263</v>
      </c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52</v>
      </c>
      <c r="B10" s="100" t="s">
        <v>266</v>
      </c>
      <c r="C10" s="99" t="s">
        <v>267</v>
      </c>
      <c r="D10" s="101">
        <f>+SUM(E10,+I10)</f>
        <v>223862</v>
      </c>
      <c r="E10" s="101">
        <f>+SUM(G10+H10)</f>
        <v>28795</v>
      </c>
      <c r="F10" s="125">
        <f>IF(D10&gt;0,E10/D10*100,"-")</f>
        <v>12.862835139505588</v>
      </c>
      <c r="G10" s="101">
        <v>28795</v>
      </c>
      <c r="H10" s="101">
        <v>0</v>
      </c>
      <c r="I10" s="101">
        <f>+SUM(K10,+M10,O10+P10)</f>
        <v>195067</v>
      </c>
      <c r="J10" s="102">
        <f>IF(D10&gt;0,I10/D10*100,"-")</f>
        <v>87.137164860494408</v>
      </c>
      <c r="K10" s="101">
        <v>122986</v>
      </c>
      <c r="L10" s="102">
        <f>IF(D10&gt;0,K10/D10*100,"-")</f>
        <v>54.938310208968019</v>
      </c>
      <c r="M10" s="101">
        <v>0</v>
      </c>
      <c r="N10" s="102">
        <f>IF(D10&gt;0,M10/D10*100,"-")</f>
        <v>0</v>
      </c>
      <c r="O10" s="123">
        <v>3464</v>
      </c>
      <c r="P10" s="101">
        <f>SUM(Q10:S10)</f>
        <v>68617</v>
      </c>
      <c r="Q10" s="101">
        <v>37527</v>
      </c>
      <c r="R10" s="101">
        <v>31090</v>
      </c>
      <c r="S10" s="101">
        <v>0</v>
      </c>
      <c r="T10" s="102">
        <f>IF(D10&gt;0,P10/D10*100,"-")</f>
        <v>30.651472782339116</v>
      </c>
      <c r="U10" s="101">
        <v>1091</v>
      </c>
      <c r="V10" s="99"/>
      <c r="W10" s="99"/>
      <c r="X10" s="99" t="s">
        <v>263</v>
      </c>
      <c r="Y10" s="99"/>
      <c r="Z10" s="99"/>
      <c r="AA10" s="99"/>
      <c r="AB10" s="99" t="s">
        <v>263</v>
      </c>
      <c r="AC10" s="99"/>
      <c r="AD10" s="206" t="s">
        <v>262</v>
      </c>
      <c r="AE10" s="207"/>
    </row>
    <row r="11" spans="1:31" s="103" customFormat="1" ht="13.5" customHeight="1">
      <c r="A11" s="99" t="s">
        <v>52</v>
      </c>
      <c r="B11" s="100" t="s">
        <v>268</v>
      </c>
      <c r="C11" s="99" t="s">
        <v>269</v>
      </c>
      <c r="D11" s="101">
        <f>+SUM(E11,+I11)</f>
        <v>32074</v>
      </c>
      <c r="E11" s="101">
        <f>+SUM(G11+H11)</f>
        <v>4879</v>
      </c>
      <c r="F11" s="125">
        <f>IF(D11&gt;0,E11/D11*100,"-")</f>
        <v>15.211697948494107</v>
      </c>
      <c r="G11" s="101">
        <v>4879</v>
      </c>
      <c r="H11" s="101">
        <v>0</v>
      </c>
      <c r="I11" s="101">
        <f>+SUM(K11,+M11,O11+P11)</f>
        <v>27195</v>
      </c>
      <c r="J11" s="102">
        <f>IF(D11&gt;0,I11/D11*100,"-")</f>
        <v>84.788302051505894</v>
      </c>
      <c r="K11" s="101">
        <v>19543</v>
      </c>
      <c r="L11" s="102">
        <f>IF(D11&gt;0,K11/D11*100,"-")</f>
        <v>60.930972126956419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7652</v>
      </c>
      <c r="Q11" s="101">
        <v>3755</v>
      </c>
      <c r="R11" s="101">
        <v>3897</v>
      </c>
      <c r="S11" s="101">
        <v>0</v>
      </c>
      <c r="T11" s="102">
        <f>IF(D11&gt;0,P11/D11*100,"-")</f>
        <v>23.857329924549479</v>
      </c>
      <c r="U11" s="101">
        <v>117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52</v>
      </c>
      <c r="B12" s="100" t="s">
        <v>270</v>
      </c>
      <c r="C12" s="99" t="s">
        <v>271</v>
      </c>
      <c r="D12" s="101">
        <f>+SUM(E12,+I12)</f>
        <v>52578</v>
      </c>
      <c r="E12" s="101">
        <f>+SUM(G12+H12)</f>
        <v>7251</v>
      </c>
      <c r="F12" s="125">
        <f>IF(D12&gt;0,E12/D12*100,"-")</f>
        <v>13.790939176081253</v>
      </c>
      <c r="G12" s="101">
        <v>7251</v>
      </c>
      <c r="H12" s="101">
        <v>0</v>
      </c>
      <c r="I12" s="101">
        <f>+SUM(K12,+M12,O12+P12)</f>
        <v>45327</v>
      </c>
      <c r="J12" s="102">
        <f>IF(D12&gt;0,I12/D12*100,"-")</f>
        <v>86.209060823918747</v>
      </c>
      <c r="K12" s="101">
        <v>19445</v>
      </c>
      <c r="L12" s="102">
        <f>IF(D12&gt;0,K12/D12*100,"-")</f>
        <v>36.983148845524745</v>
      </c>
      <c r="M12" s="101">
        <v>0</v>
      </c>
      <c r="N12" s="102">
        <f>IF(D12&gt;0,M12/D12*100,"-")</f>
        <v>0</v>
      </c>
      <c r="O12" s="123">
        <v>1866</v>
      </c>
      <c r="P12" s="101">
        <f>SUM(Q12:S12)</f>
        <v>24016</v>
      </c>
      <c r="Q12" s="101">
        <v>12476</v>
      </c>
      <c r="R12" s="101">
        <v>10578</v>
      </c>
      <c r="S12" s="101">
        <v>962</v>
      </c>
      <c r="T12" s="102">
        <f>IF(D12&gt;0,P12/D12*100,"-")</f>
        <v>45.676899083266761</v>
      </c>
      <c r="U12" s="101">
        <v>103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52</v>
      </c>
      <c r="B13" s="100" t="s">
        <v>272</v>
      </c>
      <c r="C13" s="99" t="s">
        <v>273</v>
      </c>
      <c r="D13" s="101">
        <f>+SUM(E13,+I13)</f>
        <v>59793</v>
      </c>
      <c r="E13" s="101">
        <f>+SUM(G13+H13)</f>
        <v>6359</v>
      </c>
      <c r="F13" s="125">
        <f>IF(D13&gt;0,E13/D13*100,"-")</f>
        <v>10.635024166708478</v>
      </c>
      <c r="G13" s="101">
        <v>6359</v>
      </c>
      <c r="H13" s="101">
        <v>0</v>
      </c>
      <c r="I13" s="101">
        <f>+SUM(K13,+M13,O13+P13)</f>
        <v>53434</v>
      </c>
      <c r="J13" s="102">
        <f>IF(D13&gt;0,I13/D13*100,"-")</f>
        <v>89.364975833291524</v>
      </c>
      <c r="K13" s="101">
        <v>42434</v>
      </c>
      <c r="L13" s="102">
        <f>IF(D13&gt;0,K13/D13*100,"-")</f>
        <v>70.968173532018795</v>
      </c>
      <c r="M13" s="101">
        <v>0</v>
      </c>
      <c r="N13" s="102">
        <f>IF(D13&gt;0,M13/D13*100,"-")</f>
        <v>0</v>
      </c>
      <c r="O13" s="123">
        <v>6897</v>
      </c>
      <c r="P13" s="101">
        <f>SUM(Q13:S13)</f>
        <v>4103</v>
      </c>
      <c r="Q13" s="101">
        <v>0</v>
      </c>
      <c r="R13" s="101">
        <v>4061</v>
      </c>
      <c r="S13" s="101">
        <v>42</v>
      </c>
      <c r="T13" s="102">
        <f>IF(D13&gt;0,P13/D13*100,"-")</f>
        <v>6.8620072583747262</v>
      </c>
      <c r="U13" s="101">
        <v>348</v>
      </c>
      <c r="V13" s="99"/>
      <c r="W13" s="99"/>
      <c r="X13" s="99"/>
      <c r="Y13" s="99" t="s">
        <v>263</v>
      </c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52</v>
      </c>
      <c r="B14" s="100" t="s">
        <v>274</v>
      </c>
      <c r="C14" s="99" t="s">
        <v>275</v>
      </c>
      <c r="D14" s="101">
        <f>+SUM(E14,+I14)</f>
        <v>38786</v>
      </c>
      <c r="E14" s="101">
        <f>+SUM(G14+H14)</f>
        <v>1070</v>
      </c>
      <c r="F14" s="125">
        <f>IF(D14&gt;0,E14/D14*100,"-")</f>
        <v>2.7587273758572679</v>
      </c>
      <c r="G14" s="101">
        <v>1070</v>
      </c>
      <c r="H14" s="101">
        <v>0</v>
      </c>
      <c r="I14" s="101">
        <f>+SUM(K14,+M14,O14+P14)</f>
        <v>37716</v>
      </c>
      <c r="J14" s="102">
        <f>IF(D14&gt;0,I14/D14*100,"-")</f>
        <v>97.241272624142724</v>
      </c>
      <c r="K14" s="101">
        <v>25213</v>
      </c>
      <c r="L14" s="102">
        <f>IF(D14&gt;0,K14/D14*100,"-")</f>
        <v>65.005414324756345</v>
      </c>
      <c r="M14" s="101">
        <v>0</v>
      </c>
      <c r="N14" s="102">
        <f>IF(D14&gt;0,M14/D14*100,"-")</f>
        <v>0</v>
      </c>
      <c r="O14" s="123">
        <v>3522</v>
      </c>
      <c r="P14" s="101">
        <f>SUM(Q14:S14)</f>
        <v>8981</v>
      </c>
      <c r="Q14" s="101">
        <v>4789</v>
      </c>
      <c r="R14" s="101">
        <v>4192</v>
      </c>
      <c r="S14" s="101">
        <v>0</v>
      </c>
      <c r="T14" s="102">
        <f>IF(D14&gt;0,P14/D14*100,"-")</f>
        <v>23.155262208013198</v>
      </c>
      <c r="U14" s="101">
        <v>585</v>
      </c>
      <c r="V14" s="99"/>
      <c r="W14" s="99"/>
      <c r="X14" s="99"/>
      <c r="Y14" s="99" t="s">
        <v>263</v>
      </c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52</v>
      </c>
      <c r="B15" s="100" t="s">
        <v>276</v>
      </c>
      <c r="C15" s="99" t="s">
        <v>277</v>
      </c>
      <c r="D15" s="101">
        <f>+SUM(E15,+I15)</f>
        <v>55174</v>
      </c>
      <c r="E15" s="101">
        <f>+SUM(G15+H15)</f>
        <v>7978</v>
      </c>
      <c r="F15" s="125">
        <f>IF(D15&gt;0,E15/D15*100,"-")</f>
        <v>14.459709283358105</v>
      </c>
      <c r="G15" s="101">
        <v>7978</v>
      </c>
      <c r="H15" s="101">
        <v>0</v>
      </c>
      <c r="I15" s="101">
        <f>+SUM(K15,+M15,O15+P15)</f>
        <v>47196</v>
      </c>
      <c r="J15" s="102">
        <f>IF(D15&gt;0,I15/D15*100,"-")</f>
        <v>85.540290716641891</v>
      </c>
      <c r="K15" s="101">
        <v>11709</v>
      </c>
      <c r="L15" s="102">
        <f>IF(D15&gt;0,K15/D15*100,"-")</f>
        <v>21.221952368869395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35487</v>
      </c>
      <c r="Q15" s="101">
        <v>20608</v>
      </c>
      <c r="R15" s="101">
        <v>14879</v>
      </c>
      <c r="S15" s="101">
        <v>0</v>
      </c>
      <c r="T15" s="102">
        <f>IF(D15&gt;0,P15/D15*100,"-")</f>
        <v>64.318338347772496</v>
      </c>
      <c r="U15" s="101">
        <v>150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52</v>
      </c>
      <c r="B16" s="100" t="s">
        <v>278</v>
      </c>
      <c r="C16" s="99" t="s">
        <v>279</v>
      </c>
      <c r="D16" s="101">
        <f>+SUM(E16,+I16)</f>
        <v>30903</v>
      </c>
      <c r="E16" s="101">
        <f>+SUM(G16+H16)</f>
        <v>10905</v>
      </c>
      <c r="F16" s="125">
        <f>IF(D16&gt;0,E16/D16*100,"-")</f>
        <v>35.287836132414327</v>
      </c>
      <c r="G16" s="101">
        <v>10905</v>
      </c>
      <c r="H16" s="101">
        <v>0</v>
      </c>
      <c r="I16" s="101">
        <f>+SUM(K16,+M16,O16+P16)</f>
        <v>19998</v>
      </c>
      <c r="J16" s="102">
        <f>IF(D16&gt;0,I16/D16*100,"-")</f>
        <v>64.712163867585673</v>
      </c>
      <c r="K16" s="101">
        <v>5020</v>
      </c>
      <c r="L16" s="102">
        <f>IF(D16&gt;0,K16/D16*100,"-")</f>
        <v>16.244377568520857</v>
      </c>
      <c r="M16" s="101">
        <v>0</v>
      </c>
      <c r="N16" s="102">
        <f>IF(D16&gt;0,M16/D16*100,"-")</f>
        <v>0</v>
      </c>
      <c r="O16" s="123">
        <v>9349</v>
      </c>
      <c r="P16" s="101">
        <f>SUM(Q16:S16)</f>
        <v>5629</v>
      </c>
      <c r="Q16" s="101">
        <v>3521</v>
      </c>
      <c r="R16" s="101">
        <v>2108</v>
      </c>
      <c r="S16" s="101">
        <v>0</v>
      </c>
      <c r="T16" s="102">
        <f>IF(D16&gt;0,P16/D16*100,"-")</f>
        <v>18.215060026534641</v>
      </c>
      <c r="U16" s="101">
        <v>112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52</v>
      </c>
      <c r="B17" s="100" t="s">
        <v>280</v>
      </c>
      <c r="C17" s="99" t="s">
        <v>281</v>
      </c>
      <c r="D17" s="101">
        <f>+SUM(E17,+I17)</f>
        <v>30421</v>
      </c>
      <c r="E17" s="101">
        <f>+SUM(G17+H17)</f>
        <v>1634</v>
      </c>
      <c r="F17" s="125">
        <f>IF(D17&gt;0,E17/D17*100,"-")</f>
        <v>5.3712895697051382</v>
      </c>
      <c r="G17" s="101">
        <v>1634</v>
      </c>
      <c r="H17" s="101">
        <v>0</v>
      </c>
      <c r="I17" s="101">
        <f>+SUM(K17,+M17,O17+P17)</f>
        <v>28787</v>
      </c>
      <c r="J17" s="102">
        <f>IF(D17&gt;0,I17/D17*100,"-")</f>
        <v>94.628710430294859</v>
      </c>
      <c r="K17" s="101">
        <v>19678</v>
      </c>
      <c r="L17" s="102">
        <f>IF(D17&gt;0,K17/D17*100,"-")</f>
        <v>64.685579040794181</v>
      </c>
      <c r="M17" s="101">
        <v>0</v>
      </c>
      <c r="N17" s="102">
        <f>IF(D17&gt;0,M17/D17*100,"-")</f>
        <v>0</v>
      </c>
      <c r="O17" s="123">
        <v>5136</v>
      </c>
      <c r="P17" s="101">
        <f>SUM(Q17:S17)</f>
        <v>3973</v>
      </c>
      <c r="Q17" s="101">
        <v>3866</v>
      </c>
      <c r="R17" s="101">
        <v>107</v>
      </c>
      <c r="S17" s="101">
        <v>0</v>
      </c>
      <c r="T17" s="102">
        <f>IF(D17&gt;0,P17/D17*100,"-")</f>
        <v>13.06005719733079</v>
      </c>
      <c r="U17" s="101">
        <v>97</v>
      </c>
      <c r="V17" s="99"/>
      <c r="W17" s="99"/>
      <c r="X17" s="99"/>
      <c r="Y17" s="99" t="s">
        <v>263</v>
      </c>
      <c r="Z17" s="99"/>
      <c r="AA17" s="99"/>
      <c r="AB17" s="99"/>
      <c r="AC17" s="99" t="s">
        <v>263</v>
      </c>
      <c r="AD17" s="206" t="s">
        <v>262</v>
      </c>
      <c r="AE17" s="207"/>
    </row>
    <row r="18" spans="1:31" s="103" customFormat="1" ht="13.5" customHeight="1">
      <c r="A18" s="99" t="s">
        <v>52</v>
      </c>
      <c r="B18" s="100" t="s">
        <v>282</v>
      </c>
      <c r="C18" s="99" t="s">
        <v>283</v>
      </c>
      <c r="D18" s="101">
        <f>+SUM(E18,+I18)</f>
        <v>10460</v>
      </c>
      <c r="E18" s="101">
        <f>+SUM(G18+H18)</f>
        <v>2695</v>
      </c>
      <c r="F18" s="125">
        <f>IF(D18&gt;0,E18/D18*100,"-")</f>
        <v>25.764818355640536</v>
      </c>
      <c r="G18" s="101">
        <v>2695</v>
      </c>
      <c r="H18" s="101">
        <v>0</v>
      </c>
      <c r="I18" s="101">
        <f>+SUM(K18,+M18,O18+P18)</f>
        <v>7765</v>
      </c>
      <c r="J18" s="102">
        <f>IF(D18&gt;0,I18/D18*100,"-")</f>
        <v>74.235181644359457</v>
      </c>
      <c r="K18" s="101">
        <v>1822</v>
      </c>
      <c r="L18" s="102">
        <f>IF(D18&gt;0,K18/D18*100,"-")</f>
        <v>17.418738049713191</v>
      </c>
      <c r="M18" s="101">
        <v>0</v>
      </c>
      <c r="N18" s="102">
        <f>IF(D18&gt;0,M18/D18*100,"-")</f>
        <v>0</v>
      </c>
      <c r="O18" s="123">
        <v>2432</v>
      </c>
      <c r="P18" s="101">
        <f>SUM(Q18:S18)</f>
        <v>3511</v>
      </c>
      <c r="Q18" s="101">
        <v>2373</v>
      </c>
      <c r="R18" s="101">
        <v>1138</v>
      </c>
      <c r="S18" s="101">
        <v>0</v>
      </c>
      <c r="T18" s="102">
        <f>IF(D18&gt;0,P18/D18*100,"-")</f>
        <v>33.565965583173998</v>
      </c>
      <c r="U18" s="101">
        <v>37</v>
      </c>
      <c r="V18" s="99"/>
      <c r="W18" s="99"/>
      <c r="X18" s="99"/>
      <c r="Y18" s="99" t="s">
        <v>263</v>
      </c>
      <c r="Z18" s="99"/>
      <c r="AA18" s="99"/>
      <c r="AB18" s="99"/>
      <c r="AC18" s="99" t="s">
        <v>263</v>
      </c>
      <c r="AD18" s="206" t="s">
        <v>262</v>
      </c>
      <c r="AE18" s="207"/>
    </row>
    <row r="19" spans="1:31" s="103" customFormat="1" ht="13.5" customHeight="1">
      <c r="A19" s="99" t="s">
        <v>52</v>
      </c>
      <c r="B19" s="100" t="s">
        <v>284</v>
      </c>
      <c r="C19" s="99" t="s">
        <v>285</v>
      </c>
      <c r="D19" s="101">
        <f>+SUM(E19,+I19)</f>
        <v>2442</v>
      </c>
      <c r="E19" s="101">
        <f>+SUM(G19+H19)</f>
        <v>514</v>
      </c>
      <c r="F19" s="125">
        <f>IF(D19&gt;0,E19/D19*100,"-")</f>
        <v>21.048321048321046</v>
      </c>
      <c r="G19" s="101">
        <v>514</v>
      </c>
      <c r="H19" s="101">
        <v>0</v>
      </c>
      <c r="I19" s="101">
        <f>+SUM(K19,+M19,O19+P19)</f>
        <v>1928</v>
      </c>
      <c r="J19" s="102">
        <f>IF(D19&gt;0,I19/D19*100,"-")</f>
        <v>78.951678951678943</v>
      </c>
      <c r="K19" s="101">
        <v>0</v>
      </c>
      <c r="L19" s="102">
        <f>IF(D19&gt;0,K19/D19*100,"-")</f>
        <v>0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1928</v>
      </c>
      <c r="Q19" s="101">
        <v>573</v>
      </c>
      <c r="R19" s="101">
        <v>1355</v>
      </c>
      <c r="S19" s="101">
        <v>0</v>
      </c>
      <c r="T19" s="102">
        <f>IF(D19&gt;0,P19/D19*100,"-")</f>
        <v>78.951678951678943</v>
      </c>
      <c r="U19" s="101">
        <v>2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52</v>
      </c>
      <c r="B20" s="100" t="s">
        <v>286</v>
      </c>
      <c r="C20" s="99" t="s">
        <v>287</v>
      </c>
      <c r="D20" s="101">
        <f>+SUM(E20,+I20)</f>
        <v>2670</v>
      </c>
      <c r="E20" s="101">
        <f>+SUM(G20+H20)</f>
        <v>414</v>
      </c>
      <c r="F20" s="125">
        <f>IF(D20&gt;0,E20/D20*100,"-")</f>
        <v>15.505617977528091</v>
      </c>
      <c r="G20" s="101">
        <v>414</v>
      </c>
      <c r="H20" s="101">
        <v>0</v>
      </c>
      <c r="I20" s="101">
        <f>+SUM(K20,+M20,O20+P20)</f>
        <v>2256</v>
      </c>
      <c r="J20" s="102">
        <f>IF(D20&gt;0,I20/D20*100,"-")</f>
        <v>84.49438202247191</v>
      </c>
      <c r="K20" s="101">
        <v>0</v>
      </c>
      <c r="L20" s="102">
        <f>IF(D20&gt;0,K20/D20*100,"-")</f>
        <v>0</v>
      </c>
      <c r="M20" s="101">
        <v>0</v>
      </c>
      <c r="N20" s="102">
        <f>IF(D20&gt;0,M20/D20*100,"-")</f>
        <v>0</v>
      </c>
      <c r="O20" s="123">
        <v>0</v>
      </c>
      <c r="P20" s="101">
        <f>SUM(Q20:S20)</f>
        <v>2256</v>
      </c>
      <c r="Q20" s="101">
        <v>515</v>
      </c>
      <c r="R20" s="101">
        <v>1741</v>
      </c>
      <c r="S20" s="101">
        <v>0</v>
      </c>
      <c r="T20" s="102">
        <f>IF(D20&gt;0,P20/D20*100,"-")</f>
        <v>84.49438202247191</v>
      </c>
      <c r="U20" s="101">
        <v>2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52</v>
      </c>
      <c r="B21" s="100" t="s">
        <v>288</v>
      </c>
      <c r="C21" s="99" t="s">
        <v>289</v>
      </c>
      <c r="D21" s="101">
        <f>+SUM(E21,+I21)</f>
        <v>5580</v>
      </c>
      <c r="E21" s="101">
        <f>+SUM(G21+H21)</f>
        <v>1565</v>
      </c>
      <c r="F21" s="125">
        <f>IF(D21&gt;0,E21/D21*100,"-")</f>
        <v>28.046594982078854</v>
      </c>
      <c r="G21" s="101">
        <v>1565</v>
      </c>
      <c r="H21" s="101">
        <v>0</v>
      </c>
      <c r="I21" s="101">
        <f>+SUM(K21,+M21,O21+P21)</f>
        <v>4015</v>
      </c>
      <c r="J21" s="102">
        <f>IF(D21&gt;0,I21/D21*100,"-")</f>
        <v>71.953405017921142</v>
      </c>
      <c r="K21" s="101">
        <v>2360</v>
      </c>
      <c r="L21" s="102">
        <f>IF(D21&gt;0,K21/D21*100,"-")</f>
        <v>42.293906810035843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1655</v>
      </c>
      <c r="Q21" s="101">
        <v>1309</v>
      </c>
      <c r="R21" s="101">
        <v>346</v>
      </c>
      <c r="S21" s="101">
        <v>0</v>
      </c>
      <c r="T21" s="102">
        <f>IF(D21&gt;0,P21/D21*100,"-")</f>
        <v>29.659498207885303</v>
      </c>
      <c r="U21" s="101">
        <v>37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52</v>
      </c>
      <c r="B22" s="100" t="s">
        <v>290</v>
      </c>
      <c r="C22" s="99" t="s">
        <v>291</v>
      </c>
      <c r="D22" s="101">
        <f>+SUM(E22,+I22)</f>
        <v>9258</v>
      </c>
      <c r="E22" s="101">
        <f>+SUM(G22+H22)</f>
        <v>5572</v>
      </c>
      <c r="F22" s="125">
        <f>IF(D22&gt;0,E22/D22*100,"-")</f>
        <v>60.185785266796287</v>
      </c>
      <c r="G22" s="101">
        <v>5572</v>
      </c>
      <c r="H22" s="101">
        <v>0</v>
      </c>
      <c r="I22" s="101">
        <f>+SUM(K22,+M22,O22+P22)</f>
        <v>3686</v>
      </c>
      <c r="J22" s="102">
        <f>IF(D22&gt;0,I22/D22*100,"-")</f>
        <v>39.81421473320372</v>
      </c>
      <c r="K22" s="101">
        <v>1321</v>
      </c>
      <c r="L22" s="102">
        <f>IF(D22&gt;0,K22/D22*100,"-")</f>
        <v>14.268740548714625</v>
      </c>
      <c r="M22" s="101">
        <v>0</v>
      </c>
      <c r="N22" s="102">
        <f>IF(D22&gt;0,M22/D22*100,"-")</f>
        <v>0</v>
      </c>
      <c r="O22" s="123">
        <v>973</v>
      </c>
      <c r="P22" s="101">
        <f>SUM(Q22:S22)</f>
        <v>1392</v>
      </c>
      <c r="Q22" s="101">
        <v>583</v>
      </c>
      <c r="R22" s="101">
        <v>809</v>
      </c>
      <c r="S22" s="101">
        <v>0</v>
      </c>
      <c r="T22" s="102">
        <f>IF(D22&gt;0,P22/D22*100,"-")</f>
        <v>15.035644847699286</v>
      </c>
      <c r="U22" s="101">
        <v>33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52</v>
      </c>
      <c r="B23" s="100" t="s">
        <v>292</v>
      </c>
      <c r="C23" s="99" t="s">
        <v>293</v>
      </c>
      <c r="D23" s="101">
        <f>+SUM(E23,+I23)</f>
        <v>7603</v>
      </c>
      <c r="E23" s="101">
        <f>+SUM(G23+H23)</f>
        <v>2527</v>
      </c>
      <c r="F23" s="125">
        <f>IF(D23&gt;0,E23/D23*100,"-")</f>
        <v>33.23688017887676</v>
      </c>
      <c r="G23" s="101">
        <v>2527</v>
      </c>
      <c r="H23" s="101">
        <v>0</v>
      </c>
      <c r="I23" s="101">
        <f>+SUM(K23,+M23,O23+P23)</f>
        <v>5076</v>
      </c>
      <c r="J23" s="102">
        <f>IF(D23&gt;0,I23/D23*100,"-")</f>
        <v>66.76311982112324</v>
      </c>
      <c r="K23" s="101">
        <v>887</v>
      </c>
      <c r="L23" s="102">
        <f>IF(D23&gt;0,K23/D23*100,"-")</f>
        <v>11.666447454951992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4189</v>
      </c>
      <c r="Q23" s="101">
        <v>1586</v>
      </c>
      <c r="R23" s="101">
        <v>2603</v>
      </c>
      <c r="S23" s="101">
        <v>0</v>
      </c>
      <c r="T23" s="102">
        <f>IF(D23&gt;0,P23/D23*100,"-")</f>
        <v>55.096672366171248</v>
      </c>
      <c r="U23" s="101">
        <v>13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52</v>
      </c>
      <c r="B24" s="100" t="s">
        <v>294</v>
      </c>
      <c r="C24" s="99" t="s">
        <v>295</v>
      </c>
      <c r="D24" s="101">
        <f>+SUM(E24,+I24)</f>
        <v>1309</v>
      </c>
      <c r="E24" s="101">
        <f>+SUM(G24+H24)</f>
        <v>284</v>
      </c>
      <c r="F24" s="125">
        <f>IF(D24&gt;0,E24/D24*100,"-")</f>
        <v>21.695951107715814</v>
      </c>
      <c r="G24" s="101">
        <v>284</v>
      </c>
      <c r="H24" s="101">
        <v>0</v>
      </c>
      <c r="I24" s="101">
        <f>+SUM(K24,+M24,O24+P24)</f>
        <v>1025</v>
      </c>
      <c r="J24" s="102">
        <f>IF(D24&gt;0,I24/D24*100,"-")</f>
        <v>78.304048892284186</v>
      </c>
      <c r="K24" s="101">
        <v>0</v>
      </c>
      <c r="L24" s="102">
        <f>IF(D24&gt;0,K24/D24*100,"-")</f>
        <v>0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1025</v>
      </c>
      <c r="Q24" s="101">
        <v>972</v>
      </c>
      <c r="R24" s="101">
        <v>53</v>
      </c>
      <c r="S24" s="101">
        <v>0</v>
      </c>
      <c r="T24" s="102">
        <f>IF(D24&gt;0,P24/D24*100,"-")</f>
        <v>78.304048892284186</v>
      </c>
      <c r="U24" s="101">
        <v>0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52</v>
      </c>
      <c r="B25" s="100" t="s">
        <v>296</v>
      </c>
      <c r="C25" s="99" t="s">
        <v>297</v>
      </c>
      <c r="D25" s="101">
        <f>+SUM(E25,+I25)</f>
        <v>14675</v>
      </c>
      <c r="E25" s="101">
        <f>+SUM(G25+H25)</f>
        <v>1871</v>
      </c>
      <c r="F25" s="125">
        <f>IF(D25&gt;0,E25/D25*100,"-")</f>
        <v>12.749574105621805</v>
      </c>
      <c r="G25" s="101">
        <v>1871</v>
      </c>
      <c r="H25" s="101">
        <v>0</v>
      </c>
      <c r="I25" s="101">
        <f>+SUM(K25,+M25,O25+P25)</f>
        <v>12804</v>
      </c>
      <c r="J25" s="102">
        <f>IF(D25&gt;0,I25/D25*100,"-")</f>
        <v>87.250425894378196</v>
      </c>
      <c r="K25" s="101">
        <v>5683</v>
      </c>
      <c r="L25" s="102">
        <f>IF(D25&gt;0,K25/D25*100,"-")</f>
        <v>38.725724020442932</v>
      </c>
      <c r="M25" s="101">
        <v>0</v>
      </c>
      <c r="N25" s="102">
        <f>IF(D25&gt;0,M25/D25*100,"-")</f>
        <v>0</v>
      </c>
      <c r="O25" s="123">
        <v>5535</v>
      </c>
      <c r="P25" s="101">
        <f>SUM(Q25:S25)</f>
        <v>1586</v>
      </c>
      <c r="Q25" s="101">
        <v>1245</v>
      </c>
      <c r="R25" s="101">
        <v>341</v>
      </c>
      <c r="S25" s="101">
        <v>0</v>
      </c>
      <c r="T25" s="102">
        <f>IF(D25&gt;0,P25/D25*100,"-")</f>
        <v>10.807495741056218</v>
      </c>
      <c r="U25" s="101">
        <v>22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52</v>
      </c>
      <c r="B26" s="100" t="s">
        <v>298</v>
      </c>
      <c r="C26" s="99" t="s">
        <v>299</v>
      </c>
      <c r="D26" s="101">
        <f>+SUM(E26,+I26)</f>
        <v>8995</v>
      </c>
      <c r="E26" s="101">
        <f>+SUM(G26+H26)</f>
        <v>1241</v>
      </c>
      <c r="F26" s="125">
        <f>IF(D26&gt;0,E26/D26*100,"-")</f>
        <v>13.796553640911618</v>
      </c>
      <c r="G26" s="101">
        <v>1241</v>
      </c>
      <c r="H26" s="101">
        <v>0</v>
      </c>
      <c r="I26" s="101">
        <f>+SUM(K26,+M26,O26+P26)</f>
        <v>7754</v>
      </c>
      <c r="J26" s="102">
        <f>IF(D26&gt;0,I26/D26*100,"-")</f>
        <v>86.203446359088389</v>
      </c>
      <c r="K26" s="101">
        <v>3034</v>
      </c>
      <c r="L26" s="102">
        <f>IF(D26&gt;0,K26/D26*100,"-")</f>
        <v>33.729849916620346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4720</v>
      </c>
      <c r="Q26" s="101">
        <v>2903</v>
      </c>
      <c r="R26" s="101">
        <v>1817</v>
      </c>
      <c r="S26" s="101">
        <v>0</v>
      </c>
      <c r="T26" s="102">
        <f>IF(D26&gt;0,P26/D26*100,"-")</f>
        <v>52.473596442468043</v>
      </c>
      <c r="U26" s="101">
        <v>3</v>
      </c>
      <c r="V26" s="99" t="s">
        <v>263</v>
      </c>
      <c r="W26" s="99"/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>
      <c r="A27" s="99" t="s">
        <v>52</v>
      </c>
      <c r="B27" s="100" t="s">
        <v>300</v>
      </c>
      <c r="C27" s="99" t="s">
        <v>301</v>
      </c>
      <c r="D27" s="101">
        <f>+SUM(E27,+I27)</f>
        <v>7601</v>
      </c>
      <c r="E27" s="101">
        <f>+SUM(G27+H27)</f>
        <v>682</v>
      </c>
      <c r="F27" s="125">
        <f>IF(D27&gt;0,E27/D27*100,"-")</f>
        <v>8.9725036179450068</v>
      </c>
      <c r="G27" s="101">
        <v>682</v>
      </c>
      <c r="H27" s="101">
        <v>0</v>
      </c>
      <c r="I27" s="101">
        <f>+SUM(K27,+M27,O27+P27)</f>
        <v>6919</v>
      </c>
      <c r="J27" s="102">
        <f>IF(D27&gt;0,I27/D27*100,"-")</f>
        <v>91.027496382054991</v>
      </c>
      <c r="K27" s="101">
        <v>6059</v>
      </c>
      <c r="L27" s="102">
        <f>IF(D27&gt;0,K27/D27*100,"-")</f>
        <v>79.713195632153671</v>
      </c>
      <c r="M27" s="101">
        <v>0</v>
      </c>
      <c r="N27" s="102">
        <f>IF(D27&gt;0,M27/D27*100,"-")</f>
        <v>0</v>
      </c>
      <c r="O27" s="123">
        <v>642</v>
      </c>
      <c r="P27" s="101">
        <f>SUM(Q27:S27)</f>
        <v>218</v>
      </c>
      <c r="Q27" s="101">
        <v>141</v>
      </c>
      <c r="R27" s="101">
        <v>77</v>
      </c>
      <c r="S27" s="101">
        <v>0</v>
      </c>
      <c r="T27" s="102">
        <f>IF(D27&gt;0,P27/D27*100,"-")</f>
        <v>2.8680436784633603</v>
      </c>
      <c r="U27" s="101">
        <v>11</v>
      </c>
      <c r="V27" s="99" t="s">
        <v>263</v>
      </c>
      <c r="W27" s="99"/>
      <c r="X27" s="99"/>
      <c r="Y27" s="99"/>
      <c r="Z27" s="99" t="s">
        <v>263</v>
      </c>
      <c r="AA27" s="99"/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52</v>
      </c>
      <c r="B28" s="100" t="s">
        <v>302</v>
      </c>
      <c r="C28" s="99" t="s">
        <v>303</v>
      </c>
      <c r="D28" s="101">
        <f>+SUM(E28,+I28)</f>
        <v>13026</v>
      </c>
      <c r="E28" s="101">
        <f>+SUM(G28+H28)</f>
        <v>995</v>
      </c>
      <c r="F28" s="125">
        <f>IF(D28&gt;0,E28/D28*100,"-")</f>
        <v>7.6385690158145252</v>
      </c>
      <c r="G28" s="101">
        <v>995</v>
      </c>
      <c r="H28" s="101">
        <v>0</v>
      </c>
      <c r="I28" s="101">
        <f>+SUM(K28,+M28,O28+P28)</f>
        <v>12031</v>
      </c>
      <c r="J28" s="102">
        <f>IF(D28&gt;0,I28/D28*100,"-")</f>
        <v>92.361430984185475</v>
      </c>
      <c r="K28" s="101">
        <v>7393</v>
      </c>
      <c r="L28" s="102">
        <f>IF(D28&gt;0,K28/D28*100,"-")</f>
        <v>56.755719330569633</v>
      </c>
      <c r="M28" s="101">
        <v>0</v>
      </c>
      <c r="N28" s="102">
        <f>IF(D28&gt;0,M28/D28*100,"-")</f>
        <v>0</v>
      </c>
      <c r="O28" s="123">
        <v>4187</v>
      </c>
      <c r="P28" s="101">
        <f>SUM(Q28:S28)</f>
        <v>451</v>
      </c>
      <c r="Q28" s="101">
        <v>0</v>
      </c>
      <c r="R28" s="101">
        <v>451</v>
      </c>
      <c r="S28" s="101">
        <v>0</v>
      </c>
      <c r="T28" s="102">
        <f>IF(D28&gt;0,P28/D28*100,"-")</f>
        <v>3.4623061569169353</v>
      </c>
      <c r="U28" s="101">
        <v>21</v>
      </c>
      <c r="V28" s="99"/>
      <c r="W28" s="99"/>
      <c r="X28" s="99"/>
      <c r="Y28" s="99" t="s">
        <v>263</v>
      </c>
      <c r="Z28" s="99"/>
      <c r="AA28" s="99"/>
      <c r="AB28" s="99"/>
      <c r="AC28" s="99" t="s">
        <v>263</v>
      </c>
      <c r="AD28" s="206" t="s">
        <v>262</v>
      </c>
      <c r="AE28" s="207"/>
    </row>
    <row r="29" spans="1:31" s="103" customFormat="1" ht="13.5" customHeight="1">
      <c r="A29" s="99" t="s">
        <v>52</v>
      </c>
      <c r="B29" s="100" t="s">
        <v>304</v>
      </c>
      <c r="C29" s="99" t="s">
        <v>305</v>
      </c>
      <c r="D29" s="101">
        <f>+SUM(E29,+I29)</f>
        <v>12286</v>
      </c>
      <c r="E29" s="101">
        <f>+SUM(G29+H29)</f>
        <v>3253</v>
      </c>
      <c r="F29" s="125">
        <f>IF(D29&gt;0,E29/D29*100,"-")</f>
        <v>26.47729122578545</v>
      </c>
      <c r="G29" s="101">
        <v>3253</v>
      </c>
      <c r="H29" s="101">
        <v>0</v>
      </c>
      <c r="I29" s="101">
        <f>+SUM(K29,+M29,O29+P29)</f>
        <v>9033</v>
      </c>
      <c r="J29" s="102">
        <f>IF(D29&gt;0,I29/D29*100,"-")</f>
        <v>73.52270877421455</v>
      </c>
      <c r="K29" s="101">
        <v>3697</v>
      </c>
      <c r="L29" s="102">
        <f>IF(D29&gt;0,K29/D29*100,"-")</f>
        <v>30.091160670682076</v>
      </c>
      <c r="M29" s="101">
        <v>0</v>
      </c>
      <c r="N29" s="102">
        <f>IF(D29&gt;0,M29/D29*100,"-")</f>
        <v>0</v>
      </c>
      <c r="O29" s="123">
        <v>3528</v>
      </c>
      <c r="P29" s="101">
        <f>SUM(Q29:S29)</f>
        <v>1808</v>
      </c>
      <c r="Q29" s="101">
        <v>1450</v>
      </c>
      <c r="R29" s="101">
        <v>358</v>
      </c>
      <c r="S29" s="101">
        <v>0</v>
      </c>
      <c r="T29" s="102">
        <f>IF(D29&gt;0,P29/D29*100,"-")</f>
        <v>14.71593683867817</v>
      </c>
      <c r="U29" s="101">
        <v>14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>
      <c r="A30" s="99" t="s">
        <v>52</v>
      </c>
      <c r="B30" s="100" t="s">
        <v>306</v>
      </c>
      <c r="C30" s="99" t="s">
        <v>307</v>
      </c>
      <c r="D30" s="101">
        <f>+SUM(E30,+I30)</f>
        <v>10316</v>
      </c>
      <c r="E30" s="101">
        <f>+SUM(G30+H30)</f>
        <v>3466</v>
      </c>
      <c r="F30" s="125">
        <f>IF(D30&gt;0,E30/D30*100,"-")</f>
        <v>33.598293912369137</v>
      </c>
      <c r="G30" s="101">
        <v>3466</v>
      </c>
      <c r="H30" s="101">
        <v>0</v>
      </c>
      <c r="I30" s="101">
        <f>+SUM(K30,+M30,O30+P30)</f>
        <v>6850</v>
      </c>
      <c r="J30" s="102">
        <f>IF(D30&gt;0,I30/D30*100,"-")</f>
        <v>66.401706087630856</v>
      </c>
      <c r="K30" s="101">
        <v>0</v>
      </c>
      <c r="L30" s="102">
        <f>IF(D30&gt;0,K30/D30*100,"-")</f>
        <v>0</v>
      </c>
      <c r="M30" s="101">
        <v>0</v>
      </c>
      <c r="N30" s="102">
        <f>IF(D30&gt;0,M30/D30*100,"-")</f>
        <v>0</v>
      </c>
      <c r="O30" s="123">
        <v>1516</v>
      </c>
      <c r="P30" s="101">
        <f>SUM(Q30:S30)</f>
        <v>5334</v>
      </c>
      <c r="Q30" s="101">
        <v>4540</v>
      </c>
      <c r="R30" s="101">
        <v>794</v>
      </c>
      <c r="S30" s="101">
        <v>0</v>
      </c>
      <c r="T30" s="102">
        <f>IF(D30&gt;0,P30/D30*100,"-")</f>
        <v>51.706087630864673</v>
      </c>
      <c r="U30" s="101">
        <v>66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52</v>
      </c>
      <c r="B31" s="100" t="s">
        <v>308</v>
      </c>
      <c r="C31" s="99" t="s">
        <v>309</v>
      </c>
      <c r="D31" s="101">
        <f>+SUM(E31,+I31)</f>
        <v>12710</v>
      </c>
      <c r="E31" s="101">
        <f>+SUM(G31+H31)</f>
        <v>1920</v>
      </c>
      <c r="F31" s="125">
        <f>IF(D31&gt;0,E31/D31*100,"-")</f>
        <v>15.106215578284814</v>
      </c>
      <c r="G31" s="101">
        <v>1920</v>
      </c>
      <c r="H31" s="101">
        <v>0</v>
      </c>
      <c r="I31" s="101">
        <f>+SUM(K31,+M31,O31+P31)</f>
        <v>10790</v>
      </c>
      <c r="J31" s="102">
        <f>IF(D31&gt;0,I31/D31*100,"-")</f>
        <v>84.893784421715182</v>
      </c>
      <c r="K31" s="101">
        <v>0</v>
      </c>
      <c r="L31" s="102">
        <f>IF(D31&gt;0,K31/D31*100,"-")</f>
        <v>0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10790</v>
      </c>
      <c r="Q31" s="101">
        <v>2525</v>
      </c>
      <c r="R31" s="101">
        <v>8265</v>
      </c>
      <c r="S31" s="101">
        <v>0</v>
      </c>
      <c r="T31" s="102">
        <f>IF(D31&gt;0,P31/D31*100,"-")</f>
        <v>84.893784421715182</v>
      </c>
      <c r="U31" s="101">
        <v>156</v>
      </c>
      <c r="V31" s="99"/>
      <c r="W31" s="99"/>
      <c r="X31" s="99"/>
      <c r="Y31" s="99" t="s">
        <v>263</v>
      </c>
      <c r="Z31" s="99"/>
      <c r="AA31" s="99"/>
      <c r="AB31" s="99"/>
      <c r="AC31" s="99" t="s">
        <v>263</v>
      </c>
      <c r="AD31" s="206" t="s">
        <v>262</v>
      </c>
      <c r="AE31" s="207"/>
    </row>
    <row r="32" spans="1:31" s="103" customFormat="1" ht="13.5" customHeight="1">
      <c r="A32" s="99" t="s">
        <v>52</v>
      </c>
      <c r="B32" s="100" t="s">
        <v>310</v>
      </c>
      <c r="C32" s="99" t="s">
        <v>311</v>
      </c>
      <c r="D32" s="101">
        <f>+SUM(E32,+I32)</f>
        <v>14945</v>
      </c>
      <c r="E32" s="101">
        <f>+SUM(G32+H32)</f>
        <v>4911</v>
      </c>
      <c r="F32" s="125">
        <f>IF(D32&gt;0,E32/D32*100,"-")</f>
        <v>32.860488457678159</v>
      </c>
      <c r="G32" s="101">
        <v>4911</v>
      </c>
      <c r="H32" s="101">
        <v>0</v>
      </c>
      <c r="I32" s="101">
        <f>+SUM(K32,+M32,O32+P32)</f>
        <v>10034</v>
      </c>
      <c r="J32" s="102">
        <f>IF(D32&gt;0,I32/D32*100,"-")</f>
        <v>67.139511542321856</v>
      </c>
      <c r="K32" s="101">
        <v>3623</v>
      </c>
      <c r="L32" s="102">
        <f>IF(D32&gt;0,K32/D32*100,"-")</f>
        <v>24.24222147875544</v>
      </c>
      <c r="M32" s="101">
        <v>0</v>
      </c>
      <c r="N32" s="102">
        <f>IF(D32&gt;0,M32/D32*100,"-")</f>
        <v>0</v>
      </c>
      <c r="O32" s="123">
        <v>654</v>
      </c>
      <c r="P32" s="101">
        <f>SUM(Q32:S32)</f>
        <v>5757</v>
      </c>
      <c r="Q32" s="101">
        <v>0</v>
      </c>
      <c r="R32" s="101">
        <v>5757</v>
      </c>
      <c r="S32" s="101">
        <v>0</v>
      </c>
      <c r="T32" s="102">
        <f>IF(D32&gt;0,P32/D32*100,"-")</f>
        <v>38.521244563399129</v>
      </c>
      <c r="U32" s="101">
        <v>82</v>
      </c>
      <c r="V32" s="99"/>
      <c r="W32" s="99"/>
      <c r="X32" s="99" t="s">
        <v>263</v>
      </c>
      <c r="Y32" s="99"/>
      <c r="Z32" s="99"/>
      <c r="AA32" s="99"/>
      <c r="AB32" s="99" t="s">
        <v>263</v>
      </c>
      <c r="AC32" s="99"/>
      <c r="AD32" s="206" t="s">
        <v>262</v>
      </c>
      <c r="AE32" s="207"/>
    </row>
    <row r="33" spans="1:31" s="103" customFormat="1" ht="13.5" customHeight="1">
      <c r="A33" s="99" t="s">
        <v>52</v>
      </c>
      <c r="B33" s="100" t="s">
        <v>312</v>
      </c>
      <c r="C33" s="99" t="s">
        <v>313</v>
      </c>
      <c r="D33" s="101">
        <f>+SUM(E33,+I33)</f>
        <v>10938</v>
      </c>
      <c r="E33" s="101">
        <f>+SUM(G33+H33)</f>
        <v>1237</v>
      </c>
      <c r="F33" s="125">
        <f>IF(D33&gt;0,E33/D33*100,"-")</f>
        <v>11.309197293837995</v>
      </c>
      <c r="G33" s="101">
        <v>1237</v>
      </c>
      <c r="H33" s="101">
        <v>0</v>
      </c>
      <c r="I33" s="101">
        <f>+SUM(K33,+M33,O33+P33)</f>
        <v>9701</v>
      </c>
      <c r="J33" s="102">
        <f>IF(D33&gt;0,I33/D33*100,"-")</f>
        <v>88.690802706162003</v>
      </c>
      <c r="K33" s="101">
        <v>5814</v>
      </c>
      <c r="L33" s="102">
        <f>IF(D33&gt;0,K33/D33*100,"-")</f>
        <v>53.154141524958867</v>
      </c>
      <c r="M33" s="101">
        <v>0</v>
      </c>
      <c r="N33" s="102">
        <f>IF(D33&gt;0,M33/D33*100,"-")</f>
        <v>0</v>
      </c>
      <c r="O33" s="123">
        <v>1449</v>
      </c>
      <c r="P33" s="101">
        <f>SUM(Q33:S33)</f>
        <v>2438</v>
      </c>
      <c r="Q33" s="101">
        <v>195</v>
      </c>
      <c r="R33" s="101">
        <v>2243</v>
      </c>
      <c r="S33" s="101">
        <v>0</v>
      </c>
      <c r="T33" s="102">
        <f>IF(D33&gt;0,P33/D33*100,"-")</f>
        <v>22.289266776375939</v>
      </c>
      <c r="U33" s="101">
        <v>112</v>
      </c>
      <c r="V33" s="99" t="s">
        <v>263</v>
      </c>
      <c r="W33" s="99"/>
      <c r="X33" s="99"/>
      <c r="Y33" s="99"/>
      <c r="Z33" s="99" t="s">
        <v>263</v>
      </c>
      <c r="AA33" s="99"/>
      <c r="AB33" s="99"/>
      <c r="AC33" s="99"/>
      <c r="AD33" s="206" t="s">
        <v>262</v>
      </c>
      <c r="AE33" s="207"/>
    </row>
    <row r="34" spans="1:31" s="103" customFormat="1" ht="13.5" customHeight="1">
      <c r="A34" s="99" t="s">
        <v>52</v>
      </c>
      <c r="B34" s="100" t="s">
        <v>314</v>
      </c>
      <c r="C34" s="99" t="s">
        <v>315</v>
      </c>
      <c r="D34" s="101">
        <f>+SUM(E34,+I34)</f>
        <v>4333</v>
      </c>
      <c r="E34" s="101">
        <f>+SUM(G34+H34)</f>
        <v>2123</v>
      </c>
      <c r="F34" s="125">
        <f>IF(D34&gt;0,E34/D34*100,"-")</f>
        <v>48.996076621278561</v>
      </c>
      <c r="G34" s="101">
        <v>2123</v>
      </c>
      <c r="H34" s="101">
        <v>0</v>
      </c>
      <c r="I34" s="101">
        <f>+SUM(K34,+M34,O34+P34)</f>
        <v>2210</v>
      </c>
      <c r="J34" s="102">
        <f>IF(D34&gt;0,I34/D34*100,"-")</f>
        <v>51.003923378721439</v>
      </c>
      <c r="K34" s="101">
        <v>0</v>
      </c>
      <c r="L34" s="102">
        <f>IF(D34&gt;0,K34/D34*100,"-")</f>
        <v>0</v>
      </c>
      <c r="M34" s="101">
        <v>0</v>
      </c>
      <c r="N34" s="102">
        <f>IF(D34&gt;0,M34/D34*100,"-")</f>
        <v>0</v>
      </c>
      <c r="O34" s="123">
        <v>244</v>
      </c>
      <c r="P34" s="101">
        <f>SUM(Q34:S34)</f>
        <v>1966</v>
      </c>
      <c r="Q34" s="101">
        <v>479</v>
      </c>
      <c r="R34" s="101">
        <v>1487</v>
      </c>
      <c r="S34" s="101">
        <v>0</v>
      </c>
      <c r="T34" s="102">
        <f>IF(D34&gt;0,P34/D34*100,"-")</f>
        <v>45.372720978536812</v>
      </c>
      <c r="U34" s="101">
        <v>75</v>
      </c>
      <c r="V34" s="99"/>
      <c r="W34" s="99"/>
      <c r="X34" s="99"/>
      <c r="Y34" s="99" t="s">
        <v>263</v>
      </c>
      <c r="Z34" s="99"/>
      <c r="AA34" s="99"/>
      <c r="AB34" s="99"/>
      <c r="AC34" s="99" t="s">
        <v>263</v>
      </c>
      <c r="AD34" s="206" t="s">
        <v>262</v>
      </c>
      <c r="AE34" s="207"/>
    </row>
    <row r="35" spans="1:31" s="103" customFormat="1" ht="13.5" customHeight="1">
      <c r="A35" s="99" t="s">
        <v>52</v>
      </c>
      <c r="B35" s="100" t="s">
        <v>316</v>
      </c>
      <c r="C35" s="99" t="s">
        <v>317</v>
      </c>
      <c r="D35" s="101">
        <f>+SUM(E35,+I35)</f>
        <v>16992</v>
      </c>
      <c r="E35" s="101">
        <f>+SUM(G35+H35)</f>
        <v>925</v>
      </c>
      <c r="F35" s="125">
        <f>IF(D35&gt;0,E35/D35*100,"-")</f>
        <v>5.4437382297551791</v>
      </c>
      <c r="G35" s="101">
        <v>925</v>
      </c>
      <c r="H35" s="101">
        <v>0</v>
      </c>
      <c r="I35" s="101">
        <f>+SUM(K35,+M35,O35+P35)</f>
        <v>16067</v>
      </c>
      <c r="J35" s="102">
        <f>IF(D35&gt;0,I35/D35*100,"-")</f>
        <v>94.556261770244816</v>
      </c>
      <c r="K35" s="101">
        <v>5242</v>
      </c>
      <c r="L35" s="102">
        <f>IF(D35&gt;0,K35/D35*100,"-")</f>
        <v>30.849811676082862</v>
      </c>
      <c r="M35" s="101">
        <v>0</v>
      </c>
      <c r="N35" s="102">
        <f>IF(D35&gt;0,M35/D35*100,"-")</f>
        <v>0</v>
      </c>
      <c r="O35" s="123">
        <v>897</v>
      </c>
      <c r="P35" s="101">
        <f>SUM(Q35:S35)</f>
        <v>9928</v>
      </c>
      <c r="Q35" s="101">
        <v>4347</v>
      </c>
      <c r="R35" s="101">
        <v>5581</v>
      </c>
      <c r="S35" s="101">
        <v>0</v>
      </c>
      <c r="T35" s="102">
        <f>IF(D35&gt;0,P35/D35*100,"-")</f>
        <v>58.427495291902076</v>
      </c>
      <c r="U35" s="101">
        <v>145</v>
      </c>
      <c r="V35" s="99"/>
      <c r="W35" s="99"/>
      <c r="X35" s="99" t="s">
        <v>263</v>
      </c>
      <c r="Y35" s="99"/>
      <c r="Z35" s="99"/>
      <c r="AA35" s="99"/>
      <c r="AB35" s="99" t="s">
        <v>263</v>
      </c>
      <c r="AC35" s="99"/>
      <c r="AD35" s="206" t="s">
        <v>262</v>
      </c>
      <c r="AE35" s="207"/>
    </row>
    <row r="36" spans="1:31" s="103" customFormat="1" ht="13.5" customHeight="1">
      <c r="A36" s="99" t="s">
        <v>52</v>
      </c>
      <c r="B36" s="100" t="s">
        <v>318</v>
      </c>
      <c r="C36" s="99" t="s">
        <v>319</v>
      </c>
      <c r="D36" s="101">
        <f>+SUM(E36,+I36)</f>
        <v>10071</v>
      </c>
      <c r="E36" s="101">
        <f>+SUM(G36+H36)</f>
        <v>299</v>
      </c>
      <c r="F36" s="125">
        <f>IF(D36&gt;0,E36/D36*100,"-")</f>
        <v>2.9689206632906364</v>
      </c>
      <c r="G36" s="101">
        <v>299</v>
      </c>
      <c r="H36" s="101">
        <v>0</v>
      </c>
      <c r="I36" s="101">
        <f>+SUM(K36,+M36,O36+P36)</f>
        <v>9772</v>
      </c>
      <c r="J36" s="102">
        <f>IF(D36&gt;0,I36/D36*100,"-")</f>
        <v>97.031079336709354</v>
      </c>
      <c r="K36" s="101">
        <v>8412</v>
      </c>
      <c r="L36" s="102">
        <f>IF(D36&gt;0,K36/D36*100,"-")</f>
        <v>83.526958593982727</v>
      </c>
      <c r="M36" s="101">
        <v>0</v>
      </c>
      <c r="N36" s="102">
        <f>IF(D36&gt;0,M36/D36*100,"-")</f>
        <v>0</v>
      </c>
      <c r="O36" s="123">
        <v>732</v>
      </c>
      <c r="P36" s="101">
        <f>SUM(Q36:S36)</f>
        <v>628</v>
      </c>
      <c r="Q36" s="101">
        <v>322</v>
      </c>
      <c r="R36" s="101">
        <v>306</v>
      </c>
      <c r="S36" s="101">
        <v>0</v>
      </c>
      <c r="T36" s="102">
        <f>IF(D36&gt;0,P36/D36*100,"-")</f>
        <v>6.2357263429649485</v>
      </c>
      <c r="U36" s="101">
        <v>113</v>
      </c>
      <c r="V36" s="99" t="s">
        <v>263</v>
      </c>
      <c r="W36" s="99"/>
      <c r="X36" s="99"/>
      <c r="Y36" s="99"/>
      <c r="Z36" s="99" t="s">
        <v>263</v>
      </c>
      <c r="AA36" s="99"/>
      <c r="AB36" s="99"/>
      <c r="AC36" s="99"/>
      <c r="AD36" s="206" t="s">
        <v>262</v>
      </c>
      <c r="AE36" s="207"/>
    </row>
    <row r="37" spans="1:31" s="103" customFormat="1" ht="13.5" customHeight="1">
      <c r="A37" s="99" t="s">
        <v>52</v>
      </c>
      <c r="B37" s="100" t="s">
        <v>320</v>
      </c>
      <c r="C37" s="99" t="s">
        <v>321</v>
      </c>
      <c r="D37" s="101">
        <f>+SUM(E37,+I37)</f>
        <v>25345</v>
      </c>
      <c r="E37" s="101">
        <f>+SUM(G37+H37)</f>
        <v>2109</v>
      </c>
      <c r="F37" s="125">
        <f>IF(D37&gt;0,E37/D37*100,"-")</f>
        <v>8.3211678832116789</v>
      </c>
      <c r="G37" s="101">
        <v>2109</v>
      </c>
      <c r="H37" s="101">
        <v>0</v>
      </c>
      <c r="I37" s="101">
        <f>+SUM(K37,+M37,O37+P37)</f>
        <v>23236</v>
      </c>
      <c r="J37" s="102">
        <f>IF(D37&gt;0,I37/D37*100,"-")</f>
        <v>91.678832116788328</v>
      </c>
      <c r="K37" s="101">
        <v>14793</v>
      </c>
      <c r="L37" s="102">
        <f>IF(D37&gt;0,K37/D37*100,"-")</f>
        <v>58.366541724205959</v>
      </c>
      <c r="M37" s="101">
        <v>0</v>
      </c>
      <c r="N37" s="102">
        <f>IF(D37&gt;0,M37/D37*100,"-")</f>
        <v>0</v>
      </c>
      <c r="O37" s="123">
        <v>0</v>
      </c>
      <c r="P37" s="101">
        <f>SUM(Q37:S37)</f>
        <v>8443</v>
      </c>
      <c r="Q37" s="101">
        <v>3430</v>
      </c>
      <c r="R37" s="101">
        <v>5013</v>
      </c>
      <c r="S37" s="101">
        <v>0</v>
      </c>
      <c r="T37" s="102">
        <f>IF(D37&gt;0,P37/D37*100,"-")</f>
        <v>33.312290392582362</v>
      </c>
      <c r="U37" s="101">
        <v>252</v>
      </c>
      <c r="V37" s="99"/>
      <c r="W37" s="99"/>
      <c r="X37" s="99"/>
      <c r="Y37" s="99" t="s">
        <v>263</v>
      </c>
      <c r="Z37" s="99"/>
      <c r="AA37" s="99"/>
      <c r="AB37" s="99"/>
      <c r="AC37" s="99" t="s">
        <v>263</v>
      </c>
      <c r="AD37" s="206" t="s">
        <v>262</v>
      </c>
      <c r="AE37" s="207"/>
    </row>
    <row r="38" spans="1:31" s="103" customFormat="1" ht="13.5" customHeight="1">
      <c r="A38" s="99" t="s">
        <v>52</v>
      </c>
      <c r="B38" s="100" t="s">
        <v>322</v>
      </c>
      <c r="C38" s="99" t="s">
        <v>323</v>
      </c>
      <c r="D38" s="101">
        <f>+SUM(E38,+I38)</f>
        <v>4986</v>
      </c>
      <c r="E38" s="101">
        <f>+SUM(G38+H38)</f>
        <v>210</v>
      </c>
      <c r="F38" s="125">
        <f>IF(D38&gt;0,E38/D38*100,"-")</f>
        <v>4.2117930204572804</v>
      </c>
      <c r="G38" s="101">
        <v>210</v>
      </c>
      <c r="H38" s="101">
        <v>0</v>
      </c>
      <c r="I38" s="101">
        <f>+SUM(K38,+M38,O38+P38)</f>
        <v>4776</v>
      </c>
      <c r="J38" s="102">
        <f>IF(D38&gt;0,I38/D38*100,"-")</f>
        <v>95.788206979542721</v>
      </c>
      <c r="K38" s="101">
        <v>2793</v>
      </c>
      <c r="L38" s="102">
        <f>IF(D38&gt;0,K38/D38*100,"-")</f>
        <v>56.016847172081832</v>
      </c>
      <c r="M38" s="101">
        <v>0</v>
      </c>
      <c r="N38" s="102">
        <f>IF(D38&gt;0,M38/D38*100,"-")</f>
        <v>0</v>
      </c>
      <c r="O38" s="123">
        <v>0</v>
      </c>
      <c r="P38" s="101">
        <f>SUM(Q38:S38)</f>
        <v>1983</v>
      </c>
      <c r="Q38" s="101">
        <v>1495</v>
      </c>
      <c r="R38" s="101">
        <v>488</v>
      </c>
      <c r="S38" s="101">
        <v>0</v>
      </c>
      <c r="T38" s="102">
        <f>IF(D38&gt;0,P38/D38*100,"-")</f>
        <v>39.771359807460897</v>
      </c>
      <c r="U38" s="101">
        <v>16</v>
      </c>
      <c r="V38" s="99" t="s">
        <v>263</v>
      </c>
      <c r="W38" s="99"/>
      <c r="X38" s="99"/>
      <c r="Y38" s="99"/>
      <c r="Z38" s="99" t="s">
        <v>263</v>
      </c>
      <c r="AA38" s="99"/>
      <c r="AB38" s="99"/>
      <c r="AC38" s="99"/>
      <c r="AD38" s="206" t="s">
        <v>262</v>
      </c>
      <c r="AE38" s="207"/>
    </row>
    <row r="39" spans="1:31" s="103" customFormat="1" ht="13.5" customHeight="1">
      <c r="A39" s="99" t="s">
        <v>52</v>
      </c>
      <c r="B39" s="100" t="s">
        <v>324</v>
      </c>
      <c r="C39" s="99" t="s">
        <v>325</v>
      </c>
      <c r="D39" s="101">
        <f>+SUM(E39,+I39)</f>
        <v>6037</v>
      </c>
      <c r="E39" s="101">
        <f>+SUM(G39+H39)</f>
        <v>290</v>
      </c>
      <c r="F39" s="125">
        <f>IF(D39&gt;0,E39/D39*100,"-")</f>
        <v>4.8037104522113632</v>
      </c>
      <c r="G39" s="101">
        <v>290</v>
      </c>
      <c r="H39" s="101">
        <v>0</v>
      </c>
      <c r="I39" s="101">
        <f>+SUM(K39,+M39,O39+P39)</f>
        <v>5747</v>
      </c>
      <c r="J39" s="102">
        <f>IF(D39&gt;0,I39/D39*100,"-")</f>
        <v>95.196289547788638</v>
      </c>
      <c r="K39" s="101">
        <v>662</v>
      </c>
      <c r="L39" s="102">
        <f>IF(D39&gt;0,K39/D39*100,"-")</f>
        <v>10.965711446082492</v>
      </c>
      <c r="M39" s="101">
        <v>0</v>
      </c>
      <c r="N39" s="102">
        <f>IF(D39&gt;0,M39/D39*100,"-")</f>
        <v>0</v>
      </c>
      <c r="O39" s="123">
        <v>2700</v>
      </c>
      <c r="P39" s="101">
        <f>SUM(Q39:S39)</f>
        <v>2385</v>
      </c>
      <c r="Q39" s="101">
        <v>1719</v>
      </c>
      <c r="R39" s="101">
        <v>666</v>
      </c>
      <c r="S39" s="101">
        <v>0</v>
      </c>
      <c r="T39" s="102">
        <f>IF(D39&gt;0,P39/D39*100,"-")</f>
        <v>39.506377339738279</v>
      </c>
      <c r="U39" s="101">
        <v>14</v>
      </c>
      <c r="V39" s="99" t="s">
        <v>263</v>
      </c>
      <c r="W39" s="99"/>
      <c r="X39" s="99"/>
      <c r="Y39" s="99"/>
      <c r="Z39" s="99" t="s">
        <v>263</v>
      </c>
      <c r="AA39" s="99"/>
      <c r="AB39" s="99"/>
      <c r="AC39" s="99"/>
      <c r="AD39" s="206" t="s">
        <v>262</v>
      </c>
      <c r="AE39" s="207"/>
    </row>
    <row r="40" spans="1:31" s="103" customFormat="1" ht="13.5" customHeight="1">
      <c r="A40" s="99" t="s">
        <v>52</v>
      </c>
      <c r="B40" s="100" t="s">
        <v>326</v>
      </c>
      <c r="C40" s="99" t="s">
        <v>327</v>
      </c>
      <c r="D40" s="101">
        <f>+SUM(E40,+I40)</f>
        <v>1744</v>
      </c>
      <c r="E40" s="101">
        <f>+SUM(G40+H40)</f>
        <v>71</v>
      </c>
      <c r="F40" s="125">
        <f>IF(D40&gt;0,E40/D40*100,"-")</f>
        <v>4.0711009174311927</v>
      </c>
      <c r="G40" s="101">
        <v>71</v>
      </c>
      <c r="H40" s="101">
        <v>0</v>
      </c>
      <c r="I40" s="101">
        <f>+SUM(K40,+M40,O40+P40)</f>
        <v>1673</v>
      </c>
      <c r="J40" s="102">
        <f>IF(D40&gt;0,I40/D40*100,"-")</f>
        <v>95.928899082568805</v>
      </c>
      <c r="K40" s="101">
        <v>0</v>
      </c>
      <c r="L40" s="102">
        <f>IF(D40&gt;0,K40/D40*100,"-")</f>
        <v>0</v>
      </c>
      <c r="M40" s="101">
        <v>0</v>
      </c>
      <c r="N40" s="102">
        <f>IF(D40&gt;0,M40/D40*100,"-")</f>
        <v>0</v>
      </c>
      <c r="O40" s="123">
        <v>0</v>
      </c>
      <c r="P40" s="101">
        <f>SUM(Q40:S40)</f>
        <v>1673</v>
      </c>
      <c r="Q40" s="101">
        <v>1126</v>
      </c>
      <c r="R40" s="101">
        <v>547</v>
      </c>
      <c r="S40" s="101">
        <v>0</v>
      </c>
      <c r="T40" s="102">
        <f>IF(D40&gt;0,P40/D40*100,"-")</f>
        <v>95.928899082568805</v>
      </c>
      <c r="U40" s="101">
        <v>3</v>
      </c>
      <c r="V40" s="99" t="s">
        <v>263</v>
      </c>
      <c r="W40" s="99"/>
      <c r="X40" s="99"/>
      <c r="Y40" s="99"/>
      <c r="Z40" s="99" t="s">
        <v>263</v>
      </c>
      <c r="AA40" s="99"/>
      <c r="AB40" s="99"/>
      <c r="AC40" s="99"/>
      <c r="AD40" s="206" t="s">
        <v>262</v>
      </c>
      <c r="AE40" s="207"/>
    </row>
    <row r="41" spans="1:31" s="103" customFormat="1" ht="13.5" customHeight="1">
      <c r="A41" s="99" t="s">
        <v>52</v>
      </c>
      <c r="B41" s="100" t="s">
        <v>328</v>
      </c>
      <c r="C41" s="99" t="s">
        <v>329</v>
      </c>
      <c r="D41" s="101">
        <f>+SUM(E41,+I41)</f>
        <v>1845</v>
      </c>
      <c r="E41" s="101">
        <f>+SUM(G41+H41)</f>
        <v>23</v>
      </c>
      <c r="F41" s="125">
        <f>IF(D41&gt;0,E41/D41*100,"-")</f>
        <v>1.2466124661246614</v>
      </c>
      <c r="G41" s="101">
        <v>23</v>
      </c>
      <c r="H41" s="101">
        <v>0</v>
      </c>
      <c r="I41" s="101">
        <f>+SUM(K41,+M41,O41+P41)</f>
        <v>1822</v>
      </c>
      <c r="J41" s="102">
        <f>IF(D41&gt;0,I41/D41*100,"-")</f>
        <v>98.75338753387534</v>
      </c>
      <c r="K41" s="101">
        <v>1292</v>
      </c>
      <c r="L41" s="102">
        <f>IF(D41&gt;0,K41/D41*100,"-")</f>
        <v>70.027100271002709</v>
      </c>
      <c r="M41" s="101">
        <v>0</v>
      </c>
      <c r="N41" s="102">
        <f>IF(D41&gt;0,M41/D41*100,"-")</f>
        <v>0</v>
      </c>
      <c r="O41" s="123">
        <v>349</v>
      </c>
      <c r="P41" s="101">
        <f>SUM(Q41:S41)</f>
        <v>181</v>
      </c>
      <c r="Q41" s="101">
        <v>86</v>
      </c>
      <c r="R41" s="101">
        <v>95</v>
      </c>
      <c r="S41" s="101">
        <v>0</v>
      </c>
      <c r="T41" s="102">
        <f>IF(D41&gt;0,P41/D41*100,"-")</f>
        <v>9.8102981029810294</v>
      </c>
      <c r="U41" s="101">
        <v>1</v>
      </c>
      <c r="V41" s="99" t="s">
        <v>263</v>
      </c>
      <c r="W41" s="99"/>
      <c r="X41" s="99"/>
      <c r="Y41" s="99"/>
      <c r="Z41" s="99" t="s">
        <v>263</v>
      </c>
      <c r="AA41" s="99"/>
      <c r="AB41" s="99"/>
      <c r="AC41" s="99"/>
      <c r="AD41" s="206" t="s">
        <v>262</v>
      </c>
      <c r="AE41" s="207"/>
    </row>
    <row r="42" spans="1:31" s="103" customFormat="1" ht="13.5" customHeight="1">
      <c r="A42" s="99" t="s">
        <v>52</v>
      </c>
      <c r="B42" s="100" t="s">
        <v>330</v>
      </c>
      <c r="C42" s="99" t="s">
        <v>331</v>
      </c>
      <c r="D42" s="101">
        <f>+SUM(E42,+I42)</f>
        <v>9494</v>
      </c>
      <c r="E42" s="101">
        <f>+SUM(G42+H42)</f>
        <v>4566</v>
      </c>
      <c r="F42" s="125">
        <f>IF(D42&gt;0,E42/D42*100,"-")</f>
        <v>48.093532757531072</v>
      </c>
      <c r="G42" s="101">
        <v>4566</v>
      </c>
      <c r="H42" s="101">
        <v>0</v>
      </c>
      <c r="I42" s="101">
        <f>+SUM(K42,+M42,O42+P42)</f>
        <v>4928</v>
      </c>
      <c r="J42" s="102">
        <f>IF(D42&gt;0,I42/D42*100,"-")</f>
        <v>51.906467242468921</v>
      </c>
      <c r="K42" s="101">
        <v>1201</v>
      </c>
      <c r="L42" s="102">
        <f>IF(D42&gt;0,K42/D42*100,"-")</f>
        <v>12.650094796713715</v>
      </c>
      <c r="M42" s="101">
        <v>0</v>
      </c>
      <c r="N42" s="102">
        <f>IF(D42&gt;0,M42/D42*100,"-")</f>
        <v>0</v>
      </c>
      <c r="O42" s="123">
        <v>0</v>
      </c>
      <c r="P42" s="101">
        <f>SUM(Q42:S42)</f>
        <v>3727</v>
      </c>
      <c r="Q42" s="101">
        <v>1857</v>
      </c>
      <c r="R42" s="101">
        <v>1870</v>
      </c>
      <c r="S42" s="101">
        <v>0</v>
      </c>
      <c r="T42" s="102">
        <f>IF(D42&gt;0,P42/D42*100,"-")</f>
        <v>39.256372445755218</v>
      </c>
      <c r="U42" s="101">
        <v>56</v>
      </c>
      <c r="V42" s="99"/>
      <c r="W42" s="99"/>
      <c r="X42" s="99"/>
      <c r="Y42" s="99" t="s">
        <v>263</v>
      </c>
      <c r="Z42" s="99"/>
      <c r="AA42" s="99"/>
      <c r="AB42" s="99"/>
      <c r="AC42" s="99" t="s">
        <v>263</v>
      </c>
      <c r="AD42" s="206" t="s">
        <v>262</v>
      </c>
      <c r="AE42" s="207"/>
    </row>
    <row r="43" spans="1:31" s="103" customFormat="1" ht="13.5" customHeight="1">
      <c r="A43" s="99" t="s">
        <v>52</v>
      </c>
      <c r="B43" s="100" t="s">
        <v>332</v>
      </c>
      <c r="C43" s="99" t="s">
        <v>333</v>
      </c>
      <c r="D43" s="101">
        <f>+SUM(E43,+I43)</f>
        <v>16453</v>
      </c>
      <c r="E43" s="101">
        <f>+SUM(G43+H43)</f>
        <v>5741</v>
      </c>
      <c r="F43" s="125">
        <f>IF(D43&gt;0,E43/D43*100,"-")</f>
        <v>34.893332522944142</v>
      </c>
      <c r="G43" s="101">
        <v>5741</v>
      </c>
      <c r="H43" s="101">
        <v>0</v>
      </c>
      <c r="I43" s="101">
        <f>+SUM(K43,+M43,O43+P43)</f>
        <v>10712</v>
      </c>
      <c r="J43" s="102">
        <f>IF(D43&gt;0,I43/D43*100,"-")</f>
        <v>65.106667477055851</v>
      </c>
      <c r="K43" s="101">
        <v>4683</v>
      </c>
      <c r="L43" s="102">
        <f>IF(D43&gt;0,K43/D43*100,"-")</f>
        <v>28.462894304989973</v>
      </c>
      <c r="M43" s="101">
        <v>0</v>
      </c>
      <c r="N43" s="102">
        <f>IF(D43&gt;0,M43/D43*100,"-")</f>
        <v>0</v>
      </c>
      <c r="O43" s="123">
        <v>1923</v>
      </c>
      <c r="P43" s="101">
        <f>SUM(Q43:S43)</f>
        <v>4106</v>
      </c>
      <c r="Q43" s="101">
        <v>2157</v>
      </c>
      <c r="R43" s="101">
        <v>1949</v>
      </c>
      <c r="S43" s="101">
        <v>0</v>
      </c>
      <c r="T43" s="102">
        <f>IF(D43&gt;0,P43/D43*100,"-")</f>
        <v>24.955935087825928</v>
      </c>
      <c r="U43" s="101">
        <v>66</v>
      </c>
      <c r="V43" s="99" t="s">
        <v>263</v>
      </c>
      <c r="W43" s="99"/>
      <c r="X43" s="99"/>
      <c r="Y43" s="99"/>
      <c r="Z43" s="99" t="s">
        <v>263</v>
      </c>
      <c r="AA43" s="99"/>
      <c r="AB43" s="99"/>
      <c r="AC43" s="99"/>
      <c r="AD43" s="206" t="s">
        <v>262</v>
      </c>
      <c r="AE43" s="207"/>
    </row>
    <row r="44" spans="1:31" s="103" customFormat="1" ht="13.5" customHeight="1">
      <c r="A44" s="99" t="s">
        <v>52</v>
      </c>
      <c r="B44" s="100" t="s">
        <v>334</v>
      </c>
      <c r="C44" s="99" t="s">
        <v>335</v>
      </c>
      <c r="D44" s="101">
        <f>+SUM(E44,+I44)</f>
        <v>5150</v>
      </c>
      <c r="E44" s="101">
        <f>+SUM(G44+H44)</f>
        <v>2642</v>
      </c>
      <c r="F44" s="125">
        <f>IF(D44&gt;0,E44/D44*100,"-")</f>
        <v>51.300970873786412</v>
      </c>
      <c r="G44" s="101">
        <v>2642</v>
      </c>
      <c r="H44" s="101">
        <v>0</v>
      </c>
      <c r="I44" s="101">
        <f>+SUM(K44,+M44,O44+P44)</f>
        <v>2508</v>
      </c>
      <c r="J44" s="102">
        <f>IF(D44&gt;0,I44/D44*100,"-")</f>
        <v>48.699029126213595</v>
      </c>
      <c r="K44" s="101">
        <v>0</v>
      </c>
      <c r="L44" s="102">
        <f>IF(D44&gt;0,K44/D44*100,"-")</f>
        <v>0</v>
      </c>
      <c r="M44" s="101">
        <v>0</v>
      </c>
      <c r="N44" s="102">
        <f>IF(D44&gt;0,M44/D44*100,"-")</f>
        <v>0</v>
      </c>
      <c r="O44" s="123">
        <v>0</v>
      </c>
      <c r="P44" s="101">
        <f>SUM(Q44:S44)</f>
        <v>2508</v>
      </c>
      <c r="Q44" s="101">
        <v>796</v>
      </c>
      <c r="R44" s="101">
        <v>1712</v>
      </c>
      <c r="S44" s="101">
        <v>0</v>
      </c>
      <c r="T44" s="102">
        <f>IF(D44&gt;0,P44/D44*100,"-")</f>
        <v>48.699029126213595</v>
      </c>
      <c r="U44" s="101">
        <v>12</v>
      </c>
      <c r="V44" s="99"/>
      <c r="W44" s="99"/>
      <c r="X44" s="99"/>
      <c r="Y44" s="99" t="s">
        <v>263</v>
      </c>
      <c r="Z44" s="99"/>
      <c r="AA44" s="99"/>
      <c r="AB44" s="99"/>
      <c r="AC44" s="99" t="s">
        <v>263</v>
      </c>
      <c r="AD44" s="206" t="s">
        <v>262</v>
      </c>
      <c r="AE44" s="207"/>
    </row>
    <row r="45" spans="1:31" s="103" customFormat="1" ht="13.5" customHeight="1">
      <c r="A45" s="99" t="s">
        <v>52</v>
      </c>
      <c r="B45" s="100" t="s">
        <v>336</v>
      </c>
      <c r="C45" s="99" t="s">
        <v>337</v>
      </c>
      <c r="D45" s="101">
        <f>+SUM(E45,+I45)</f>
        <v>17342</v>
      </c>
      <c r="E45" s="101">
        <f>+SUM(G45+H45)</f>
        <v>5493</v>
      </c>
      <c r="F45" s="125">
        <f>IF(D45&gt;0,E45/D45*100,"-")</f>
        <v>31.674547341713762</v>
      </c>
      <c r="G45" s="101">
        <v>5493</v>
      </c>
      <c r="H45" s="101">
        <v>0</v>
      </c>
      <c r="I45" s="101">
        <f>+SUM(K45,+M45,O45+P45)</f>
        <v>11849</v>
      </c>
      <c r="J45" s="102">
        <f>IF(D45&gt;0,I45/D45*100,"-")</f>
        <v>68.325452658286252</v>
      </c>
      <c r="K45" s="101">
        <v>2056</v>
      </c>
      <c r="L45" s="102">
        <f>IF(D45&gt;0,K45/D45*100,"-")</f>
        <v>11.855610656210356</v>
      </c>
      <c r="M45" s="101">
        <v>0</v>
      </c>
      <c r="N45" s="102">
        <f>IF(D45&gt;0,M45/D45*100,"-")</f>
        <v>0</v>
      </c>
      <c r="O45" s="123">
        <v>3892</v>
      </c>
      <c r="P45" s="101">
        <f>SUM(Q45:S45)</f>
        <v>5901</v>
      </c>
      <c r="Q45" s="101">
        <v>1708</v>
      </c>
      <c r="R45" s="101">
        <v>4193</v>
      </c>
      <c r="S45" s="101">
        <v>0</v>
      </c>
      <c r="T45" s="102">
        <f>IF(D45&gt;0,P45/D45*100,"-")</f>
        <v>34.027217160650444</v>
      </c>
      <c r="U45" s="101">
        <v>45</v>
      </c>
      <c r="V45" s="99"/>
      <c r="W45" s="99"/>
      <c r="X45" s="99" t="s">
        <v>263</v>
      </c>
      <c r="Y45" s="99"/>
      <c r="Z45" s="99"/>
      <c r="AA45" s="99"/>
      <c r="AB45" s="99" t="s">
        <v>263</v>
      </c>
      <c r="AC45" s="99"/>
      <c r="AD45" s="206" t="s">
        <v>262</v>
      </c>
      <c r="AE45" s="207"/>
    </row>
    <row r="46" spans="1:31" s="103" customFormat="1" ht="13.5" customHeight="1">
      <c r="A46" s="99" t="s">
        <v>52</v>
      </c>
      <c r="B46" s="100" t="s">
        <v>338</v>
      </c>
      <c r="C46" s="99" t="s">
        <v>339</v>
      </c>
      <c r="D46" s="101">
        <f>+SUM(E46,+I46)</f>
        <v>13078</v>
      </c>
      <c r="E46" s="101">
        <f>+SUM(G46+H46)</f>
        <v>2392</v>
      </c>
      <c r="F46" s="125">
        <f>IF(D46&gt;0,E46/D46*100,"-")</f>
        <v>18.290258449304176</v>
      </c>
      <c r="G46" s="101">
        <v>2392</v>
      </c>
      <c r="H46" s="101">
        <v>0</v>
      </c>
      <c r="I46" s="101">
        <f>+SUM(K46,+M46,O46+P46)</f>
        <v>10686</v>
      </c>
      <c r="J46" s="102">
        <f>IF(D46&gt;0,I46/D46*100,"-")</f>
        <v>81.709741550695824</v>
      </c>
      <c r="K46" s="101">
        <v>2154</v>
      </c>
      <c r="L46" s="102">
        <f>IF(D46&gt;0,K46/D46*100,"-")</f>
        <v>16.470408319314881</v>
      </c>
      <c r="M46" s="101">
        <v>0</v>
      </c>
      <c r="N46" s="102">
        <f>IF(D46&gt;0,M46/D46*100,"-")</f>
        <v>0</v>
      </c>
      <c r="O46" s="123">
        <v>706</v>
      </c>
      <c r="P46" s="101">
        <f>SUM(Q46:S46)</f>
        <v>7826</v>
      </c>
      <c r="Q46" s="101">
        <v>4371</v>
      </c>
      <c r="R46" s="101">
        <v>3455</v>
      </c>
      <c r="S46" s="101">
        <v>0</v>
      </c>
      <c r="T46" s="102">
        <f>IF(D46&gt;0,P46/D46*100,"-")</f>
        <v>59.840954274353876</v>
      </c>
      <c r="U46" s="101">
        <v>71</v>
      </c>
      <c r="V46" s="99"/>
      <c r="W46" s="99"/>
      <c r="X46" s="99" t="s">
        <v>263</v>
      </c>
      <c r="Y46" s="99"/>
      <c r="Z46" s="99"/>
      <c r="AA46" s="99"/>
      <c r="AB46" s="99" t="s">
        <v>263</v>
      </c>
      <c r="AC46" s="99"/>
      <c r="AD46" s="206" t="s">
        <v>262</v>
      </c>
      <c r="AE46" s="207"/>
    </row>
    <row r="47" spans="1:31" s="103" customFormat="1" ht="13.5" customHeight="1">
      <c r="A47" s="99" t="s">
        <v>52</v>
      </c>
      <c r="B47" s="100" t="s">
        <v>340</v>
      </c>
      <c r="C47" s="99" t="s">
        <v>341</v>
      </c>
      <c r="D47" s="101">
        <f>+SUM(E47,+I47)</f>
        <v>2320</v>
      </c>
      <c r="E47" s="101">
        <f>+SUM(G47+H47)</f>
        <v>607</v>
      </c>
      <c r="F47" s="125">
        <f>IF(D47&gt;0,E47/D47*100,"-")</f>
        <v>26.163793103448274</v>
      </c>
      <c r="G47" s="101">
        <v>607</v>
      </c>
      <c r="H47" s="101">
        <v>0</v>
      </c>
      <c r="I47" s="101">
        <f>+SUM(K47,+M47,O47+P47)</f>
        <v>1713</v>
      </c>
      <c r="J47" s="102">
        <f>IF(D47&gt;0,I47/D47*100,"-")</f>
        <v>73.83620689655173</v>
      </c>
      <c r="K47" s="101">
        <v>1175</v>
      </c>
      <c r="L47" s="102">
        <f>IF(D47&gt;0,K47/D47*100,"-")</f>
        <v>50.646551724137936</v>
      </c>
      <c r="M47" s="101">
        <v>0</v>
      </c>
      <c r="N47" s="102">
        <f>IF(D47&gt;0,M47/D47*100,"-")</f>
        <v>0</v>
      </c>
      <c r="O47" s="123">
        <v>266</v>
      </c>
      <c r="P47" s="101">
        <f>SUM(Q47:S47)</f>
        <v>272</v>
      </c>
      <c r="Q47" s="101">
        <v>122</v>
      </c>
      <c r="R47" s="101">
        <v>150</v>
      </c>
      <c r="S47" s="101">
        <v>0</v>
      </c>
      <c r="T47" s="102">
        <f>IF(D47&gt;0,P47/D47*100,"-")</f>
        <v>11.724137931034482</v>
      </c>
      <c r="U47" s="101">
        <v>6</v>
      </c>
      <c r="V47" s="99"/>
      <c r="W47" s="99"/>
      <c r="X47" s="99" t="s">
        <v>263</v>
      </c>
      <c r="Y47" s="99"/>
      <c r="Z47" s="99"/>
      <c r="AA47" s="99"/>
      <c r="AB47" s="99" t="s">
        <v>263</v>
      </c>
      <c r="AC47" s="99"/>
      <c r="AD47" s="206" t="s">
        <v>262</v>
      </c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47">
    <sortCondition ref="A8:A47"/>
    <sortCondition ref="B8:B47"/>
    <sortCondition ref="C8:C47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青森県</v>
      </c>
      <c r="B7" s="105" t="str">
        <f>水洗化人口等!B7</f>
        <v>02000</v>
      </c>
      <c r="C7" s="104" t="s">
        <v>199</v>
      </c>
      <c r="D7" s="106">
        <f>SUM(E7,+H7,+K7)</f>
        <v>407223</v>
      </c>
      <c r="E7" s="106">
        <f>SUM(F7:G7)</f>
        <v>0</v>
      </c>
      <c r="F7" s="106">
        <f>SUM(F$8:F$207)</f>
        <v>0</v>
      </c>
      <c r="G7" s="106">
        <f>SUM(G$8:G$207)</f>
        <v>0</v>
      </c>
      <c r="H7" s="106">
        <f>SUM(I7:J7)</f>
        <v>8366</v>
      </c>
      <c r="I7" s="106">
        <f>SUM(I$8:I$207)</f>
        <v>0</v>
      </c>
      <c r="J7" s="106">
        <f>SUM(J$8:J$207)</f>
        <v>8366</v>
      </c>
      <c r="K7" s="106">
        <f>SUM(L7:M7)</f>
        <v>398857</v>
      </c>
      <c r="L7" s="106">
        <f>SUM(L$8:L$207)</f>
        <v>108855</v>
      </c>
      <c r="M7" s="106">
        <f>SUM(M$8:M$207)</f>
        <v>290002</v>
      </c>
      <c r="N7" s="106">
        <f>SUM(O7,+V7,+AC7)</f>
        <v>407223</v>
      </c>
      <c r="O7" s="106">
        <f>SUM(P7:U7)</f>
        <v>108855</v>
      </c>
      <c r="P7" s="106">
        <f t="shared" ref="P7:U7" si="0">SUM(P$8:P$207)</f>
        <v>108855</v>
      </c>
      <c r="Q7" s="106">
        <f t="shared" si="0"/>
        <v>0</v>
      </c>
      <c r="R7" s="106">
        <f t="shared" si="0"/>
        <v>0</v>
      </c>
      <c r="S7" s="106">
        <f t="shared" si="0"/>
        <v>0</v>
      </c>
      <c r="T7" s="106">
        <f t="shared" si="0"/>
        <v>0</v>
      </c>
      <c r="U7" s="106">
        <f t="shared" si="0"/>
        <v>0</v>
      </c>
      <c r="V7" s="106">
        <f>SUM(W7:AB7)</f>
        <v>298368</v>
      </c>
      <c r="W7" s="106">
        <f t="shared" ref="W7:AB7" si="1">SUM(W$8:W$207)</f>
        <v>298368</v>
      </c>
      <c r="X7" s="106">
        <f t="shared" si="1"/>
        <v>0</v>
      </c>
      <c r="Y7" s="106">
        <f t="shared" si="1"/>
        <v>0</v>
      </c>
      <c r="Z7" s="106">
        <f t="shared" si="1"/>
        <v>0</v>
      </c>
      <c r="AA7" s="106">
        <f t="shared" si="1"/>
        <v>0</v>
      </c>
      <c r="AB7" s="106">
        <f t="shared" si="1"/>
        <v>0</v>
      </c>
      <c r="AC7" s="106">
        <f>SUM(AD7:AE7)</f>
        <v>0</v>
      </c>
      <c r="AD7" s="106">
        <f>SUM(AD$8:AD$207)</f>
        <v>0</v>
      </c>
      <c r="AE7" s="106">
        <f>SUM(AE$8:AE$207)</f>
        <v>0</v>
      </c>
      <c r="AF7" s="106">
        <f>SUM(AG7:AI7)</f>
        <v>10623</v>
      </c>
      <c r="AG7" s="106">
        <f>SUM(AG$8:AG$207)</f>
        <v>10623</v>
      </c>
      <c r="AH7" s="106">
        <f>SUM(AH$8:AH$207)</f>
        <v>0</v>
      </c>
      <c r="AI7" s="106">
        <f>SUM(AI$8:AI$207)</f>
        <v>0</v>
      </c>
      <c r="AJ7" s="106">
        <f>SUM(AK7:AS7)</f>
        <v>10619</v>
      </c>
      <c r="AK7" s="106">
        <f t="shared" ref="AK7:AS7" si="2">SUM(AK$8:AK$207)</f>
        <v>14</v>
      </c>
      <c r="AL7" s="106">
        <f t="shared" si="2"/>
        <v>0</v>
      </c>
      <c r="AM7" s="106">
        <f t="shared" si="2"/>
        <v>4428</v>
      </c>
      <c r="AN7" s="106">
        <f t="shared" si="2"/>
        <v>1464</v>
      </c>
      <c r="AO7" s="106">
        <f t="shared" si="2"/>
        <v>0</v>
      </c>
      <c r="AP7" s="106">
        <f t="shared" si="2"/>
        <v>0</v>
      </c>
      <c r="AQ7" s="106">
        <f t="shared" si="2"/>
        <v>4451</v>
      </c>
      <c r="AR7" s="106">
        <f t="shared" si="2"/>
        <v>0</v>
      </c>
      <c r="AS7" s="106">
        <f t="shared" si="2"/>
        <v>262</v>
      </c>
      <c r="AT7" s="106">
        <f>SUM(AU7:AY7)</f>
        <v>41</v>
      </c>
      <c r="AU7" s="106">
        <f>SUM(AU$8:AU$207)</f>
        <v>18</v>
      </c>
      <c r="AV7" s="106">
        <f>SUM(AV$8:AV$207)</f>
        <v>0</v>
      </c>
      <c r="AW7" s="106">
        <f>SUM(AW$8:AW$207)</f>
        <v>23</v>
      </c>
      <c r="AX7" s="106">
        <f>SUM(AX$8:AX$207)</f>
        <v>0</v>
      </c>
      <c r="AY7" s="106">
        <f>SUM(AY$8:AY$207)</f>
        <v>0</v>
      </c>
      <c r="AZ7" s="106">
        <f>SUM(BA7:BC7)</f>
        <v>1387</v>
      </c>
      <c r="BA7" s="106">
        <f>SUM(BA$8:BA$207)</f>
        <v>1387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52</v>
      </c>
      <c r="B8" s="111" t="s">
        <v>260</v>
      </c>
      <c r="C8" s="99" t="s">
        <v>261</v>
      </c>
      <c r="D8" s="101">
        <f>SUM(E8,+H8,+K8)</f>
        <v>57060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57060</v>
      </c>
      <c r="L8" s="101">
        <v>11997</v>
      </c>
      <c r="M8" s="101">
        <v>45063</v>
      </c>
      <c r="N8" s="101">
        <f>SUM(O8,+V8,+AC8)</f>
        <v>57060</v>
      </c>
      <c r="O8" s="101">
        <f>SUM(P8:U8)</f>
        <v>11997</v>
      </c>
      <c r="P8" s="101">
        <v>11997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45063</v>
      </c>
      <c r="W8" s="101">
        <v>45063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2098</v>
      </c>
      <c r="AG8" s="101">
        <v>2098</v>
      </c>
      <c r="AH8" s="101">
        <v>0</v>
      </c>
      <c r="AI8" s="101">
        <v>0</v>
      </c>
      <c r="AJ8" s="101">
        <f>SUM(AK8:AS8)</f>
        <v>2098</v>
      </c>
      <c r="AK8" s="101">
        <v>0</v>
      </c>
      <c r="AL8" s="101">
        <v>0</v>
      </c>
      <c r="AM8" s="101">
        <v>2098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52</v>
      </c>
      <c r="B9" s="111" t="s">
        <v>264</v>
      </c>
      <c r="C9" s="99" t="s">
        <v>265</v>
      </c>
      <c r="D9" s="101">
        <f>SUM(E9,+H9,+K9)</f>
        <v>17935</v>
      </c>
      <c r="E9" s="101">
        <f>SUM(F9:G9)</f>
        <v>0</v>
      </c>
      <c r="F9" s="101">
        <v>0</v>
      </c>
      <c r="G9" s="101">
        <v>0</v>
      </c>
      <c r="H9" s="101">
        <f>SUM(I9:J9)</f>
        <v>8366</v>
      </c>
      <c r="I9" s="101">
        <v>0</v>
      </c>
      <c r="J9" s="101">
        <v>8366</v>
      </c>
      <c r="K9" s="101">
        <f>SUM(L9:M9)</f>
        <v>9569</v>
      </c>
      <c r="L9" s="101">
        <v>3643</v>
      </c>
      <c r="M9" s="101">
        <v>5926</v>
      </c>
      <c r="N9" s="101">
        <f>SUM(O9,+V9,+AC9)</f>
        <v>17935</v>
      </c>
      <c r="O9" s="101">
        <f>SUM(P9:U9)</f>
        <v>3643</v>
      </c>
      <c r="P9" s="101">
        <v>3643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14292</v>
      </c>
      <c r="W9" s="101">
        <v>14292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30</v>
      </c>
      <c r="AG9" s="101">
        <v>30</v>
      </c>
      <c r="AH9" s="101">
        <v>0</v>
      </c>
      <c r="AI9" s="101">
        <v>0</v>
      </c>
      <c r="AJ9" s="101">
        <f>SUM(AK9:AS9)</f>
        <v>30</v>
      </c>
      <c r="AK9" s="101">
        <v>0</v>
      </c>
      <c r="AL9" s="101">
        <v>0</v>
      </c>
      <c r="AM9" s="101">
        <v>30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52</v>
      </c>
      <c r="B10" s="111" t="s">
        <v>266</v>
      </c>
      <c r="C10" s="99" t="s">
        <v>267</v>
      </c>
      <c r="D10" s="101">
        <f>SUM(E10,+H10,+K10)</f>
        <v>77554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77554</v>
      </c>
      <c r="L10" s="101">
        <v>26913</v>
      </c>
      <c r="M10" s="101">
        <v>50641</v>
      </c>
      <c r="N10" s="101">
        <f>SUM(O10,+V10,+AC10)</f>
        <v>77554</v>
      </c>
      <c r="O10" s="101">
        <f>SUM(P10:U10)</f>
        <v>26913</v>
      </c>
      <c r="P10" s="101">
        <v>26913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50641</v>
      </c>
      <c r="W10" s="101">
        <v>50641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3396</v>
      </c>
      <c r="AG10" s="101">
        <v>3396</v>
      </c>
      <c r="AH10" s="101">
        <v>0</v>
      </c>
      <c r="AI10" s="101">
        <v>0</v>
      </c>
      <c r="AJ10" s="101">
        <f>SUM(AK10:AS10)</f>
        <v>3396</v>
      </c>
      <c r="AK10" s="101">
        <v>0</v>
      </c>
      <c r="AL10" s="101">
        <v>0</v>
      </c>
      <c r="AM10" s="101">
        <v>116</v>
      </c>
      <c r="AN10" s="101">
        <v>0</v>
      </c>
      <c r="AO10" s="101">
        <v>0</v>
      </c>
      <c r="AP10" s="101">
        <v>0</v>
      </c>
      <c r="AQ10" s="101">
        <v>3181</v>
      </c>
      <c r="AR10" s="101">
        <v>0</v>
      </c>
      <c r="AS10" s="101">
        <v>99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52</v>
      </c>
      <c r="B11" s="111" t="s">
        <v>268</v>
      </c>
      <c r="C11" s="99" t="s">
        <v>269</v>
      </c>
      <c r="D11" s="101">
        <f>SUM(E11,+H11,+K11)</f>
        <v>10214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10214</v>
      </c>
      <c r="L11" s="101">
        <v>1443</v>
      </c>
      <c r="M11" s="101">
        <v>8771</v>
      </c>
      <c r="N11" s="101">
        <f>SUM(O11,+V11,+AC11)</f>
        <v>10214</v>
      </c>
      <c r="O11" s="101">
        <f>SUM(P11:U11)</f>
        <v>1443</v>
      </c>
      <c r="P11" s="101">
        <v>1443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8771</v>
      </c>
      <c r="W11" s="101">
        <v>8771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17</v>
      </c>
      <c r="AG11" s="101">
        <v>17</v>
      </c>
      <c r="AH11" s="101">
        <v>0</v>
      </c>
      <c r="AI11" s="101">
        <v>0</v>
      </c>
      <c r="AJ11" s="101">
        <f>SUM(AK11:AS11)</f>
        <v>17</v>
      </c>
      <c r="AK11" s="101">
        <v>0</v>
      </c>
      <c r="AL11" s="101">
        <v>0</v>
      </c>
      <c r="AM11" s="101">
        <v>17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3</v>
      </c>
      <c r="AU11" s="101">
        <v>0</v>
      </c>
      <c r="AV11" s="101">
        <v>0</v>
      </c>
      <c r="AW11" s="101">
        <v>3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52</v>
      </c>
      <c r="B12" s="111" t="s">
        <v>270</v>
      </c>
      <c r="C12" s="99" t="s">
        <v>271</v>
      </c>
      <c r="D12" s="101">
        <f>SUM(E12,+H12,+K12)</f>
        <v>24321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24321</v>
      </c>
      <c r="L12" s="101">
        <v>4834</v>
      </c>
      <c r="M12" s="101">
        <v>19487</v>
      </c>
      <c r="N12" s="101">
        <f>SUM(O12,+V12,+AC12)</f>
        <v>24321</v>
      </c>
      <c r="O12" s="101">
        <f>SUM(P12:U12)</f>
        <v>4834</v>
      </c>
      <c r="P12" s="101">
        <v>4834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19487</v>
      </c>
      <c r="W12" s="101">
        <v>19487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893</v>
      </c>
      <c r="AG12" s="101">
        <v>893</v>
      </c>
      <c r="AH12" s="101">
        <v>0</v>
      </c>
      <c r="AI12" s="101">
        <v>0</v>
      </c>
      <c r="AJ12" s="101">
        <f>SUM(AK12:AS12)</f>
        <v>893</v>
      </c>
      <c r="AK12" s="101">
        <v>0</v>
      </c>
      <c r="AL12" s="101">
        <v>0</v>
      </c>
      <c r="AM12" s="101">
        <v>0</v>
      </c>
      <c r="AN12" s="101">
        <v>696</v>
      </c>
      <c r="AO12" s="101">
        <v>0</v>
      </c>
      <c r="AP12" s="101">
        <v>0</v>
      </c>
      <c r="AQ12" s="101">
        <v>197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52</v>
      </c>
      <c r="B13" s="111" t="s">
        <v>272</v>
      </c>
      <c r="C13" s="99" t="s">
        <v>273</v>
      </c>
      <c r="D13" s="101">
        <f>SUM(E13,+H13,+K13)</f>
        <v>14260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14260</v>
      </c>
      <c r="L13" s="101">
        <v>2449</v>
      </c>
      <c r="M13" s="101">
        <v>11811</v>
      </c>
      <c r="N13" s="101">
        <f>SUM(O13,+V13,+AC13)</f>
        <v>14260</v>
      </c>
      <c r="O13" s="101">
        <f>SUM(P13:U13)</f>
        <v>2449</v>
      </c>
      <c r="P13" s="101">
        <v>2449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11811</v>
      </c>
      <c r="W13" s="101">
        <v>11811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22</v>
      </c>
      <c r="AG13" s="101">
        <v>22</v>
      </c>
      <c r="AH13" s="101">
        <v>0</v>
      </c>
      <c r="AI13" s="101">
        <v>0</v>
      </c>
      <c r="AJ13" s="101">
        <f>SUM(AK13:AS13)</f>
        <v>22</v>
      </c>
      <c r="AK13" s="101">
        <v>0</v>
      </c>
      <c r="AL13" s="101">
        <v>0</v>
      </c>
      <c r="AM13" s="101">
        <v>22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52</v>
      </c>
      <c r="B14" s="111" t="s">
        <v>274</v>
      </c>
      <c r="C14" s="99" t="s">
        <v>275</v>
      </c>
      <c r="D14" s="101">
        <f>SUM(E14,+H14,+K14)</f>
        <v>13562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13562</v>
      </c>
      <c r="L14" s="101">
        <v>1240</v>
      </c>
      <c r="M14" s="101">
        <v>12322</v>
      </c>
      <c r="N14" s="101">
        <f>SUM(O14,+V14,+AC14)</f>
        <v>13562</v>
      </c>
      <c r="O14" s="101">
        <f>SUM(P14:U14)</f>
        <v>1240</v>
      </c>
      <c r="P14" s="101">
        <v>1240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12322</v>
      </c>
      <c r="W14" s="101">
        <v>12322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690</v>
      </c>
      <c r="AG14" s="101">
        <v>690</v>
      </c>
      <c r="AH14" s="101">
        <v>0</v>
      </c>
      <c r="AI14" s="101">
        <v>0</v>
      </c>
      <c r="AJ14" s="101">
        <f>SUM(AK14:AS14)</f>
        <v>690</v>
      </c>
      <c r="AK14" s="101">
        <v>0</v>
      </c>
      <c r="AL14" s="101">
        <v>0</v>
      </c>
      <c r="AM14" s="101">
        <v>63</v>
      </c>
      <c r="AN14" s="101">
        <v>627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6</v>
      </c>
      <c r="AU14" s="101">
        <v>0</v>
      </c>
      <c r="AV14" s="101">
        <v>0</v>
      </c>
      <c r="AW14" s="101">
        <v>6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52</v>
      </c>
      <c r="B15" s="111" t="s">
        <v>276</v>
      </c>
      <c r="C15" s="99" t="s">
        <v>277</v>
      </c>
      <c r="D15" s="101">
        <f>SUM(E15,+H15,+K15)</f>
        <v>42365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42365</v>
      </c>
      <c r="L15" s="101">
        <v>10576</v>
      </c>
      <c r="M15" s="101">
        <v>31789</v>
      </c>
      <c r="N15" s="101">
        <f>SUM(O15,+V15,+AC15)</f>
        <v>42365</v>
      </c>
      <c r="O15" s="101">
        <f>SUM(P15:U15)</f>
        <v>10576</v>
      </c>
      <c r="P15" s="101">
        <v>10576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31789</v>
      </c>
      <c r="W15" s="101">
        <v>31789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106</v>
      </c>
      <c r="AG15" s="101">
        <v>106</v>
      </c>
      <c r="AH15" s="101">
        <v>0</v>
      </c>
      <c r="AI15" s="101">
        <v>0</v>
      </c>
      <c r="AJ15" s="101">
        <f>SUM(AK15:AS15)</f>
        <v>106</v>
      </c>
      <c r="AK15" s="101">
        <v>0</v>
      </c>
      <c r="AL15" s="101">
        <v>0</v>
      </c>
      <c r="AM15" s="101">
        <v>106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923</v>
      </c>
      <c r="BA15" s="101">
        <v>923</v>
      </c>
      <c r="BB15" s="101">
        <v>0</v>
      </c>
      <c r="BC15" s="101">
        <v>0</v>
      </c>
    </row>
    <row r="16" spans="1:55" s="103" customFormat="1" ht="13.5" customHeight="1">
      <c r="A16" s="113" t="s">
        <v>52</v>
      </c>
      <c r="B16" s="111" t="s">
        <v>278</v>
      </c>
      <c r="C16" s="99" t="s">
        <v>279</v>
      </c>
      <c r="D16" s="101">
        <f>SUM(E16,+H16,+K16)</f>
        <v>10951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10951</v>
      </c>
      <c r="L16" s="101">
        <v>3016</v>
      </c>
      <c r="M16" s="101">
        <v>7935</v>
      </c>
      <c r="N16" s="101">
        <f>SUM(O16,+V16,+AC16)</f>
        <v>10951</v>
      </c>
      <c r="O16" s="101">
        <f>SUM(P16:U16)</f>
        <v>3016</v>
      </c>
      <c r="P16" s="101">
        <v>3016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7935</v>
      </c>
      <c r="W16" s="101">
        <v>7935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394</v>
      </c>
      <c r="AG16" s="101">
        <v>394</v>
      </c>
      <c r="AH16" s="101">
        <v>0</v>
      </c>
      <c r="AI16" s="101">
        <v>0</v>
      </c>
      <c r="AJ16" s="101">
        <f>SUM(AK16:AS16)</f>
        <v>394</v>
      </c>
      <c r="AK16" s="101">
        <v>0</v>
      </c>
      <c r="AL16" s="101">
        <v>0</v>
      </c>
      <c r="AM16" s="101">
        <v>0</v>
      </c>
      <c r="AN16" s="101">
        <v>87</v>
      </c>
      <c r="AO16" s="101">
        <v>0</v>
      </c>
      <c r="AP16" s="101">
        <v>0</v>
      </c>
      <c r="AQ16" s="101">
        <v>307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52</v>
      </c>
      <c r="B17" s="111" t="s">
        <v>280</v>
      </c>
      <c r="C17" s="99" t="s">
        <v>281</v>
      </c>
      <c r="D17" s="101">
        <f>SUM(E17,+H17,+K17)</f>
        <v>4441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4441</v>
      </c>
      <c r="L17" s="101">
        <v>1348</v>
      </c>
      <c r="M17" s="101">
        <v>3093</v>
      </c>
      <c r="N17" s="101">
        <f>SUM(O17,+V17,+AC17)</f>
        <v>4441</v>
      </c>
      <c r="O17" s="101">
        <f>SUM(P17:U17)</f>
        <v>1348</v>
      </c>
      <c r="P17" s="101">
        <v>1348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3093</v>
      </c>
      <c r="W17" s="101">
        <v>3093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7</v>
      </c>
      <c r="AG17" s="101">
        <v>7</v>
      </c>
      <c r="AH17" s="101">
        <v>0</v>
      </c>
      <c r="AI17" s="101">
        <v>0</v>
      </c>
      <c r="AJ17" s="101">
        <f>SUM(AK17:AS17)</f>
        <v>7</v>
      </c>
      <c r="AK17" s="101">
        <v>0</v>
      </c>
      <c r="AL17" s="101">
        <v>0</v>
      </c>
      <c r="AM17" s="101">
        <v>7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52</v>
      </c>
      <c r="B18" s="111" t="s">
        <v>282</v>
      </c>
      <c r="C18" s="99" t="s">
        <v>283</v>
      </c>
      <c r="D18" s="101">
        <f>SUM(E18,+H18,+K18)</f>
        <v>5752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5752</v>
      </c>
      <c r="L18" s="101">
        <v>1066</v>
      </c>
      <c r="M18" s="101">
        <v>4686</v>
      </c>
      <c r="N18" s="101">
        <f>SUM(O18,+V18,+AC18)</f>
        <v>5752</v>
      </c>
      <c r="O18" s="101">
        <f>SUM(P18:U18)</f>
        <v>1066</v>
      </c>
      <c r="P18" s="101">
        <v>1066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4686</v>
      </c>
      <c r="W18" s="101">
        <v>4686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211</v>
      </c>
      <c r="AG18" s="101">
        <v>211</v>
      </c>
      <c r="AH18" s="101">
        <v>0</v>
      </c>
      <c r="AI18" s="101">
        <v>0</v>
      </c>
      <c r="AJ18" s="101">
        <f>SUM(AK18:AS18)</f>
        <v>211</v>
      </c>
      <c r="AK18" s="101">
        <v>0</v>
      </c>
      <c r="AL18" s="101">
        <v>0</v>
      </c>
      <c r="AM18" s="101">
        <v>211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11</v>
      </c>
      <c r="AU18" s="101">
        <v>0</v>
      </c>
      <c r="AV18" s="101">
        <v>0</v>
      </c>
      <c r="AW18" s="101">
        <v>11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52</v>
      </c>
      <c r="B19" s="111" t="s">
        <v>284</v>
      </c>
      <c r="C19" s="99" t="s">
        <v>285</v>
      </c>
      <c r="D19" s="101">
        <f>SUM(E19,+H19,+K19)</f>
        <v>1941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1941</v>
      </c>
      <c r="L19" s="101">
        <v>471</v>
      </c>
      <c r="M19" s="101">
        <v>1470</v>
      </c>
      <c r="N19" s="101">
        <f>SUM(O19,+V19,+AC19)</f>
        <v>1941</v>
      </c>
      <c r="O19" s="101">
        <f>SUM(P19:U19)</f>
        <v>471</v>
      </c>
      <c r="P19" s="101">
        <v>471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1470</v>
      </c>
      <c r="W19" s="101">
        <v>1470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86</v>
      </c>
      <c r="AG19" s="101">
        <v>86</v>
      </c>
      <c r="AH19" s="101">
        <v>0</v>
      </c>
      <c r="AI19" s="101">
        <v>0</v>
      </c>
      <c r="AJ19" s="101">
        <f>SUM(AK19:AS19)</f>
        <v>86</v>
      </c>
      <c r="AK19" s="101">
        <v>0</v>
      </c>
      <c r="AL19" s="101">
        <v>0</v>
      </c>
      <c r="AM19" s="101">
        <v>86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52</v>
      </c>
      <c r="B20" s="111" t="s">
        <v>286</v>
      </c>
      <c r="C20" s="99" t="s">
        <v>287</v>
      </c>
      <c r="D20" s="101">
        <f>SUM(E20,+H20,+K20)</f>
        <v>1753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1753</v>
      </c>
      <c r="L20" s="101">
        <v>379</v>
      </c>
      <c r="M20" s="101">
        <v>1374</v>
      </c>
      <c r="N20" s="101">
        <f>SUM(O20,+V20,+AC20)</f>
        <v>1753</v>
      </c>
      <c r="O20" s="101">
        <f>SUM(P20:U20)</f>
        <v>379</v>
      </c>
      <c r="P20" s="101">
        <v>379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1374</v>
      </c>
      <c r="W20" s="101">
        <v>1374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78</v>
      </c>
      <c r="AG20" s="101">
        <v>78</v>
      </c>
      <c r="AH20" s="101">
        <v>0</v>
      </c>
      <c r="AI20" s="101">
        <v>0</v>
      </c>
      <c r="AJ20" s="101">
        <f>SUM(AK20:AS20)</f>
        <v>78</v>
      </c>
      <c r="AK20" s="101">
        <v>0</v>
      </c>
      <c r="AL20" s="101">
        <v>0</v>
      </c>
      <c r="AM20" s="101">
        <v>78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52</v>
      </c>
      <c r="B21" s="111" t="s">
        <v>288</v>
      </c>
      <c r="C21" s="99" t="s">
        <v>289</v>
      </c>
      <c r="D21" s="101">
        <f>SUM(E21,+H21,+K21)</f>
        <v>2977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2977</v>
      </c>
      <c r="L21" s="101">
        <v>1434</v>
      </c>
      <c r="M21" s="101">
        <v>1543</v>
      </c>
      <c r="N21" s="101">
        <f>SUM(O21,+V21,+AC21)</f>
        <v>2977</v>
      </c>
      <c r="O21" s="101">
        <f>SUM(P21:U21)</f>
        <v>1434</v>
      </c>
      <c r="P21" s="101">
        <v>1434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1543</v>
      </c>
      <c r="W21" s="101">
        <v>1543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131</v>
      </c>
      <c r="AG21" s="101">
        <v>131</v>
      </c>
      <c r="AH21" s="101">
        <v>0</v>
      </c>
      <c r="AI21" s="101">
        <v>0</v>
      </c>
      <c r="AJ21" s="101">
        <f>SUM(AK21:AS21)</f>
        <v>131</v>
      </c>
      <c r="AK21" s="101">
        <v>0</v>
      </c>
      <c r="AL21" s="101">
        <v>0</v>
      </c>
      <c r="AM21" s="101">
        <v>131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52</v>
      </c>
      <c r="B22" s="111" t="s">
        <v>290</v>
      </c>
      <c r="C22" s="99" t="s">
        <v>291</v>
      </c>
      <c r="D22" s="101">
        <f>SUM(E22,+H22,+K22)</f>
        <v>3461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3461</v>
      </c>
      <c r="L22" s="101">
        <v>2179</v>
      </c>
      <c r="M22" s="101">
        <v>1282</v>
      </c>
      <c r="N22" s="101">
        <f>SUM(O22,+V22,+AC22)</f>
        <v>3461</v>
      </c>
      <c r="O22" s="101">
        <f>SUM(P22:U22)</f>
        <v>2179</v>
      </c>
      <c r="P22" s="101">
        <v>2179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1282</v>
      </c>
      <c r="W22" s="101">
        <v>1282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185</v>
      </c>
      <c r="AG22" s="101">
        <v>185</v>
      </c>
      <c r="AH22" s="101">
        <v>0</v>
      </c>
      <c r="AI22" s="101">
        <v>0</v>
      </c>
      <c r="AJ22" s="101">
        <f>SUM(AK22:AS22)</f>
        <v>185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185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52</v>
      </c>
      <c r="B23" s="111" t="s">
        <v>292</v>
      </c>
      <c r="C23" s="99" t="s">
        <v>293</v>
      </c>
      <c r="D23" s="101">
        <f>SUM(E23,+H23,+K23)</f>
        <v>2911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2911</v>
      </c>
      <c r="L23" s="101">
        <v>2289</v>
      </c>
      <c r="M23" s="101">
        <v>622</v>
      </c>
      <c r="N23" s="101">
        <f>SUM(O23,+V23,+AC23)</f>
        <v>2911</v>
      </c>
      <c r="O23" s="101">
        <f>SUM(P23:U23)</f>
        <v>2289</v>
      </c>
      <c r="P23" s="101">
        <v>2289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622</v>
      </c>
      <c r="W23" s="101">
        <v>622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155</v>
      </c>
      <c r="AG23" s="101">
        <v>155</v>
      </c>
      <c r="AH23" s="101">
        <v>0</v>
      </c>
      <c r="AI23" s="101">
        <v>0</v>
      </c>
      <c r="AJ23" s="101">
        <f>SUM(AK23:AS23)</f>
        <v>155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155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52</v>
      </c>
      <c r="B24" s="111" t="s">
        <v>294</v>
      </c>
      <c r="C24" s="99" t="s">
        <v>295</v>
      </c>
      <c r="D24" s="101">
        <f>SUM(E24,+H24,+K24)</f>
        <v>627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627</v>
      </c>
      <c r="L24" s="101">
        <v>73</v>
      </c>
      <c r="M24" s="101">
        <v>554</v>
      </c>
      <c r="N24" s="101">
        <f>SUM(O24,+V24,+AC24)</f>
        <v>627</v>
      </c>
      <c r="O24" s="101">
        <f>SUM(P24:U24)</f>
        <v>73</v>
      </c>
      <c r="P24" s="101">
        <v>73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554</v>
      </c>
      <c r="W24" s="101">
        <v>554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1</v>
      </c>
      <c r="AG24" s="101">
        <v>1</v>
      </c>
      <c r="AH24" s="101">
        <v>0</v>
      </c>
      <c r="AI24" s="101">
        <v>0</v>
      </c>
      <c r="AJ24" s="101">
        <f>SUM(AK24:AS24)</f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1</v>
      </c>
      <c r="AU24" s="101">
        <v>1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52</v>
      </c>
      <c r="B25" s="111" t="s">
        <v>296</v>
      </c>
      <c r="C25" s="99" t="s">
        <v>297</v>
      </c>
      <c r="D25" s="101">
        <f>SUM(E25,+H25,+K25)</f>
        <v>2874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2874</v>
      </c>
      <c r="L25" s="101">
        <v>938</v>
      </c>
      <c r="M25" s="101">
        <v>1936</v>
      </c>
      <c r="N25" s="101">
        <f>SUM(O25,+V25,+AC25)</f>
        <v>2874</v>
      </c>
      <c r="O25" s="101">
        <f>SUM(P25:U25)</f>
        <v>938</v>
      </c>
      <c r="P25" s="101">
        <v>938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1936</v>
      </c>
      <c r="W25" s="101">
        <v>1936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4</v>
      </c>
      <c r="AG25" s="101">
        <v>4</v>
      </c>
      <c r="AH25" s="101">
        <v>0</v>
      </c>
      <c r="AI25" s="101">
        <v>0</v>
      </c>
      <c r="AJ25" s="101">
        <f>SUM(AK25:AS25)</f>
        <v>4</v>
      </c>
      <c r="AK25" s="101">
        <v>0</v>
      </c>
      <c r="AL25" s="101">
        <v>0</v>
      </c>
      <c r="AM25" s="101">
        <v>4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52</v>
      </c>
      <c r="B26" s="111" t="s">
        <v>298</v>
      </c>
      <c r="C26" s="99" t="s">
        <v>299</v>
      </c>
      <c r="D26" s="101">
        <f>SUM(E26,+H26,+K26)</f>
        <v>3877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3877</v>
      </c>
      <c r="L26" s="101">
        <v>1072</v>
      </c>
      <c r="M26" s="101">
        <v>2805</v>
      </c>
      <c r="N26" s="101">
        <f>SUM(O26,+V26,+AC26)</f>
        <v>3877</v>
      </c>
      <c r="O26" s="101">
        <f>SUM(P26:U26)</f>
        <v>1072</v>
      </c>
      <c r="P26" s="101">
        <v>1072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2805</v>
      </c>
      <c r="W26" s="101">
        <v>2805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6</v>
      </c>
      <c r="AG26" s="101">
        <v>6</v>
      </c>
      <c r="AH26" s="101">
        <v>0</v>
      </c>
      <c r="AI26" s="101">
        <v>0</v>
      </c>
      <c r="AJ26" s="101">
        <f>SUM(AK26:AS26)</f>
        <v>6</v>
      </c>
      <c r="AK26" s="101">
        <v>0</v>
      </c>
      <c r="AL26" s="101">
        <v>0</v>
      </c>
      <c r="AM26" s="101">
        <v>6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52</v>
      </c>
      <c r="B27" s="111" t="s">
        <v>300</v>
      </c>
      <c r="C27" s="99" t="s">
        <v>301</v>
      </c>
      <c r="D27" s="101">
        <f>SUM(E27,+H27,+K27)</f>
        <v>819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819</v>
      </c>
      <c r="L27" s="101">
        <v>316</v>
      </c>
      <c r="M27" s="101">
        <v>503</v>
      </c>
      <c r="N27" s="101">
        <f>SUM(O27,+V27,+AC27)</f>
        <v>819</v>
      </c>
      <c r="O27" s="101">
        <f>SUM(P27:U27)</f>
        <v>316</v>
      </c>
      <c r="P27" s="101">
        <v>316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503</v>
      </c>
      <c r="W27" s="101">
        <v>503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1</v>
      </c>
      <c r="AG27" s="101">
        <v>1</v>
      </c>
      <c r="AH27" s="101">
        <v>0</v>
      </c>
      <c r="AI27" s="101">
        <v>0</v>
      </c>
      <c r="AJ27" s="101">
        <f>SUM(AK27:AS27)</f>
        <v>1</v>
      </c>
      <c r="AK27" s="101">
        <v>0</v>
      </c>
      <c r="AL27" s="101">
        <v>0</v>
      </c>
      <c r="AM27" s="101">
        <v>1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52</v>
      </c>
      <c r="B28" s="111" t="s">
        <v>302</v>
      </c>
      <c r="C28" s="99" t="s">
        <v>303</v>
      </c>
      <c r="D28" s="101">
        <f>SUM(E28,+H28,+K28)</f>
        <v>3703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3703</v>
      </c>
      <c r="L28" s="101">
        <v>297</v>
      </c>
      <c r="M28" s="101">
        <v>3406</v>
      </c>
      <c r="N28" s="101">
        <f>SUM(O28,+V28,+AC28)</f>
        <v>3703</v>
      </c>
      <c r="O28" s="101">
        <f>SUM(P28:U28)</f>
        <v>297</v>
      </c>
      <c r="P28" s="101">
        <v>297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3406</v>
      </c>
      <c r="W28" s="101">
        <v>3406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0</v>
      </c>
      <c r="AG28" s="101">
        <v>0</v>
      </c>
      <c r="AH28" s="101">
        <v>0</v>
      </c>
      <c r="AI28" s="101">
        <v>0</v>
      </c>
      <c r="AJ28" s="101">
        <f>SUM(AK28:AS28)</f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52</v>
      </c>
      <c r="B29" s="111" t="s">
        <v>304</v>
      </c>
      <c r="C29" s="99" t="s">
        <v>305</v>
      </c>
      <c r="D29" s="101">
        <f>SUM(E29,+H29,+K29)</f>
        <v>4332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4332</v>
      </c>
      <c r="L29" s="101">
        <v>776</v>
      </c>
      <c r="M29" s="101">
        <v>3556</v>
      </c>
      <c r="N29" s="101">
        <f>SUM(O29,+V29,+AC29)</f>
        <v>4332</v>
      </c>
      <c r="O29" s="101">
        <f>SUM(P29:U29)</f>
        <v>776</v>
      </c>
      <c r="P29" s="101">
        <v>776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3556</v>
      </c>
      <c r="W29" s="101">
        <v>3556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156</v>
      </c>
      <c r="AG29" s="101">
        <v>156</v>
      </c>
      <c r="AH29" s="101">
        <v>0</v>
      </c>
      <c r="AI29" s="101">
        <v>0</v>
      </c>
      <c r="AJ29" s="101">
        <f>SUM(AK29:AS29)</f>
        <v>156</v>
      </c>
      <c r="AK29" s="101">
        <v>0</v>
      </c>
      <c r="AL29" s="101">
        <v>0</v>
      </c>
      <c r="AM29" s="101">
        <v>35</v>
      </c>
      <c r="AN29" s="101">
        <v>0</v>
      </c>
      <c r="AO29" s="101">
        <v>0</v>
      </c>
      <c r="AP29" s="101">
        <v>0</v>
      </c>
      <c r="AQ29" s="101">
        <v>121</v>
      </c>
      <c r="AR29" s="101">
        <v>0</v>
      </c>
      <c r="AS29" s="101">
        <v>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52</v>
      </c>
      <c r="B30" s="111" t="s">
        <v>306</v>
      </c>
      <c r="C30" s="99" t="s">
        <v>307</v>
      </c>
      <c r="D30" s="101">
        <f>SUM(E30,+H30,+K30)</f>
        <v>6825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6825</v>
      </c>
      <c r="L30" s="101">
        <v>2330</v>
      </c>
      <c r="M30" s="101">
        <v>4495</v>
      </c>
      <c r="N30" s="101">
        <f>SUM(O30,+V30,+AC30)</f>
        <v>6825</v>
      </c>
      <c r="O30" s="101">
        <f>SUM(P30:U30)</f>
        <v>2330</v>
      </c>
      <c r="P30" s="101">
        <v>2330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4495</v>
      </c>
      <c r="W30" s="101">
        <v>4495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245</v>
      </c>
      <c r="AG30" s="101">
        <v>245</v>
      </c>
      <c r="AH30" s="101">
        <v>0</v>
      </c>
      <c r="AI30" s="101">
        <v>0</v>
      </c>
      <c r="AJ30" s="101">
        <f>SUM(AK30:AS30)</f>
        <v>245</v>
      </c>
      <c r="AK30" s="101">
        <v>0</v>
      </c>
      <c r="AL30" s="101">
        <v>0</v>
      </c>
      <c r="AM30" s="101">
        <v>0</v>
      </c>
      <c r="AN30" s="101">
        <v>54</v>
      </c>
      <c r="AO30" s="101">
        <v>0</v>
      </c>
      <c r="AP30" s="101">
        <v>0</v>
      </c>
      <c r="AQ30" s="101">
        <v>191</v>
      </c>
      <c r="AR30" s="101">
        <v>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52</v>
      </c>
      <c r="B31" s="111" t="s">
        <v>308</v>
      </c>
      <c r="C31" s="99" t="s">
        <v>309</v>
      </c>
      <c r="D31" s="101">
        <f>SUM(E31,+H31,+K31)</f>
        <v>11098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11098</v>
      </c>
      <c r="L31" s="101">
        <v>1821</v>
      </c>
      <c r="M31" s="101">
        <v>9277</v>
      </c>
      <c r="N31" s="101">
        <f>SUM(O31,+V31,+AC31)</f>
        <v>11098</v>
      </c>
      <c r="O31" s="101">
        <f>SUM(P31:U31)</f>
        <v>1821</v>
      </c>
      <c r="P31" s="101">
        <v>1821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9277</v>
      </c>
      <c r="W31" s="101">
        <v>9277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128</v>
      </c>
      <c r="AG31" s="101">
        <v>128</v>
      </c>
      <c r="AH31" s="101">
        <v>0</v>
      </c>
      <c r="AI31" s="101">
        <v>0</v>
      </c>
      <c r="AJ31" s="101">
        <f>SUM(AK31:AS31)</f>
        <v>128</v>
      </c>
      <c r="AK31" s="101">
        <v>0</v>
      </c>
      <c r="AL31" s="101">
        <v>0</v>
      </c>
      <c r="AM31" s="101">
        <v>128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242</v>
      </c>
      <c r="BA31" s="101">
        <v>242</v>
      </c>
      <c r="BB31" s="101">
        <v>0</v>
      </c>
      <c r="BC31" s="101">
        <v>0</v>
      </c>
    </row>
    <row r="32" spans="1:55" s="103" customFormat="1" ht="13.5" customHeight="1">
      <c r="A32" s="113" t="s">
        <v>52</v>
      </c>
      <c r="B32" s="111" t="s">
        <v>310</v>
      </c>
      <c r="C32" s="99" t="s">
        <v>311</v>
      </c>
      <c r="D32" s="101">
        <f>SUM(E32,+H32,+K32)</f>
        <v>8696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8696</v>
      </c>
      <c r="L32" s="101">
        <v>1875</v>
      </c>
      <c r="M32" s="101">
        <v>6821</v>
      </c>
      <c r="N32" s="101">
        <f>SUM(O32,+V32,+AC32)</f>
        <v>8696</v>
      </c>
      <c r="O32" s="101">
        <f>SUM(P32:U32)</f>
        <v>1875</v>
      </c>
      <c r="P32" s="101">
        <v>1875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6821</v>
      </c>
      <c r="W32" s="101">
        <v>6821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295</v>
      </c>
      <c r="AG32" s="101">
        <v>295</v>
      </c>
      <c r="AH32" s="101">
        <v>0</v>
      </c>
      <c r="AI32" s="101">
        <v>0</v>
      </c>
      <c r="AJ32" s="101">
        <f>SUM(AK32:AS32)</f>
        <v>295</v>
      </c>
      <c r="AK32" s="101">
        <v>0</v>
      </c>
      <c r="AL32" s="101">
        <v>0</v>
      </c>
      <c r="AM32" s="101">
        <v>295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>SUM(AU32:AY32)</f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52</v>
      </c>
      <c r="B33" s="111" t="s">
        <v>312</v>
      </c>
      <c r="C33" s="99" t="s">
        <v>313</v>
      </c>
      <c r="D33" s="101">
        <f>SUM(E33,+H33,+K33)</f>
        <v>3413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3413</v>
      </c>
      <c r="L33" s="101">
        <v>552</v>
      </c>
      <c r="M33" s="101">
        <v>2861</v>
      </c>
      <c r="N33" s="101">
        <f>SUM(O33,+V33,+AC33)</f>
        <v>3413</v>
      </c>
      <c r="O33" s="101">
        <f>SUM(P33:U33)</f>
        <v>552</v>
      </c>
      <c r="P33" s="101">
        <v>552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2861</v>
      </c>
      <c r="W33" s="101">
        <v>2861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5</v>
      </c>
      <c r="AG33" s="101">
        <v>5</v>
      </c>
      <c r="AH33" s="101">
        <v>0</v>
      </c>
      <c r="AI33" s="101">
        <v>0</v>
      </c>
      <c r="AJ33" s="101">
        <f>SUM(AK33:AS33)</f>
        <v>5</v>
      </c>
      <c r="AK33" s="101">
        <v>0</v>
      </c>
      <c r="AL33" s="101">
        <v>0</v>
      </c>
      <c r="AM33" s="101">
        <v>5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>SUM(AU33:AY33)</f>
        <v>1</v>
      </c>
      <c r="AU33" s="101">
        <v>0</v>
      </c>
      <c r="AV33" s="101">
        <v>0</v>
      </c>
      <c r="AW33" s="101">
        <v>1</v>
      </c>
      <c r="AX33" s="101">
        <v>0</v>
      </c>
      <c r="AY33" s="101">
        <v>0</v>
      </c>
      <c r="AZ33" s="101">
        <f>SUM(BA33:BC33)</f>
        <v>0</v>
      </c>
      <c r="BA33" s="101">
        <v>0</v>
      </c>
      <c r="BB33" s="101">
        <v>0</v>
      </c>
      <c r="BC33" s="101">
        <v>0</v>
      </c>
    </row>
    <row r="34" spans="1:55" s="103" customFormat="1" ht="13.5" customHeight="1">
      <c r="A34" s="113" t="s">
        <v>52</v>
      </c>
      <c r="B34" s="111" t="s">
        <v>314</v>
      </c>
      <c r="C34" s="99" t="s">
        <v>315</v>
      </c>
      <c r="D34" s="101">
        <f>SUM(E34,+H34,+K34)</f>
        <v>1869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1869</v>
      </c>
      <c r="L34" s="101">
        <v>714</v>
      </c>
      <c r="M34" s="101">
        <v>1155</v>
      </c>
      <c r="N34" s="101">
        <f>SUM(O34,+V34,+AC34)</f>
        <v>1869</v>
      </c>
      <c r="O34" s="101">
        <f>SUM(P34:U34)</f>
        <v>714</v>
      </c>
      <c r="P34" s="101">
        <v>714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1155</v>
      </c>
      <c r="W34" s="101">
        <v>1155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0</v>
      </c>
      <c r="AG34" s="101">
        <v>0</v>
      </c>
      <c r="AH34" s="101">
        <v>0</v>
      </c>
      <c r="AI34" s="101">
        <v>0</v>
      </c>
      <c r="AJ34" s="101">
        <f>SUM(AK34:AS34)</f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 t="s">
        <v>52</v>
      </c>
      <c r="B35" s="111" t="s">
        <v>316</v>
      </c>
      <c r="C35" s="99" t="s">
        <v>317</v>
      </c>
      <c r="D35" s="101">
        <f>SUM(E35,+H35,+K35)</f>
        <v>10573</v>
      </c>
      <c r="E35" s="101">
        <f>SUM(F35:G35)</f>
        <v>0</v>
      </c>
      <c r="F35" s="101">
        <v>0</v>
      </c>
      <c r="G35" s="101">
        <v>0</v>
      </c>
      <c r="H35" s="101">
        <f>SUM(I35:J35)</f>
        <v>0</v>
      </c>
      <c r="I35" s="101">
        <v>0</v>
      </c>
      <c r="J35" s="101">
        <v>0</v>
      </c>
      <c r="K35" s="101">
        <f>SUM(L35:M35)</f>
        <v>10573</v>
      </c>
      <c r="L35" s="101">
        <v>1389</v>
      </c>
      <c r="M35" s="101">
        <v>9184</v>
      </c>
      <c r="N35" s="101">
        <f>SUM(O35,+V35,+AC35)</f>
        <v>10573</v>
      </c>
      <c r="O35" s="101">
        <f>SUM(P35:U35)</f>
        <v>1389</v>
      </c>
      <c r="P35" s="101">
        <v>1389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9184</v>
      </c>
      <c r="W35" s="101">
        <v>9184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355</v>
      </c>
      <c r="AG35" s="101">
        <v>355</v>
      </c>
      <c r="AH35" s="101">
        <v>0</v>
      </c>
      <c r="AI35" s="101">
        <v>0</v>
      </c>
      <c r="AJ35" s="101">
        <f>SUM(AK35:AS35)</f>
        <v>355</v>
      </c>
      <c r="AK35" s="101">
        <v>0</v>
      </c>
      <c r="AL35" s="101">
        <v>0</v>
      </c>
      <c r="AM35" s="101">
        <v>355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>SUM(AU35:AY35)</f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52</v>
      </c>
      <c r="B36" s="111" t="s">
        <v>318</v>
      </c>
      <c r="C36" s="99" t="s">
        <v>319</v>
      </c>
      <c r="D36" s="101">
        <f>SUM(E36,+H36,+K36)</f>
        <v>5452</v>
      </c>
      <c r="E36" s="101">
        <f>SUM(F36:G36)</f>
        <v>0</v>
      </c>
      <c r="F36" s="101">
        <v>0</v>
      </c>
      <c r="G36" s="101">
        <v>0</v>
      </c>
      <c r="H36" s="101">
        <f>SUM(I36:J36)</f>
        <v>0</v>
      </c>
      <c r="I36" s="101">
        <v>0</v>
      </c>
      <c r="J36" s="101">
        <v>0</v>
      </c>
      <c r="K36" s="101">
        <f>SUM(L36:M36)</f>
        <v>5452</v>
      </c>
      <c r="L36" s="101">
        <v>2423</v>
      </c>
      <c r="M36" s="101">
        <v>3029</v>
      </c>
      <c r="N36" s="101">
        <f>SUM(O36,+V36,+AC36)</f>
        <v>5452</v>
      </c>
      <c r="O36" s="101">
        <f>SUM(P36:U36)</f>
        <v>2423</v>
      </c>
      <c r="P36" s="101">
        <v>2423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3029</v>
      </c>
      <c r="W36" s="101">
        <v>3029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14</v>
      </c>
      <c r="AG36" s="101">
        <v>14</v>
      </c>
      <c r="AH36" s="101">
        <v>0</v>
      </c>
      <c r="AI36" s="101">
        <v>0</v>
      </c>
      <c r="AJ36" s="101">
        <f>SUM(AK36:AS36)</f>
        <v>14</v>
      </c>
      <c r="AK36" s="101">
        <v>14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>SUM(AU36:AY36)</f>
        <v>14</v>
      </c>
      <c r="AU36" s="101">
        <v>14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 t="s">
        <v>52</v>
      </c>
      <c r="B37" s="111" t="s">
        <v>320</v>
      </c>
      <c r="C37" s="99" t="s">
        <v>321</v>
      </c>
      <c r="D37" s="101">
        <f>SUM(E37,+H37,+K37)</f>
        <v>6475</v>
      </c>
      <c r="E37" s="101">
        <f>SUM(F37:G37)</f>
        <v>0</v>
      </c>
      <c r="F37" s="101">
        <v>0</v>
      </c>
      <c r="G37" s="101">
        <v>0</v>
      </c>
      <c r="H37" s="101">
        <f>SUM(I37:J37)</f>
        <v>0</v>
      </c>
      <c r="I37" s="101">
        <v>0</v>
      </c>
      <c r="J37" s="101">
        <v>0</v>
      </c>
      <c r="K37" s="101">
        <f>SUM(L37:M37)</f>
        <v>6475</v>
      </c>
      <c r="L37" s="101">
        <v>1211</v>
      </c>
      <c r="M37" s="101">
        <v>5264</v>
      </c>
      <c r="N37" s="101">
        <f>SUM(O37,+V37,+AC37)</f>
        <v>6475</v>
      </c>
      <c r="O37" s="101">
        <f>SUM(P37:U37)</f>
        <v>1211</v>
      </c>
      <c r="P37" s="101">
        <v>1211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5264</v>
      </c>
      <c r="W37" s="101">
        <v>5264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10</v>
      </c>
      <c r="AG37" s="101">
        <v>10</v>
      </c>
      <c r="AH37" s="101">
        <v>0</v>
      </c>
      <c r="AI37" s="101">
        <v>0</v>
      </c>
      <c r="AJ37" s="101">
        <f>SUM(AK37:AS37)</f>
        <v>10</v>
      </c>
      <c r="AK37" s="101">
        <v>0</v>
      </c>
      <c r="AL37" s="101">
        <v>0</v>
      </c>
      <c r="AM37" s="101">
        <v>10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>SUM(AU37:AY37)</f>
        <v>1</v>
      </c>
      <c r="AU37" s="101">
        <v>0</v>
      </c>
      <c r="AV37" s="101">
        <v>0</v>
      </c>
      <c r="AW37" s="101">
        <v>1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52</v>
      </c>
      <c r="B38" s="111" t="s">
        <v>322</v>
      </c>
      <c r="C38" s="99" t="s">
        <v>323</v>
      </c>
      <c r="D38" s="101">
        <f>SUM(E38,+H38,+K38)</f>
        <v>3541</v>
      </c>
      <c r="E38" s="101">
        <f>SUM(F38:G38)</f>
        <v>0</v>
      </c>
      <c r="F38" s="101">
        <v>0</v>
      </c>
      <c r="G38" s="101">
        <v>0</v>
      </c>
      <c r="H38" s="101">
        <f>SUM(I38:J38)</f>
        <v>0</v>
      </c>
      <c r="I38" s="101">
        <v>0</v>
      </c>
      <c r="J38" s="101">
        <v>0</v>
      </c>
      <c r="K38" s="101">
        <f>SUM(L38:M38)</f>
        <v>3541</v>
      </c>
      <c r="L38" s="101">
        <v>824</v>
      </c>
      <c r="M38" s="101">
        <v>2717</v>
      </c>
      <c r="N38" s="101">
        <f>SUM(O38,+V38,+AC38)</f>
        <v>3541</v>
      </c>
      <c r="O38" s="101">
        <f>SUM(P38:U38)</f>
        <v>824</v>
      </c>
      <c r="P38" s="101">
        <v>824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2717</v>
      </c>
      <c r="W38" s="101">
        <v>2717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59</v>
      </c>
      <c r="AG38" s="101">
        <v>59</v>
      </c>
      <c r="AH38" s="101">
        <v>0</v>
      </c>
      <c r="AI38" s="101">
        <v>0</v>
      </c>
      <c r="AJ38" s="101">
        <f>SUM(AK38:AS38)</f>
        <v>59</v>
      </c>
      <c r="AK38" s="101">
        <v>0</v>
      </c>
      <c r="AL38" s="101">
        <v>0</v>
      </c>
      <c r="AM38" s="101">
        <v>59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>SUM(AU38:AY38)</f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77</v>
      </c>
      <c r="BA38" s="101">
        <v>77</v>
      </c>
      <c r="BB38" s="101">
        <v>0</v>
      </c>
      <c r="BC38" s="101">
        <v>0</v>
      </c>
    </row>
    <row r="39" spans="1:55" s="103" customFormat="1" ht="13.5" customHeight="1">
      <c r="A39" s="113" t="s">
        <v>52</v>
      </c>
      <c r="B39" s="111" t="s">
        <v>324</v>
      </c>
      <c r="C39" s="99" t="s">
        <v>325</v>
      </c>
      <c r="D39" s="101">
        <f>SUM(E39,+H39,+K39)</f>
        <v>3446</v>
      </c>
      <c r="E39" s="101">
        <f>SUM(F39:G39)</f>
        <v>0</v>
      </c>
      <c r="F39" s="101">
        <v>0</v>
      </c>
      <c r="G39" s="101">
        <v>0</v>
      </c>
      <c r="H39" s="101">
        <f>SUM(I39:J39)</f>
        <v>0</v>
      </c>
      <c r="I39" s="101">
        <v>0</v>
      </c>
      <c r="J39" s="101">
        <v>0</v>
      </c>
      <c r="K39" s="101">
        <f>SUM(L39:M39)</f>
        <v>3446</v>
      </c>
      <c r="L39" s="101">
        <v>1701</v>
      </c>
      <c r="M39" s="101">
        <v>1745</v>
      </c>
      <c r="N39" s="101">
        <f>SUM(O39,+V39,+AC39)</f>
        <v>3446</v>
      </c>
      <c r="O39" s="101">
        <f>SUM(P39:U39)</f>
        <v>1701</v>
      </c>
      <c r="P39" s="101">
        <v>1701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1745</v>
      </c>
      <c r="W39" s="101">
        <v>1745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75</v>
      </c>
      <c r="AG39" s="101">
        <v>75</v>
      </c>
      <c r="AH39" s="101">
        <v>0</v>
      </c>
      <c r="AI39" s="101">
        <v>0</v>
      </c>
      <c r="AJ39" s="101">
        <f>SUM(AK39:AS39)</f>
        <v>75</v>
      </c>
      <c r="AK39" s="101">
        <v>0</v>
      </c>
      <c r="AL39" s="101">
        <v>0</v>
      </c>
      <c r="AM39" s="101">
        <v>75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>SUM(AU39:AY39)</f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>SUM(BA39:BC39)</f>
        <v>145</v>
      </c>
      <c r="BA39" s="101">
        <v>145</v>
      </c>
      <c r="BB39" s="101">
        <v>0</v>
      </c>
      <c r="BC39" s="101">
        <v>0</v>
      </c>
    </row>
    <row r="40" spans="1:55" s="103" customFormat="1" ht="13.5" customHeight="1">
      <c r="A40" s="113" t="s">
        <v>52</v>
      </c>
      <c r="B40" s="111" t="s">
        <v>326</v>
      </c>
      <c r="C40" s="99" t="s">
        <v>327</v>
      </c>
      <c r="D40" s="101">
        <f>SUM(E40,+H40,+K40)</f>
        <v>1252</v>
      </c>
      <c r="E40" s="101">
        <f>SUM(F40:G40)</f>
        <v>0</v>
      </c>
      <c r="F40" s="101">
        <v>0</v>
      </c>
      <c r="G40" s="101">
        <v>0</v>
      </c>
      <c r="H40" s="101">
        <f>SUM(I40:J40)</f>
        <v>0</v>
      </c>
      <c r="I40" s="101">
        <v>0</v>
      </c>
      <c r="J40" s="101">
        <v>0</v>
      </c>
      <c r="K40" s="101">
        <f>SUM(L40:M40)</f>
        <v>1252</v>
      </c>
      <c r="L40" s="101">
        <v>447</v>
      </c>
      <c r="M40" s="101">
        <v>805</v>
      </c>
      <c r="N40" s="101">
        <f>SUM(O40,+V40,+AC40)</f>
        <v>1252</v>
      </c>
      <c r="O40" s="101">
        <f>SUM(P40:U40)</f>
        <v>447</v>
      </c>
      <c r="P40" s="101">
        <v>447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805</v>
      </c>
      <c r="W40" s="101">
        <v>805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3</v>
      </c>
      <c r="AG40" s="101">
        <v>3</v>
      </c>
      <c r="AH40" s="101">
        <v>0</v>
      </c>
      <c r="AI40" s="101">
        <v>0</v>
      </c>
      <c r="AJ40" s="101">
        <f>SUM(AK40:AS40)</f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>SUM(AU40:AY40)</f>
        <v>3</v>
      </c>
      <c r="AU40" s="101">
        <v>3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0</v>
      </c>
      <c r="BA40" s="101">
        <v>0</v>
      </c>
      <c r="BB40" s="101">
        <v>0</v>
      </c>
      <c r="BC40" s="101">
        <v>0</v>
      </c>
    </row>
    <row r="41" spans="1:55" s="103" customFormat="1" ht="13.5" customHeight="1">
      <c r="A41" s="113" t="s">
        <v>52</v>
      </c>
      <c r="B41" s="111" t="s">
        <v>328</v>
      </c>
      <c r="C41" s="99" t="s">
        <v>329</v>
      </c>
      <c r="D41" s="101">
        <f>SUM(E41,+H41,+K41)</f>
        <v>1328</v>
      </c>
      <c r="E41" s="101">
        <f>SUM(F41:G41)</f>
        <v>0</v>
      </c>
      <c r="F41" s="101">
        <v>0</v>
      </c>
      <c r="G41" s="101">
        <v>0</v>
      </c>
      <c r="H41" s="101">
        <f>SUM(I41:J41)</f>
        <v>0</v>
      </c>
      <c r="I41" s="101">
        <v>0</v>
      </c>
      <c r="J41" s="101">
        <v>0</v>
      </c>
      <c r="K41" s="101">
        <f>SUM(L41:M41)</f>
        <v>1328</v>
      </c>
      <c r="L41" s="101">
        <v>658</v>
      </c>
      <c r="M41" s="101">
        <v>670</v>
      </c>
      <c r="N41" s="101">
        <f>SUM(O41,+V41,+AC41)</f>
        <v>1328</v>
      </c>
      <c r="O41" s="101">
        <f>SUM(P41:U41)</f>
        <v>658</v>
      </c>
      <c r="P41" s="101">
        <v>658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670</v>
      </c>
      <c r="W41" s="101">
        <v>670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18</v>
      </c>
      <c r="AG41" s="101">
        <v>18</v>
      </c>
      <c r="AH41" s="101">
        <v>0</v>
      </c>
      <c r="AI41" s="101">
        <v>0</v>
      </c>
      <c r="AJ41" s="101">
        <f>SUM(AK41:AS41)</f>
        <v>18</v>
      </c>
      <c r="AK41" s="101">
        <v>0</v>
      </c>
      <c r="AL41" s="101">
        <v>0</v>
      </c>
      <c r="AM41" s="101">
        <v>18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>SUM(BA41:BC41)</f>
        <v>0</v>
      </c>
      <c r="BA41" s="101">
        <v>0</v>
      </c>
      <c r="BB41" s="101">
        <v>0</v>
      </c>
      <c r="BC41" s="101">
        <v>0</v>
      </c>
    </row>
    <row r="42" spans="1:55" s="103" customFormat="1" ht="13.5" customHeight="1">
      <c r="A42" s="113" t="s">
        <v>52</v>
      </c>
      <c r="B42" s="111" t="s">
        <v>330</v>
      </c>
      <c r="C42" s="99" t="s">
        <v>331</v>
      </c>
      <c r="D42" s="101">
        <f>SUM(E42,+H42,+K42)</f>
        <v>6387</v>
      </c>
      <c r="E42" s="101">
        <f>SUM(F42:G42)</f>
        <v>0</v>
      </c>
      <c r="F42" s="101">
        <v>0</v>
      </c>
      <c r="G42" s="101">
        <v>0</v>
      </c>
      <c r="H42" s="101">
        <f>SUM(I42:J42)</f>
        <v>0</v>
      </c>
      <c r="I42" s="101">
        <v>0</v>
      </c>
      <c r="J42" s="101">
        <v>0</v>
      </c>
      <c r="K42" s="101">
        <f>SUM(L42:M42)</f>
        <v>6387</v>
      </c>
      <c r="L42" s="101">
        <v>3767</v>
      </c>
      <c r="M42" s="101">
        <v>2620</v>
      </c>
      <c r="N42" s="101">
        <f>SUM(O42,+V42,+AC42)</f>
        <v>6387</v>
      </c>
      <c r="O42" s="101">
        <f>SUM(P42:U42)</f>
        <v>3767</v>
      </c>
      <c r="P42" s="101">
        <v>3767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>SUM(W42:AB42)</f>
        <v>2620</v>
      </c>
      <c r="W42" s="101">
        <v>2620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>SUM(AD42:AE42)</f>
        <v>0</v>
      </c>
      <c r="AD42" s="101">
        <v>0</v>
      </c>
      <c r="AE42" s="101">
        <v>0</v>
      </c>
      <c r="AF42" s="101">
        <f>SUM(AG42:AI42)</f>
        <v>161</v>
      </c>
      <c r="AG42" s="101">
        <v>161</v>
      </c>
      <c r="AH42" s="101">
        <v>0</v>
      </c>
      <c r="AI42" s="101">
        <v>0</v>
      </c>
      <c r="AJ42" s="101">
        <f>SUM(AK42:AS42)</f>
        <v>161</v>
      </c>
      <c r="AK42" s="101">
        <v>0</v>
      </c>
      <c r="AL42" s="101">
        <v>0</v>
      </c>
      <c r="AM42" s="101">
        <v>161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 t="s">
        <v>52</v>
      </c>
      <c r="B43" s="111" t="s">
        <v>332</v>
      </c>
      <c r="C43" s="99" t="s">
        <v>333</v>
      </c>
      <c r="D43" s="101">
        <f>SUM(E43,+H43,+K43)</f>
        <v>6273</v>
      </c>
      <c r="E43" s="101">
        <f>SUM(F43:G43)</f>
        <v>0</v>
      </c>
      <c r="F43" s="101">
        <v>0</v>
      </c>
      <c r="G43" s="101">
        <v>0</v>
      </c>
      <c r="H43" s="101">
        <f>SUM(I43:J43)</f>
        <v>0</v>
      </c>
      <c r="I43" s="101">
        <v>0</v>
      </c>
      <c r="J43" s="101">
        <v>0</v>
      </c>
      <c r="K43" s="101">
        <f>SUM(L43:M43)</f>
        <v>6273</v>
      </c>
      <c r="L43" s="101">
        <v>2089</v>
      </c>
      <c r="M43" s="101">
        <v>4184</v>
      </c>
      <c r="N43" s="101">
        <f>SUM(O43,+V43,+AC43)</f>
        <v>6273</v>
      </c>
      <c r="O43" s="101">
        <f>SUM(P43:U43)</f>
        <v>2089</v>
      </c>
      <c r="P43" s="101">
        <v>2089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SUM(W43:AB43)</f>
        <v>4184</v>
      </c>
      <c r="W43" s="101">
        <v>4184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>SUM(AD43:AE43)</f>
        <v>0</v>
      </c>
      <c r="AD43" s="101">
        <v>0</v>
      </c>
      <c r="AE43" s="101">
        <v>0</v>
      </c>
      <c r="AF43" s="101">
        <f>SUM(AG43:AI43)</f>
        <v>10</v>
      </c>
      <c r="AG43" s="101">
        <v>10</v>
      </c>
      <c r="AH43" s="101">
        <v>0</v>
      </c>
      <c r="AI43" s="101">
        <v>0</v>
      </c>
      <c r="AJ43" s="101">
        <f>SUM(AK43:AS43)</f>
        <v>10</v>
      </c>
      <c r="AK43" s="101">
        <v>0</v>
      </c>
      <c r="AL43" s="101">
        <v>0</v>
      </c>
      <c r="AM43" s="101">
        <v>10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>SUM(AU43:AY43)</f>
        <v>1</v>
      </c>
      <c r="AU43" s="101">
        <v>0</v>
      </c>
      <c r="AV43" s="101">
        <v>0</v>
      </c>
      <c r="AW43" s="101">
        <v>1</v>
      </c>
      <c r="AX43" s="101">
        <v>0</v>
      </c>
      <c r="AY43" s="101">
        <v>0</v>
      </c>
      <c r="AZ43" s="101">
        <f>SUM(BA43:BC43)</f>
        <v>0</v>
      </c>
      <c r="BA43" s="101">
        <v>0</v>
      </c>
      <c r="BB43" s="101">
        <v>0</v>
      </c>
      <c r="BC43" s="101">
        <v>0</v>
      </c>
    </row>
    <row r="44" spans="1:55" s="103" customFormat="1" ht="13.5" customHeight="1">
      <c r="A44" s="113" t="s">
        <v>52</v>
      </c>
      <c r="B44" s="111" t="s">
        <v>334</v>
      </c>
      <c r="C44" s="99" t="s">
        <v>335</v>
      </c>
      <c r="D44" s="101">
        <f>SUM(E44,+H44,+K44)</f>
        <v>3738</v>
      </c>
      <c r="E44" s="101">
        <f>SUM(F44:G44)</f>
        <v>0</v>
      </c>
      <c r="F44" s="101">
        <v>0</v>
      </c>
      <c r="G44" s="101">
        <v>0</v>
      </c>
      <c r="H44" s="101">
        <f>SUM(I44:J44)</f>
        <v>0</v>
      </c>
      <c r="I44" s="101">
        <v>0</v>
      </c>
      <c r="J44" s="101">
        <v>0</v>
      </c>
      <c r="K44" s="101">
        <f>SUM(L44:M44)</f>
        <v>3738</v>
      </c>
      <c r="L44" s="101">
        <v>1786</v>
      </c>
      <c r="M44" s="101">
        <v>1952</v>
      </c>
      <c r="N44" s="101">
        <f>SUM(O44,+V44,+AC44)</f>
        <v>3738</v>
      </c>
      <c r="O44" s="101">
        <f>SUM(P44:U44)</f>
        <v>1786</v>
      </c>
      <c r="P44" s="101">
        <v>1786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>SUM(W44:AB44)</f>
        <v>1952</v>
      </c>
      <c r="W44" s="101">
        <v>1952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>SUM(AD44:AE44)</f>
        <v>0</v>
      </c>
      <c r="AD44" s="101">
        <v>0</v>
      </c>
      <c r="AE44" s="101">
        <v>0</v>
      </c>
      <c r="AF44" s="101">
        <f>SUM(AG44:AI44)</f>
        <v>94</v>
      </c>
      <c r="AG44" s="101">
        <v>94</v>
      </c>
      <c r="AH44" s="101">
        <v>0</v>
      </c>
      <c r="AI44" s="101">
        <v>0</v>
      </c>
      <c r="AJ44" s="101">
        <f>SUM(AK44:AS44)</f>
        <v>94</v>
      </c>
      <c r="AK44" s="101">
        <v>0</v>
      </c>
      <c r="AL44" s="101">
        <v>0</v>
      </c>
      <c r="AM44" s="101">
        <v>94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>SUM(AU44:AY44)</f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>SUM(BA44:BC44)</f>
        <v>0</v>
      </c>
      <c r="BA44" s="101">
        <v>0</v>
      </c>
      <c r="BB44" s="101">
        <v>0</v>
      </c>
      <c r="BC44" s="101">
        <v>0</v>
      </c>
    </row>
    <row r="45" spans="1:55" s="103" customFormat="1" ht="13.5" customHeight="1">
      <c r="A45" s="113" t="s">
        <v>52</v>
      </c>
      <c r="B45" s="111" t="s">
        <v>336</v>
      </c>
      <c r="C45" s="99" t="s">
        <v>337</v>
      </c>
      <c r="D45" s="101">
        <f>SUM(E45,+H45,+K45)</f>
        <v>11056</v>
      </c>
      <c r="E45" s="101">
        <f>SUM(F45:G45)</f>
        <v>0</v>
      </c>
      <c r="F45" s="101">
        <v>0</v>
      </c>
      <c r="G45" s="101">
        <v>0</v>
      </c>
      <c r="H45" s="101">
        <f>SUM(I45:J45)</f>
        <v>0</v>
      </c>
      <c r="I45" s="101">
        <v>0</v>
      </c>
      <c r="J45" s="101">
        <v>0</v>
      </c>
      <c r="K45" s="101">
        <f>SUM(L45:M45)</f>
        <v>11056</v>
      </c>
      <c r="L45" s="101">
        <v>3911</v>
      </c>
      <c r="M45" s="101">
        <v>7145</v>
      </c>
      <c r="N45" s="101">
        <f>SUM(O45,+V45,+AC45)</f>
        <v>11056</v>
      </c>
      <c r="O45" s="101">
        <f>SUM(P45:U45)</f>
        <v>3911</v>
      </c>
      <c r="P45" s="101">
        <v>3911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>SUM(W45:AB45)</f>
        <v>7145</v>
      </c>
      <c r="W45" s="101">
        <v>7145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>SUM(AD45:AE45)</f>
        <v>0</v>
      </c>
      <c r="AD45" s="101">
        <v>0</v>
      </c>
      <c r="AE45" s="101">
        <v>0</v>
      </c>
      <c r="AF45" s="101">
        <f>SUM(AG45:AI45)</f>
        <v>285</v>
      </c>
      <c r="AG45" s="101">
        <v>285</v>
      </c>
      <c r="AH45" s="101">
        <v>0</v>
      </c>
      <c r="AI45" s="101">
        <v>0</v>
      </c>
      <c r="AJ45" s="101">
        <f>SUM(AK45:AS45)</f>
        <v>285</v>
      </c>
      <c r="AK45" s="101">
        <v>0</v>
      </c>
      <c r="AL45" s="101">
        <v>0</v>
      </c>
      <c r="AM45" s="101">
        <v>199</v>
      </c>
      <c r="AN45" s="101">
        <v>0</v>
      </c>
      <c r="AO45" s="101">
        <v>0</v>
      </c>
      <c r="AP45" s="101">
        <v>0</v>
      </c>
      <c r="AQ45" s="101">
        <v>83</v>
      </c>
      <c r="AR45" s="101">
        <v>0</v>
      </c>
      <c r="AS45" s="101">
        <v>3</v>
      </c>
      <c r="AT45" s="101">
        <f>SUM(AU45:AY45)</f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>SUM(BA45:BC45)</f>
        <v>0</v>
      </c>
      <c r="BA45" s="101">
        <v>0</v>
      </c>
      <c r="BB45" s="101">
        <v>0</v>
      </c>
      <c r="BC45" s="101">
        <v>0</v>
      </c>
    </row>
    <row r="46" spans="1:55" s="103" customFormat="1" ht="13.5" customHeight="1">
      <c r="A46" s="113" t="s">
        <v>52</v>
      </c>
      <c r="B46" s="111" t="s">
        <v>338</v>
      </c>
      <c r="C46" s="99" t="s">
        <v>339</v>
      </c>
      <c r="D46" s="101">
        <f>SUM(E46,+H46,+K46)</f>
        <v>7385</v>
      </c>
      <c r="E46" s="101">
        <f>SUM(F46:G46)</f>
        <v>0</v>
      </c>
      <c r="F46" s="101">
        <v>0</v>
      </c>
      <c r="G46" s="101">
        <v>0</v>
      </c>
      <c r="H46" s="101">
        <f>SUM(I46:J46)</f>
        <v>0</v>
      </c>
      <c r="I46" s="101">
        <v>0</v>
      </c>
      <c r="J46" s="101">
        <v>0</v>
      </c>
      <c r="K46" s="101">
        <f>SUM(L46:M46)</f>
        <v>7385</v>
      </c>
      <c r="L46" s="101">
        <v>2378</v>
      </c>
      <c r="M46" s="101">
        <v>5007</v>
      </c>
      <c r="N46" s="101">
        <f>SUM(O46,+V46,+AC46)</f>
        <v>7385</v>
      </c>
      <c r="O46" s="101">
        <f>SUM(P46:U46)</f>
        <v>2378</v>
      </c>
      <c r="P46" s="101">
        <v>2378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>SUM(W46:AB46)</f>
        <v>5007</v>
      </c>
      <c r="W46" s="101">
        <v>5007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>SUM(AD46:AE46)</f>
        <v>0</v>
      </c>
      <c r="AD46" s="101">
        <v>0</v>
      </c>
      <c r="AE46" s="101">
        <v>0</v>
      </c>
      <c r="AF46" s="101">
        <f>SUM(AG46:AI46)</f>
        <v>198</v>
      </c>
      <c r="AG46" s="101">
        <v>198</v>
      </c>
      <c r="AH46" s="101">
        <v>0</v>
      </c>
      <c r="AI46" s="101">
        <v>0</v>
      </c>
      <c r="AJ46" s="101">
        <f>SUM(AK46:AS46)</f>
        <v>198</v>
      </c>
      <c r="AK46" s="101">
        <v>0</v>
      </c>
      <c r="AL46" s="101">
        <v>0</v>
      </c>
      <c r="AM46" s="101">
        <v>7</v>
      </c>
      <c r="AN46" s="101">
        <v>0</v>
      </c>
      <c r="AO46" s="101">
        <v>0</v>
      </c>
      <c r="AP46" s="101">
        <v>0</v>
      </c>
      <c r="AQ46" s="101">
        <v>186</v>
      </c>
      <c r="AR46" s="101">
        <v>0</v>
      </c>
      <c r="AS46" s="101">
        <v>5</v>
      </c>
      <c r="AT46" s="101">
        <f>SUM(AU46:AY46)</f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>SUM(BA46:BC46)</f>
        <v>0</v>
      </c>
      <c r="BA46" s="101">
        <v>0</v>
      </c>
      <c r="BB46" s="101">
        <v>0</v>
      </c>
      <c r="BC46" s="101">
        <v>0</v>
      </c>
    </row>
    <row r="47" spans="1:55" s="103" customFormat="1" ht="13.5" customHeight="1">
      <c r="A47" s="113" t="s">
        <v>52</v>
      </c>
      <c r="B47" s="111" t="s">
        <v>340</v>
      </c>
      <c r="C47" s="99" t="s">
        <v>341</v>
      </c>
      <c r="D47" s="101">
        <f>SUM(E47,+H47,+K47)</f>
        <v>726</v>
      </c>
      <c r="E47" s="101">
        <f>SUM(F47:G47)</f>
        <v>0</v>
      </c>
      <c r="F47" s="101">
        <v>0</v>
      </c>
      <c r="G47" s="101">
        <v>0</v>
      </c>
      <c r="H47" s="101">
        <f>SUM(I47:J47)</f>
        <v>0</v>
      </c>
      <c r="I47" s="101">
        <v>0</v>
      </c>
      <c r="J47" s="101">
        <v>0</v>
      </c>
      <c r="K47" s="101">
        <f>SUM(L47:M47)</f>
        <v>726</v>
      </c>
      <c r="L47" s="101">
        <v>230</v>
      </c>
      <c r="M47" s="101">
        <v>496</v>
      </c>
      <c r="N47" s="101">
        <f>SUM(O47,+V47,+AC47)</f>
        <v>726</v>
      </c>
      <c r="O47" s="101">
        <f>SUM(P47:U47)</f>
        <v>230</v>
      </c>
      <c r="P47" s="101">
        <v>230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>SUM(W47:AB47)</f>
        <v>496</v>
      </c>
      <c r="W47" s="101">
        <v>496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>SUM(AD47:AE47)</f>
        <v>0</v>
      </c>
      <c r="AD47" s="101">
        <v>0</v>
      </c>
      <c r="AE47" s="101">
        <v>0</v>
      </c>
      <c r="AF47" s="101">
        <f>SUM(AG47:AI47)</f>
        <v>1</v>
      </c>
      <c r="AG47" s="101">
        <v>1</v>
      </c>
      <c r="AH47" s="101">
        <v>0</v>
      </c>
      <c r="AI47" s="101">
        <v>0</v>
      </c>
      <c r="AJ47" s="101">
        <f>SUM(AK47:AS47)</f>
        <v>1</v>
      </c>
      <c r="AK47" s="101">
        <v>0</v>
      </c>
      <c r="AL47" s="101">
        <v>0</v>
      </c>
      <c r="AM47" s="101">
        <v>1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>SUM(AU47:AY47)</f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>SUM(BA47:BC47)</f>
        <v>0</v>
      </c>
      <c r="BA47" s="101">
        <v>0</v>
      </c>
      <c r="BB47" s="101">
        <v>0</v>
      </c>
      <c r="BC47" s="101">
        <v>0</v>
      </c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47">
    <sortCondition ref="A8:A47"/>
    <sortCondition ref="B8:B47"/>
    <sortCondition ref="C8:C47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46" man="1"/>
    <brk id="31" min="1" max="46" man="1"/>
    <brk id="45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02000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02201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02202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02203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02204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02205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02206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02207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02208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02209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02210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02301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02303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02304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02307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02321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02323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02343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02361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02362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02367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02381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02384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02387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02401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02402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02405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02406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02408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02411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02412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02423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02424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02425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02426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02441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 t="str">
        <f>+水洗化人口等!B43</f>
        <v>02442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 t="str">
        <f>+水洗化人口等!B44</f>
        <v>02443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 t="str">
        <f>+水洗化人口等!B45</f>
        <v>02445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 t="str">
        <f>+水洗化人口等!B46</f>
        <v>02446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 t="str">
        <f>+水洗化人口等!B47</f>
        <v>02450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2023-01-20T10:03:17Z</dcterms:modified>
</cp:coreProperties>
</file>