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7沖縄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V8" i="2"/>
  <c r="N8" i="2" s="1"/>
  <c r="V9" i="2"/>
  <c r="N9" i="2" s="1"/>
  <c r="V10" i="2"/>
  <c r="N10" i="2" s="1"/>
  <c r="V11" i="2"/>
  <c r="V12" i="2"/>
  <c r="V13" i="2"/>
  <c r="N13" i="2" s="1"/>
  <c r="V14" i="2"/>
  <c r="N14" i="2" s="1"/>
  <c r="V15" i="2"/>
  <c r="N15" i="2" s="1"/>
  <c r="V16" i="2"/>
  <c r="N16" i="2" s="1"/>
  <c r="V17" i="2"/>
  <c r="V18" i="2"/>
  <c r="V19" i="2"/>
  <c r="N19" i="2" s="1"/>
  <c r="V20" i="2"/>
  <c r="N20" i="2" s="1"/>
  <c r="V21" i="2"/>
  <c r="N21" i="2" s="1"/>
  <c r="V22" i="2"/>
  <c r="N22" i="2" s="1"/>
  <c r="V23" i="2"/>
  <c r="V24" i="2"/>
  <c r="V25" i="2"/>
  <c r="N25" i="2" s="1"/>
  <c r="V26" i="2"/>
  <c r="N26" i="2" s="1"/>
  <c r="V27" i="2"/>
  <c r="N27" i="2" s="1"/>
  <c r="V28" i="2"/>
  <c r="N28" i="2" s="1"/>
  <c r="V29" i="2"/>
  <c r="V30" i="2"/>
  <c r="V31" i="2"/>
  <c r="N31" i="2" s="1"/>
  <c r="V32" i="2"/>
  <c r="N32" i="2" s="1"/>
  <c r="V33" i="2"/>
  <c r="N33" i="2" s="1"/>
  <c r="V34" i="2"/>
  <c r="N34" i="2" s="1"/>
  <c r="V35" i="2"/>
  <c r="V36" i="2"/>
  <c r="V37" i="2"/>
  <c r="N37" i="2" s="1"/>
  <c r="V38" i="2"/>
  <c r="N38" i="2" s="1"/>
  <c r="V39" i="2"/>
  <c r="N39" i="2" s="1"/>
  <c r="V40" i="2"/>
  <c r="N40" i="2" s="1"/>
  <c r="V41" i="2"/>
  <c r="V42" i="2"/>
  <c r="V43" i="2"/>
  <c r="N43" i="2" s="1"/>
  <c r="V44" i="2"/>
  <c r="N44" i="2" s="1"/>
  <c r="V45" i="2"/>
  <c r="N45" i="2" s="1"/>
  <c r="V46" i="2"/>
  <c r="N46" i="2" s="1"/>
  <c r="V47" i="2"/>
  <c r="V48" i="2"/>
  <c r="O8" i="2"/>
  <c r="O9" i="2"/>
  <c r="O10" i="2"/>
  <c r="O11" i="2"/>
  <c r="N11" i="2" s="1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N23" i="2" s="1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N35" i="2" s="1"/>
  <c r="O36" i="2"/>
  <c r="O37" i="2"/>
  <c r="O38" i="2"/>
  <c r="O39" i="2"/>
  <c r="O40" i="2"/>
  <c r="O41" i="2"/>
  <c r="N41" i="2" s="1"/>
  <c r="O42" i="2"/>
  <c r="O43" i="2"/>
  <c r="O44" i="2"/>
  <c r="O45" i="2"/>
  <c r="O46" i="2"/>
  <c r="O47" i="2"/>
  <c r="N47" i="2" s="1"/>
  <c r="O48" i="2"/>
  <c r="N12" i="2"/>
  <c r="N18" i="2"/>
  <c r="N24" i="2"/>
  <c r="N30" i="2"/>
  <c r="N36" i="2"/>
  <c r="N42" i="2"/>
  <c r="N48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H8" i="2"/>
  <c r="D8" i="2" s="1"/>
  <c r="H9" i="2"/>
  <c r="H10" i="2"/>
  <c r="H11" i="2"/>
  <c r="D11" i="2" s="1"/>
  <c r="H12" i="2"/>
  <c r="D12" i="2" s="1"/>
  <c r="H13" i="2"/>
  <c r="H14" i="2"/>
  <c r="D14" i="2" s="1"/>
  <c r="H15" i="2"/>
  <c r="H16" i="2"/>
  <c r="H17" i="2"/>
  <c r="D17" i="2" s="1"/>
  <c r="H18" i="2"/>
  <c r="D18" i="2" s="1"/>
  <c r="H19" i="2"/>
  <c r="H20" i="2"/>
  <c r="D20" i="2" s="1"/>
  <c r="H21" i="2"/>
  <c r="H22" i="2"/>
  <c r="H23" i="2"/>
  <c r="D23" i="2" s="1"/>
  <c r="H24" i="2"/>
  <c r="D24" i="2" s="1"/>
  <c r="H25" i="2"/>
  <c r="H26" i="2"/>
  <c r="D26" i="2" s="1"/>
  <c r="H27" i="2"/>
  <c r="H28" i="2"/>
  <c r="H29" i="2"/>
  <c r="D29" i="2" s="1"/>
  <c r="H30" i="2"/>
  <c r="D30" i="2" s="1"/>
  <c r="H31" i="2"/>
  <c r="H32" i="2"/>
  <c r="D32" i="2" s="1"/>
  <c r="H33" i="2"/>
  <c r="H34" i="2"/>
  <c r="H35" i="2"/>
  <c r="D35" i="2" s="1"/>
  <c r="H36" i="2"/>
  <c r="D36" i="2" s="1"/>
  <c r="H37" i="2"/>
  <c r="H38" i="2"/>
  <c r="D38" i="2" s="1"/>
  <c r="H39" i="2"/>
  <c r="H40" i="2"/>
  <c r="H41" i="2"/>
  <c r="D41" i="2" s="1"/>
  <c r="H42" i="2"/>
  <c r="D42" i="2" s="1"/>
  <c r="H43" i="2"/>
  <c r="H44" i="2"/>
  <c r="D44" i="2" s="1"/>
  <c r="H45" i="2"/>
  <c r="H46" i="2"/>
  <c r="H47" i="2"/>
  <c r="D47" i="2" s="1"/>
  <c r="H48" i="2"/>
  <c r="D48" i="2" s="1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E42" i="2"/>
  <c r="E43" i="2"/>
  <c r="E44" i="2"/>
  <c r="E45" i="2"/>
  <c r="D45" i="2" s="1"/>
  <c r="E46" i="2"/>
  <c r="E47" i="2"/>
  <c r="E48" i="2"/>
  <c r="D10" i="2"/>
  <c r="D16" i="2"/>
  <c r="D22" i="2"/>
  <c r="D28" i="2"/>
  <c r="D34" i="2"/>
  <c r="D40" i="2"/>
  <c r="D46" i="2"/>
  <c r="Q17" i="1"/>
  <c r="Q23" i="1"/>
  <c r="Q35" i="1"/>
  <c r="Q41" i="1"/>
  <c r="N11" i="1"/>
  <c r="N29" i="1"/>
  <c r="N36" i="1"/>
  <c r="N47" i="1"/>
  <c r="J8" i="1"/>
  <c r="J20" i="1"/>
  <c r="J26" i="1"/>
  <c r="J38" i="1"/>
  <c r="J44" i="1"/>
  <c r="I8" i="1"/>
  <c r="D8" i="1" s="1"/>
  <c r="I9" i="1"/>
  <c r="I10" i="1"/>
  <c r="I11" i="1"/>
  <c r="I12" i="1"/>
  <c r="I13" i="1"/>
  <c r="D13" i="1" s="1"/>
  <c r="I14" i="1"/>
  <c r="D14" i="1" s="1"/>
  <c r="J14" i="1" s="1"/>
  <c r="I15" i="1"/>
  <c r="I16" i="1"/>
  <c r="I17" i="1"/>
  <c r="I18" i="1"/>
  <c r="I19" i="1"/>
  <c r="D19" i="1" s="1"/>
  <c r="L19" i="1" s="1"/>
  <c r="I20" i="1"/>
  <c r="D20" i="1" s="1"/>
  <c r="I21" i="1"/>
  <c r="I22" i="1"/>
  <c r="I23" i="1"/>
  <c r="I24" i="1"/>
  <c r="I25" i="1"/>
  <c r="D25" i="1" s="1"/>
  <c r="I26" i="1"/>
  <c r="D26" i="1" s="1"/>
  <c r="I27" i="1"/>
  <c r="I28" i="1"/>
  <c r="I29" i="1"/>
  <c r="I30" i="1"/>
  <c r="I31" i="1"/>
  <c r="D31" i="1" s="1"/>
  <c r="L31" i="1" s="1"/>
  <c r="I32" i="1"/>
  <c r="D32" i="1" s="1"/>
  <c r="J32" i="1" s="1"/>
  <c r="I33" i="1"/>
  <c r="I34" i="1"/>
  <c r="I35" i="1"/>
  <c r="I36" i="1"/>
  <c r="I37" i="1"/>
  <c r="D37" i="1" s="1"/>
  <c r="I38" i="1"/>
  <c r="D38" i="1" s="1"/>
  <c r="I39" i="1"/>
  <c r="I40" i="1"/>
  <c r="I41" i="1"/>
  <c r="I42" i="1"/>
  <c r="I43" i="1"/>
  <c r="D43" i="1" s="1"/>
  <c r="I44" i="1"/>
  <c r="D44" i="1" s="1"/>
  <c r="I45" i="1"/>
  <c r="I46" i="1"/>
  <c r="I47" i="1"/>
  <c r="I48" i="1"/>
  <c r="F14" i="1"/>
  <c r="F20" i="1"/>
  <c r="F26" i="1"/>
  <c r="F32" i="1"/>
  <c r="F38" i="1"/>
  <c r="F44" i="1"/>
  <c r="E8" i="1"/>
  <c r="E9" i="1"/>
  <c r="E10" i="1"/>
  <c r="D10" i="1" s="1"/>
  <c r="E11" i="1"/>
  <c r="E12" i="1"/>
  <c r="E13" i="1"/>
  <c r="E14" i="1"/>
  <c r="E15" i="1"/>
  <c r="E16" i="1"/>
  <c r="E17" i="1"/>
  <c r="E18" i="1"/>
  <c r="E19" i="1"/>
  <c r="E20" i="1"/>
  <c r="E21" i="1"/>
  <c r="E22" i="1"/>
  <c r="D22" i="1" s="1"/>
  <c r="E23" i="1"/>
  <c r="E24" i="1"/>
  <c r="E25" i="1"/>
  <c r="E26" i="1"/>
  <c r="E27" i="1"/>
  <c r="E28" i="1"/>
  <c r="E29" i="1"/>
  <c r="E30" i="1"/>
  <c r="E31" i="1"/>
  <c r="E32" i="1"/>
  <c r="E33" i="1"/>
  <c r="E34" i="1"/>
  <c r="D34" i="1" s="1"/>
  <c r="E35" i="1"/>
  <c r="E36" i="1"/>
  <c r="E37" i="1"/>
  <c r="E38" i="1"/>
  <c r="E39" i="1"/>
  <c r="E40" i="1"/>
  <c r="E41" i="1"/>
  <c r="E42" i="1"/>
  <c r="E43" i="1"/>
  <c r="E44" i="1"/>
  <c r="E45" i="1"/>
  <c r="E46" i="1"/>
  <c r="D46" i="1" s="1"/>
  <c r="E47" i="1"/>
  <c r="E48" i="1"/>
  <c r="D11" i="1"/>
  <c r="Q11" i="1" s="1"/>
  <c r="D12" i="1"/>
  <c r="N12" i="1" s="1"/>
  <c r="D16" i="1"/>
  <c r="D17" i="1"/>
  <c r="D18" i="1"/>
  <c r="D23" i="1"/>
  <c r="D24" i="1"/>
  <c r="D28" i="1"/>
  <c r="D29" i="1"/>
  <c r="D30" i="1"/>
  <c r="N30" i="1" s="1"/>
  <c r="D35" i="1"/>
  <c r="N35" i="1" s="1"/>
  <c r="D36" i="1"/>
  <c r="D40" i="1"/>
  <c r="Q40" i="1" s="1"/>
  <c r="D41" i="1"/>
  <c r="D42" i="1"/>
  <c r="D47" i="1"/>
  <c r="D48" i="1"/>
  <c r="N48" i="1" s="1"/>
  <c r="N46" i="1" l="1"/>
  <c r="L46" i="1"/>
  <c r="J46" i="1"/>
  <c r="Q46" i="1"/>
  <c r="F46" i="1"/>
  <c r="N34" i="1"/>
  <c r="L34" i="1"/>
  <c r="J34" i="1"/>
  <c r="F34" i="1"/>
  <c r="Q34" i="1"/>
  <c r="L22" i="1"/>
  <c r="N22" i="1"/>
  <c r="J22" i="1"/>
  <c r="F22" i="1"/>
  <c r="Q22" i="1"/>
  <c r="L10" i="1"/>
  <c r="N10" i="1"/>
  <c r="J10" i="1"/>
  <c r="Q10" i="1"/>
  <c r="F10" i="1"/>
  <c r="Q42" i="1"/>
  <c r="J42" i="1"/>
  <c r="F42" i="1"/>
  <c r="N43" i="1"/>
  <c r="F43" i="1"/>
  <c r="Q43" i="1"/>
  <c r="N25" i="1"/>
  <c r="F25" i="1"/>
  <c r="Q25" i="1"/>
  <c r="N13" i="1"/>
  <c r="F13" i="1"/>
  <c r="Q13" i="1"/>
  <c r="L13" i="1"/>
  <c r="F41" i="1"/>
  <c r="J41" i="1"/>
  <c r="L41" i="1"/>
  <c r="F29" i="1"/>
  <c r="J29" i="1"/>
  <c r="L29" i="1"/>
  <c r="L17" i="1"/>
  <c r="F17" i="1"/>
  <c r="J17" i="1"/>
  <c r="J43" i="1"/>
  <c r="J25" i="1"/>
  <c r="L48" i="1"/>
  <c r="L30" i="1"/>
  <c r="L12" i="1"/>
  <c r="N17" i="1"/>
  <c r="D43" i="2"/>
  <c r="D37" i="2"/>
  <c r="D31" i="2"/>
  <c r="D25" i="2"/>
  <c r="D19" i="2"/>
  <c r="D13" i="2"/>
  <c r="Q18" i="1"/>
  <c r="F18" i="1"/>
  <c r="J18" i="1"/>
  <c r="N31" i="1"/>
  <c r="Q31" i="1"/>
  <c r="F31" i="1"/>
  <c r="L40" i="1"/>
  <c r="J40" i="1"/>
  <c r="N40" i="1"/>
  <c r="N28" i="1"/>
  <c r="J28" i="1"/>
  <c r="L28" i="1"/>
  <c r="N16" i="1"/>
  <c r="J16" i="1"/>
  <c r="L16" i="1"/>
  <c r="F40" i="1"/>
  <c r="F28" i="1"/>
  <c r="F16" i="1"/>
  <c r="L43" i="1"/>
  <c r="L25" i="1"/>
  <c r="J30" i="1"/>
  <c r="Q30" i="1"/>
  <c r="F30" i="1"/>
  <c r="F37" i="1"/>
  <c r="N37" i="1"/>
  <c r="Q37" i="1"/>
  <c r="N18" i="1"/>
  <c r="Q48" i="1"/>
  <c r="F48" i="1"/>
  <c r="J48" i="1"/>
  <c r="Q24" i="1"/>
  <c r="J24" i="1"/>
  <c r="F24" i="1"/>
  <c r="J19" i="1"/>
  <c r="L47" i="1"/>
  <c r="F47" i="1"/>
  <c r="J47" i="1"/>
  <c r="F23" i="1"/>
  <c r="L23" i="1"/>
  <c r="J23" i="1"/>
  <c r="D45" i="1"/>
  <c r="D39" i="1"/>
  <c r="D33" i="1"/>
  <c r="D27" i="1"/>
  <c r="D21" i="1"/>
  <c r="D15" i="1"/>
  <c r="D9" i="1"/>
  <c r="L37" i="1"/>
  <c r="N42" i="1"/>
  <c r="N24" i="1"/>
  <c r="Q47" i="1"/>
  <c r="Q29" i="1"/>
  <c r="N19" i="1"/>
  <c r="Q19" i="1"/>
  <c r="F19" i="1"/>
  <c r="Q36" i="1"/>
  <c r="F36" i="1"/>
  <c r="J36" i="1"/>
  <c r="J12" i="1"/>
  <c r="Q12" i="1"/>
  <c r="F12" i="1"/>
  <c r="J37" i="1"/>
  <c r="L42" i="1"/>
  <c r="L24" i="1"/>
  <c r="Q16" i="1"/>
  <c r="L35" i="1"/>
  <c r="F35" i="1"/>
  <c r="J35" i="1"/>
  <c r="F11" i="1"/>
  <c r="L11" i="1"/>
  <c r="J11" i="1"/>
  <c r="L44" i="1"/>
  <c r="Q44" i="1"/>
  <c r="N44" i="1"/>
  <c r="Q38" i="1"/>
  <c r="L38" i="1"/>
  <c r="N38" i="1"/>
  <c r="L32" i="1"/>
  <c r="N32" i="1"/>
  <c r="Q32" i="1"/>
  <c r="L26" i="1"/>
  <c r="Q26" i="1"/>
  <c r="N26" i="1"/>
  <c r="L20" i="1"/>
  <c r="N20" i="1"/>
  <c r="Q20" i="1"/>
  <c r="Q14" i="1"/>
  <c r="L14" i="1"/>
  <c r="N14" i="1"/>
  <c r="L8" i="1"/>
  <c r="Q8" i="1"/>
  <c r="N8" i="1"/>
  <c r="F8" i="1"/>
  <c r="J31" i="1"/>
  <c r="J13" i="1"/>
  <c r="L36" i="1"/>
  <c r="L18" i="1"/>
  <c r="N41" i="1"/>
  <c r="N23" i="1"/>
  <c r="Q28" i="1"/>
  <c r="A7" i="2"/>
  <c r="Q15" i="1" l="1"/>
  <c r="J15" i="1"/>
  <c r="N15" i="1"/>
  <c r="L15" i="1"/>
  <c r="F15" i="1"/>
  <c r="N21" i="1"/>
  <c r="Q21" i="1"/>
  <c r="J21" i="1"/>
  <c r="L21" i="1"/>
  <c r="F21" i="1"/>
  <c r="J39" i="1"/>
  <c r="L39" i="1"/>
  <c r="N39" i="1"/>
  <c r="Q39" i="1"/>
  <c r="F39" i="1"/>
  <c r="Q9" i="1"/>
  <c r="J9" i="1"/>
  <c r="L9" i="1"/>
  <c r="N9" i="1"/>
  <c r="F9" i="1"/>
  <c r="Q45" i="1"/>
  <c r="J45" i="1"/>
  <c r="N45" i="1"/>
  <c r="L45" i="1"/>
  <c r="F45" i="1"/>
  <c r="Q27" i="1"/>
  <c r="J27" i="1"/>
  <c r="L27" i="1"/>
  <c r="N27" i="1"/>
  <c r="F27" i="1"/>
  <c r="J33" i="1"/>
  <c r="N33" i="1"/>
  <c r="Q33" i="1"/>
  <c r="L33" i="1"/>
  <c r="F33" i="1"/>
  <c r="AA2" i="4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<sst xmlns="http://schemas.openxmlformats.org/spreadsheetml/2006/main" count="853" uniqueCount="338">
  <si>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</si>
  <si>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</si>
  <si>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</si>
  <si>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</si>
  <si>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</si>
  <si>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</si>
  <si>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</si>
  <si>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</si>
  <si>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</si>
  <si>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</si>
  <si>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</si>
  <si>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</si>
  <si>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</si>
  <si>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</si>
  <si>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</si>
  <si>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</si>
  <si>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</si>
  <si>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</si>
  <si>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</si>
  <si>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</si>
  <si>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</si>
  <si>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</si>
  <si>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</si>
  <si>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</si>
  <si>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</si>
  <si>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</si>
  <si>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</si>
  <si>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</si>
  <si>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</si>
  <si>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</si>
  <si>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</si>
  <si>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</si>
  <si>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</si>
  <si>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</si>
  <si>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</si>
  <si>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</si>
  <si>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</si>
  <si>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</si>
  <si>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</si>
  <si>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</si>
  <si>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</si>
  <si>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</si>
  <si>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</si>
  <si>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</si>
  <si>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</si>
  <si>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</si>
  <si>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</si>
  <si>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</si>
  <si>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</si>
  <si>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</si>
  <si>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</si>
  <si>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</si>
  <si>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</si>
  <si>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</si>
  <si>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</si>
  <si>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</si>
  <si>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</si>
  <si>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</si>
  <si>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</si>
  <si>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</si>
  <si>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</si>
  <si>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</si>
  <si>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</si>
  <si>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</si>
  <si>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</si>
  <si>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</si>
  <si>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</si>
  <si>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</si>
  <si>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</si>
  <si>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</si>
  <si>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</si>
  <si>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</si>
  <si>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</si>
  <si>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</si>
  <si>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</si>
  <si>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</si>
  <si>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</si>
  <si>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</si>
  <si>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</si>
  <si>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</si>
  <si>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</si>
  <si>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</si>
  <si>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</si>
  <si>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</si>
  <si>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</si>
  <si>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</si>
  <si>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</si>
  <si>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</si>
  <si>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</si>
  <si>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</si>
  <si>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</si>
  <si>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</si>
  <si>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</si>
  <si>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</si>
  <si>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</si>
  <si>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</si>
  <si>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</si>
  <si>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</si>
  <si>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</si>
  <si>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</si>
  <si>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</si>
  <si>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</si>
  <si>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</si>
  <si>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</si>
  <si>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</si>
  <si>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</si>
  <si>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</si>
  <si>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</si>
  <si>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</si>
  <si>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</si>
  <si>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</si>
  <si>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</si>
  <si>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</si>
  <si>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</si>
  <si>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</si>
  <si>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</si>
  <si>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</si>
  <si>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</si>
  <si>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</si>
  <si>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</si>
  <si>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</si>
  <si>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</si>
  <si>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</si>
  <si>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</si>
  <si>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</si>
  <si>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</si>
  <si>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</si>
  <si>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</si>
  <si>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</si>
  <si>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</si>
  <si>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</si>
  <si>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</si>
  <si>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</si>
  <si>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</si>
  <si>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</si>
  <si>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</si>
  <si>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</si>
  <si>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</si>
  <si>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</si>
  <si>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</si>
  <si>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</si>
  <si>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</si>
  <si>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</si>
  <si>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</si>
  <si>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</si>
  <si>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</si>
  <si>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</si>
  <si>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</si>
  <si>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</si>
  <si>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</si>
  <si>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</si>
  <si>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</si>
  <si>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</si>
  <si>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</si>
  <si>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</si>
  <si>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</si>
  <si>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</si>
  <si>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</si>
  <si>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</si>
  <si>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</si>
  <si>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</si>
  <si>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</si>
  <si>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</si>
  <si>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</si>
  <si>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</si>
  <si>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</si>
  <si>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</si>
  <si>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</si>
  <si>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</si>
  <si>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</si>
  <si>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</si>
  <si>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</si>
  <si>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</si>
  <si>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</si>
  <si>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</si>
  <si>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</si>
  <si>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</si>
  <si>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</si>
  <si>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</si>
  <si>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</si>
  <si>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</si>
  <si>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</si>
  <si>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</si>
  <si>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</si>
  <si>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</si>
  <si>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</si>
  <si>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</si>
  <si>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</si>
  <si>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</si>
  <si>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</si>
  <si>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</si>
  <si>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</si>
  <si>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</si>
  <si>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</si>
  <si>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</si>
  <si>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</si>
  <si>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</si>
  <si>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</si>
  <si>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</si>
  <si>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</si>
  <si>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</si>
  <si>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</si>
  <si>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</si>
  <si>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</si>
  <si>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</si>
  <si>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</si>
  <si>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</si>
  <si>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</si>
  <si>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</si>
  <si>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</si>
  <si>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</si>
  <si>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</si>
  <si>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</si>
  <si>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</si>
  <si>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</si>
  <si>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</si>
  <si>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</si>
  <si>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</si>
  <si>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</si>
  <si>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</si>
  <si>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</si>
  <si>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</si>
  <si>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</si>
  <si>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</si>
  <si>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</si>
  <si>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</si>
  <si>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</si>
  <si>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</si>
  <si>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</si>
  <si>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</si>
  <si>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</si>
  <si>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</si>
  <si>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</si>
  <si>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</si>
  <si>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</si>
  <si>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</si>
  <si>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</si>
  <si>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</si>
  <si>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</si>
  <si>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</si>
  <si>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</si>
  <si>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</si>
  <si>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</si>
  <si>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</si>
  <si>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</si>
  <si>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</si>
  <si>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</si>
  <si>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</si>
  <si>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</si>
  <si>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</si>
  <si>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</si>
  <si>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47000</t>
  </si>
  <si>
    <t>水洗化人口等（令和2年度実績）</t>
    <phoneticPr fontId="3"/>
  </si>
  <si>
    <t>し尿処理の状況（令和2年度実績）</t>
    <phoneticPr fontId="3"/>
  </si>
  <si>
    <t>47201</t>
  </si>
  <si>
    <t>那覇市</t>
  </si>
  <si>
    <t/>
  </si>
  <si>
    <t>○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</si>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</sst>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7</v>
      </c>
      <c r="B7" s="116" t="s">
        <v>251</v>
      </c>
      <c r="C7" s="109" t="s">
        <v>200</v>
      </c>
      <c r="D7" s="110">
        <f>+SUM(E7,+I7)</f>
        <v>1483600</v>
      </c>
      <c r="E7" s="110">
        <f>+SUM(G7,+H7)</f>
        <v>83379</v>
      </c>
      <c r="F7" s="111">
        <f>IF(D7&gt;0,E7/D7*100,"-")</f>
        <v>5.6200458344567261</v>
      </c>
      <c r="G7" s="108">
        <f>SUM(G$8:G$207)</f>
        <v>83350</v>
      </c>
      <c r="H7" s="108">
        <f>SUM(H$8:H$207)</f>
        <v>29</v>
      </c>
      <c r="I7" s="110">
        <f>+SUM(K7,+M7,+O7)</f>
        <v>1400221</v>
      </c>
      <c r="J7" s="111">
        <f>IF(D7&gt;0,I7/D7*100,"-")</f>
        <v>94.379954165543282</v>
      </c>
      <c r="K7" s="108">
        <f>SUM(K$8:K$207)</f>
        <v>955093</v>
      </c>
      <c r="L7" s="111">
        <f>IF(D7&gt;0,K7/D7*100,"-")</f>
        <v>64.376718792127264</v>
      </c>
      <c r="M7" s="108">
        <f>SUM(M$8:M$207)</f>
        <v>0</v>
      </c>
      <c r="N7" s="111">
        <f>IF(D7&gt;0,M7/D7*100,"-")</f>
        <v>0</v>
      </c>
      <c r="O7" s="108">
        <f>SUM(O$8:O$207)</f>
        <v>445128</v>
      </c>
      <c r="P7" s="108">
        <f>SUM(P$8:P$207)</f>
        <v>192075</v>
      </c>
      <c r="Q7" s="111">
        <f>IF(D7&gt;0,O7/D7*100,"-")</f>
        <v>30.003235373416015</v>
      </c>
      <c r="R7" s="108">
        <f>SUM(R$8:R$207)</f>
        <v>17584</v>
      </c>
      <c r="S7" s="112">
        <f t="shared" ref="S7:Z7" si="0">COUNTIF(S$8:S$207,"○")</f>
        <v>21</v>
      </c>
      <c r="T7" s="112">
        <f t="shared" si="0"/>
        <v>1</v>
      </c>
      <c r="U7" s="112">
        <f t="shared" si="0"/>
        <v>1</v>
      </c>
      <c r="V7" s="112">
        <f t="shared" si="0"/>
        <v>18</v>
      </c>
      <c r="W7" s="112">
        <f t="shared" si="0"/>
        <v>19</v>
      </c>
      <c r="X7" s="112">
        <f t="shared" si="0"/>
        <v>2</v>
      </c>
      <c r="Y7" s="112">
        <f t="shared" si="0"/>
        <v>1</v>
      </c>
      <c r="Z7" s="112">
        <f t="shared" si="0"/>
        <v>19</v>
      </c>
      <c r="AA7" s="188"/>
      <c r="AB7" s="188"/>
    </row>
    <row r="8" spans="1:28" s="105" customFormat="1" ht="13.5" customHeight="1">
      <c r="A8" s="101" t="s">
        <v>7</v>
      </c>
      <c r="B8" s="102" t="s">
        <v>254</v>
      </c>
      <c r="C8" s="101" t="s">
        <v>255</v>
      </c>
      <c r="D8" s="103">
        <f>+SUM(E8,+I8)</f>
        <v>320657</v>
      </c>
      <c r="E8" s="103">
        <f>+SUM(G8,+H8)</f>
        <v>597</v>
      </c>
      <c r="F8" s="104">
        <f>IF(D8&gt;0,E8/D8*100,"-")</f>
        <v>0.18618024867693517</v>
      </c>
      <c r="G8" s="103">
        <v>597</v>
      </c>
      <c r="H8" s="103">
        <v>0</v>
      </c>
      <c r="I8" s="103">
        <f>+SUM(K8,+M8,+O8)</f>
        <v>320060</v>
      </c>
      <c r="J8" s="104">
        <f>IF(D8&gt;0,I8/D8*100,"-")</f>
        <v>99.813819751323066</v>
      </c>
      <c r="K8" s="103">
        <v>303440</v>
      </c>
      <c r="L8" s="104">
        <f>IF(D8&gt;0,K8/D8*100,"-")</f>
        <v>94.630711320819444</v>
      </c>
      <c r="M8" s="103">
        <v>0</v>
      </c>
      <c r="N8" s="104">
        <f>IF(D8&gt;0,M8/D8*100,"-")</f>
        <v>0</v>
      </c>
      <c r="O8" s="103">
        <v>16620</v>
      </c>
      <c r="P8" s="103">
        <v>1982</v>
      </c>
      <c r="Q8" s="104">
        <f>IF(D8&gt;0,O8/D8*100,"-")</f>
        <v>5.1831084305036228</v>
      </c>
      <c r="R8" s="103">
        <v>5239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7</v>
      </c>
      <c r="B9" s="102" t="s">
        <v>258</v>
      </c>
      <c r="C9" s="101" t="s">
        <v>259</v>
      </c>
      <c r="D9" s="103">
        <f>+SUM(E9,+I9)</f>
        <v>100230</v>
      </c>
      <c r="E9" s="103">
        <f>+SUM(G9,+H9)</f>
        <v>20414</v>
      </c>
      <c r="F9" s="104">
        <f>IF(D9&gt;0,E9/D9*100,"-")</f>
        <v>20.367155542252817</v>
      </c>
      <c r="G9" s="103">
        <v>20414</v>
      </c>
      <c r="H9" s="103">
        <v>0</v>
      </c>
      <c r="I9" s="103">
        <f>+SUM(K9,+M9,+O9)</f>
        <v>79816</v>
      </c>
      <c r="J9" s="104">
        <f>IF(D9&gt;0,I9/D9*100,"-")</f>
        <v>79.632844457747183</v>
      </c>
      <c r="K9" s="103">
        <v>79816</v>
      </c>
      <c r="L9" s="104">
        <f>IF(D9&gt;0,K9/D9*100,"-")</f>
        <v>79.632844457747183</v>
      </c>
      <c r="M9" s="103">
        <v>0</v>
      </c>
      <c r="N9" s="104">
        <f>IF(D9&gt;0,M9/D9*100,"-")</f>
        <v>0</v>
      </c>
      <c r="O9" s="103">
        <v>0</v>
      </c>
      <c r="P9" s="103">
        <v>0</v>
      </c>
      <c r="Q9" s="104">
        <f>IF(D9&gt;0,O9/D9*100,"-")</f>
        <v>0</v>
      </c>
      <c r="R9" s="103">
        <v>1638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7</v>
      </c>
      <c r="B10" s="102" t="s">
        <v>260</v>
      </c>
      <c r="C10" s="101" t="s">
        <v>261</v>
      </c>
      <c r="D10" s="103">
        <f>+SUM(E10,+I10)</f>
        <v>49638</v>
      </c>
      <c r="E10" s="103">
        <f>+SUM(G10,+H10)</f>
        <v>637</v>
      </c>
      <c r="F10" s="104">
        <f>IF(D10&gt;0,E10/D10*100,"-")</f>
        <v>1.2832910270357387</v>
      </c>
      <c r="G10" s="103">
        <v>637</v>
      </c>
      <c r="H10" s="103">
        <v>0</v>
      </c>
      <c r="I10" s="103">
        <f>+SUM(K10,+M10,+O10)</f>
        <v>49001</v>
      </c>
      <c r="J10" s="104">
        <f>IF(D10&gt;0,I10/D10*100,"-")</f>
        <v>98.716708972964256</v>
      </c>
      <c r="K10" s="103">
        <v>16603</v>
      </c>
      <c r="L10" s="104">
        <f>IF(D10&gt;0,K10/D10*100,"-")</f>
        <v>33.448164712518633</v>
      </c>
      <c r="M10" s="103">
        <v>0</v>
      </c>
      <c r="N10" s="104">
        <f>IF(D10&gt;0,M10/D10*100,"-")</f>
        <v>0</v>
      </c>
      <c r="O10" s="103">
        <v>32398</v>
      </c>
      <c r="P10" s="103">
        <v>0</v>
      </c>
      <c r="Q10" s="104">
        <f>IF(D10&gt;0,O10/D10*100,"-")</f>
        <v>65.268544260445623</v>
      </c>
      <c r="R10" s="103">
        <v>652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7</v>
      </c>
      <c r="B11" s="102" t="s">
        <v>262</v>
      </c>
      <c r="C11" s="101" t="s">
        <v>263</v>
      </c>
      <c r="D11" s="103">
        <f>+SUM(E11,+I11)</f>
        <v>115383</v>
      </c>
      <c r="E11" s="103">
        <f>+SUM(G11,+H11)</f>
        <v>677</v>
      </c>
      <c r="F11" s="104">
        <f>IF(D11&gt;0,E11/D11*100,"-")</f>
        <v>0.58674154771500131</v>
      </c>
      <c r="G11" s="103">
        <v>677</v>
      </c>
      <c r="H11" s="103">
        <v>0</v>
      </c>
      <c r="I11" s="103">
        <f>+SUM(K11,+M11,+O11)</f>
        <v>114706</v>
      </c>
      <c r="J11" s="104">
        <f>IF(D11&gt;0,I11/D11*100,"-")</f>
        <v>99.413258452285007</v>
      </c>
      <c r="K11" s="103">
        <v>105922</v>
      </c>
      <c r="L11" s="104">
        <f>IF(D11&gt;0,K11/D11*100,"-")</f>
        <v>91.800351871592866</v>
      </c>
      <c r="M11" s="103">
        <v>0</v>
      </c>
      <c r="N11" s="104">
        <f>IF(D11&gt;0,M11/D11*100,"-")</f>
        <v>0</v>
      </c>
      <c r="O11" s="103">
        <v>8784</v>
      </c>
      <c r="P11" s="103">
        <v>1128</v>
      </c>
      <c r="Q11" s="104">
        <f>IF(D11&gt;0,O11/D11*100,"-")</f>
        <v>7.6129065806921306</v>
      </c>
      <c r="R11" s="103">
        <v>1143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7</v>
      </c>
      <c r="B12" s="102" t="s">
        <v>264</v>
      </c>
      <c r="C12" s="101" t="s">
        <v>265</v>
      </c>
      <c r="D12" s="103">
        <f>+SUM(E12,+I12)</f>
        <v>63709</v>
      </c>
      <c r="E12" s="103">
        <f>+SUM(G12,+H12)</f>
        <v>5196</v>
      </c>
      <c r="F12" s="104">
        <f>IF(D12&gt;0,E12/D12*100,"-")</f>
        <v>8.1558335556985675</v>
      </c>
      <c r="G12" s="103">
        <v>5196</v>
      </c>
      <c r="H12" s="103">
        <v>0</v>
      </c>
      <c r="I12" s="103">
        <f>+SUM(K12,+M12,+O12)</f>
        <v>58513</v>
      </c>
      <c r="J12" s="104">
        <f>IF(D12&gt;0,I12/D12*100,"-")</f>
        <v>91.844166444301436</v>
      </c>
      <c r="K12" s="103">
        <v>38996</v>
      </c>
      <c r="L12" s="104">
        <f>IF(D12&gt;0,K12/D12*100,"-")</f>
        <v>61.209562228256608</v>
      </c>
      <c r="M12" s="103">
        <v>0</v>
      </c>
      <c r="N12" s="104">
        <f>IF(D12&gt;0,M12/D12*100,"-")</f>
        <v>0</v>
      </c>
      <c r="O12" s="103">
        <v>19517</v>
      </c>
      <c r="P12" s="103">
        <v>11158</v>
      </c>
      <c r="Q12" s="104">
        <f>IF(D12&gt;0,O12/D12*100,"-")</f>
        <v>30.634604216044831</v>
      </c>
      <c r="R12" s="103">
        <v>607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7</v>
      </c>
      <c r="B13" s="102" t="s">
        <v>266</v>
      </c>
      <c r="C13" s="101" t="s">
        <v>267</v>
      </c>
      <c r="D13" s="103">
        <f>+SUM(E13,+I13)</f>
        <v>62270</v>
      </c>
      <c r="E13" s="103">
        <f>+SUM(G13,+H13)</f>
        <v>333</v>
      </c>
      <c r="F13" s="104">
        <f>IF(D13&gt;0,E13/D13*100,"-")</f>
        <v>0.53476794604143252</v>
      </c>
      <c r="G13" s="103">
        <v>333</v>
      </c>
      <c r="H13" s="103">
        <v>0</v>
      </c>
      <c r="I13" s="103">
        <f>+SUM(K13,+M13,+O13)</f>
        <v>61937</v>
      </c>
      <c r="J13" s="104">
        <f>IF(D13&gt;0,I13/D13*100,"-")</f>
        <v>99.465232053958559</v>
      </c>
      <c r="K13" s="103">
        <v>36593</v>
      </c>
      <c r="L13" s="104">
        <f>IF(D13&gt;0,K13/D13*100,"-")</f>
        <v>58.765055403886301</v>
      </c>
      <c r="M13" s="103">
        <v>0</v>
      </c>
      <c r="N13" s="104">
        <f>IF(D13&gt;0,M13/D13*100,"-")</f>
        <v>0</v>
      </c>
      <c r="O13" s="103">
        <v>25344</v>
      </c>
      <c r="P13" s="103">
        <v>22611</v>
      </c>
      <c r="Q13" s="104">
        <f>IF(D13&gt;0,O13/D13*100,"-")</f>
        <v>40.700176650072265</v>
      </c>
      <c r="R13" s="103">
        <v>952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7</v>
      </c>
      <c r="B14" s="102" t="s">
        <v>268</v>
      </c>
      <c r="C14" s="101" t="s">
        <v>269</v>
      </c>
      <c r="D14" s="103">
        <f>+SUM(E14,+I14)</f>
        <v>142702</v>
      </c>
      <c r="E14" s="103">
        <f>+SUM(G14,+H14)</f>
        <v>9184</v>
      </c>
      <c r="F14" s="104">
        <f>IF(D14&gt;0,E14/D14*100,"-")</f>
        <v>6.4357892671441181</v>
      </c>
      <c r="G14" s="103">
        <v>9184</v>
      </c>
      <c r="H14" s="103">
        <v>0</v>
      </c>
      <c r="I14" s="103">
        <f>+SUM(K14,+M14,+O14)</f>
        <v>133518</v>
      </c>
      <c r="J14" s="104">
        <f>IF(D14&gt;0,I14/D14*100,"-")</f>
        <v>93.564210732855884</v>
      </c>
      <c r="K14" s="103">
        <v>122632</v>
      </c>
      <c r="L14" s="104">
        <f>IF(D14&gt;0,K14/D14*100,"-")</f>
        <v>85.935726198651736</v>
      </c>
      <c r="M14" s="103">
        <v>0</v>
      </c>
      <c r="N14" s="104">
        <f>IF(D14&gt;0,M14/D14*100,"-")</f>
        <v>0</v>
      </c>
      <c r="O14" s="103">
        <v>10886</v>
      </c>
      <c r="P14" s="103">
        <v>1514</v>
      </c>
      <c r="Q14" s="104">
        <f>IF(D14&gt;0,O14/D14*100,"-")</f>
        <v>7.6284845342041452</v>
      </c>
      <c r="R14" s="103">
        <v>18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7</v>
      </c>
      <c r="B15" s="102" t="s">
        <v>270</v>
      </c>
      <c r="C15" s="101" t="s">
        <v>271</v>
      </c>
      <c r="D15" s="103">
        <f>+SUM(E15,+I15)</f>
        <v>65483</v>
      </c>
      <c r="E15" s="103">
        <f>+SUM(G15,+H15)</f>
        <v>1546</v>
      </c>
      <c r="F15" s="104">
        <f>IF(D15&gt;0,E15/D15*100,"-")</f>
        <v>2.3609181008811446</v>
      </c>
      <c r="G15" s="103">
        <v>1546</v>
      </c>
      <c r="H15" s="103">
        <v>0</v>
      </c>
      <c r="I15" s="103">
        <f>+SUM(K15,+M15,+O15)</f>
        <v>63937</v>
      </c>
      <c r="J15" s="104">
        <f>IF(D15&gt;0,I15/D15*100,"-")</f>
        <v>97.63908189911885</v>
      </c>
      <c r="K15" s="103">
        <v>41904</v>
      </c>
      <c r="L15" s="104">
        <f>IF(D15&gt;0,K15/D15*100,"-")</f>
        <v>63.99218117679397</v>
      </c>
      <c r="M15" s="103">
        <v>0</v>
      </c>
      <c r="N15" s="104">
        <f>IF(D15&gt;0,M15/D15*100,"-")</f>
        <v>0</v>
      </c>
      <c r="O15" s="103">
        <v>22033</v>
      </c>
      <c r="P15" s="103">
        <v>3946</v>
      </c>
      <c r="Q15" s="104">
        <f>IF(D15&gt;0,O15/D15*100,"-")</f>
        <v>33.646900722324879</v>
      </c>
      <c r="R15" s="103">
        <v>377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7</v>
      </c>
      <c r="B16" s="102" t="s">
        <v>272</v>
      </c>
      <c r="C16" s="101" t="s">
        <v>273</v>
      </c>
      <c r="D16" s="103">
        <f>+SUM(E16,+I16)</f>
        <v>125029</v>
      </c>
      <c r="E16" s="103">
        <f>+SUM(G16,+H16)</f>
        <v>4374</v>
      </c>
      <c r="F16" s="104">
        <f>IF(D16&gt;0,E16/D16*100,"-")</f>
        <v>3.4983883738972557</v>
      </c>
      <c r="G16" s="103">
        <v>4374</v>
      </c>
      <c r="H16" s="103">
        <v>0</v>
      </c>
      <c r="I16" s="103">
        <f>+SUM(K16,+M16,+O16)</f>
        <v>120655</v>
      </c>
      <c r="J16" s="104">
        <f>IF(D16&gt;0,I16/D16*100,"-")</f>
        <v>96.501611626102743</v>
      </c>
      <c r="K16" s="103">
        <v>68588</v>
      </c>
      <c r="L16" s="104">
        <f>IF(D16&gt;0,K16/D16*100,"-")</f>
        <v>54.857673019859391</v>
      </c>
      <c r="M16" s="103">
        <v>0</v>
      </c>
      <c r="N16" s="104">
        <f>IF(D16&gt;0,M16/D16*100,"-")</f>
        <v>0</v>
      </c>
      <c r="O16" s="103">
        <v>52067</v>
      </c>
      <c r="P16" s="103">
        <v>18832</v>
      </c>
      <c r="Q16" s="104">
        <f>IF(D16&gt;0,O16/D16*100,"-")</f>
        <v>41.643938606243353</v>
      </c>
      <c r="R16" s="103">
        <v>1323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7</v>
      </c>
      <c r="B17" s="102" t="s">
        <v>274</v>
      </c>
      <c r="C17" s="101" t="s">
        <v>275</v>
      </c>
      <c r="D17" s="103">
        <f>+SUM(E17,+I17)</f>
        <v>55590</v>
      </c>
      <c r="E17" s="103">
        <f>+SUM(G17,+H17)</f>
        <v>29778</v>
      </c>
      <c r="F17" s="104">
        <f>IF(D17&gt;0,E17/D17*100,"-")</f>
        <v>53.567188343227201</v>
      </c>
      <c r="G17" s="103">
        <v>29755</v>
      </c>
      <c r="H17" s="103">
        <v>23</v>
      </c>
      <c r="I17" s="103">
        <f>+SUM(K17,+M17,+O17)</f>
        <v>25812</v>
      </c>
      <c r="J17" s="104">
        <f>IF(D17&gt;0,I17/D17*100,"-")</f>
        <v>46.432811656772799</v>
      </c>
      <c r="K17" s="103">
        <v>7044</v>
      </c>
      <c r="L17" s="104">
        <f>IF(D17&gt;0,K17/D17*100,"-")</f>
        <v>12.671343766864544</v>
      </c>
      <c r="M17" s="103">
        <v>0</v>
      </c>
      <c r="N17" s="104">
        <f>IF(D17&gt;0,M17/D17*100,"-")</f>
        <v>0</v>
      </c>
      <c r="O17" s="103">
        <v>18768</v>
      </c>
      <c r="P17" s="103">
        <v>14853</v>
      </c>
      <c r="Q17" s="104">
        <f>IF(D17&gt;0,O17/D17*100,"-")</f>
        <v>33.761467889908261</v>
      </c>
      <c r="R17" s="103">
        <v>573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7</v>
      </c>
      <c r="B18" s="102" t="s">
        <v>276</v>
      </c>
      <c r="C18" s="101" t="s">
        <v>277</v>
      </c>
      <c r="D18" s="103">
        <f>+SUM(E18,+I18)</f>
        <v>44815</v>
      </c>
      <c r="E18" s="103">
        <f>+SUM(G18,+H18)</f>
        <v>177</v>
      </c>
      <c r="F18" s="104">
        <f>IF(D18&gt;0,E18/D18*100,"-")</f>
        <v>0.39495704563204287</v>
      </c>
      <c r="G18" s="103">
        <v>177</v>
      </c>
      <c r="H18" s="103">
        <v>0</v>
      </c>
      <c r="I18" s="103">
        <f>+SUM(K18,+M18,+O18)</f>
        <v>44638</v>
      </c>
      <c r="J18" s="104">
        <f>IF(D18&gt;0,I18/D18*100,"-")</f>
        <v>99.60504295436796</v>
      </c>
      <c r="K18" s="103">
        <v>7912</v>
      </c>
      <c r="L18" s="104">
        <f>IF(D18&gt;0,K18/D18*100,"-")</f>
        <v>17.654803079326118</v>
      </c>
      <c r="M18" s="103">
        <v>0</v>
      </c>
      <c r="N18" s="104">
        <f>IF(D18&gt;0,M18/D18*100,"-")</f>
        <v>0</v>
      </c>
      <c r="O18" s="103">
        <v>36726</v>
      </c>
      <c r="P18" s="103">
        <v>4513</v>
      </c>
      <c r="Q18" s="104">
        <f>IF(D18&gt;0,O18/D18*100,"-")</f>
        <v>81.950239875041845</v>
      </c>
      <c r="R18" s="103">
        <v>269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7</v>
      </c>
      <c r="B19" s="102" t="s">
        <v>278</v>
      </c>
      <c r="C19" s="101" t="s">
        <v>279</v>
      </c>
      <c r="D19" s="103">
        <f>+SUM(E19,+I19)</f>
        <v>4626</v>
      </c>
      <c r="E19" s="103">
        <f>+SUM(G19,+H19)</f>
        <v>0</v>
      </c>
      <c r="F19" s="104">
        <f>IF(D19&gt;0,E19/D19*100,"-")</f>
        <v>0</v>
      </c>
      <c r="G19" s="103">
        <v>0</v>
      </c>
      <c r="H19" s="103">
        <v>0</v>
      </c>
      <c r="I19" s="103">
        <f>+SUM(K19,+M19,+O19)</f>
        <v>4626</v>
      </c>
      <c r="J19" s="104">
        <f>IF(D19&gt;0,I19/D19*100,"-")</f>
        <v>100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4626</v>
      </c>
      <c r="P19" s="103">
        <v>1074</v>
      </c>
      <c r="Q19" s="104">
        <f>IF(D19&gt;0,O19/D19*100,"-")</f>
        <v>100</v>
      </c>
      <c r="R19" s="103">
        <v>35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7</v>
      </c>
      <c r="B20" s="102" t="s">
        <v>280</v>
      </c>
      <c r="C20" s="101" t="s">
        <v>281</v>
      </c>
      <c r="D20" s="103">
        <f>+SUM(E20,+I20)</f>
        <v>3083</v>
      </c>
      <c r="E20" s="103">
        <f>+SUM(G20,+H20)</f>
        <v>0</v>
      </c>
      <c r="F20" s="104">
        <f>IF(D20&gt;0,E20/D20*100,"-")</f>
        <v>0</v>
      </c>
      <c r="G20" s="103">
        <v>0</v>
      </c>
      <c r="H20" s="103">
        <v>0</v>
      </c>
      <c r="I20" s="103">
        <f>+SUM(K20,+M20,+O20)</f>
        <v>3083</v>
      </c>
      <c r="J20" s="104">
        <f>IF(D20&gt;0,I20/D20*100,"-")</f>
        <v>100</v>
      </c>
      <c r="K20" s="103">
        <v>247</v>
      </c>
      <c r="L20" s="104">
        <f>IF(D20&gt;0,K20/D20*100,"-")</f>
        <v>8.0116769380473567</v>
      </c>
      <c r="M20" s="103">
        <v>0</v>
      </c>
      <c r="N20" s="104">
        <f>IF(D20&gt;0,M20/D20*100,"-")</f>
        <v>0</v>
      </c>
      <c r="O20" s="103">
        <v>2836</v>
      </c>
      <c r="P20" s="103">
        <v>1322</v>
      </c>
      <c r="Q20" s="104">
        <f>IF(D20&gt;0,O20/D20*100,"-")</f>
        <v>91.988323061952642</v>
      </c>
      <c r="R20" s="103">
        <v>24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7</v>
      </c>
      <c r="B21" s="102" t="s">
        <v>282</v>
      </c>
      <c r="C21" s="101" t="s">
        <v>283</v>
      </c>
      <c r="D21" s="103">
        <f>+SUM(E21,+I21)</f>
        <v>1723</v>
      </c>
      <c r="E21" s="103">
        <f>+SUM(G21,+H21)</f>
        <v>95</v>
      </c>
      <c r="F21" s="104">
        <f>IF(D21&gt;0,E21/D21*100,"-")</f>
        <v>5.513639001741149</v>
      </c>
      <c r="G21" s="103">
        <v>95</v>
      </c>
      <c r="H21" s="103">
        <v>0</v>
      </c>
      <c r="I21" s="103">
        <f>+SUM(K21,+M21,+O21)</f>
        <v>1628</v>
      </c>
      <c r="J21" s="104">
        <f>IF(D21&gt;0,I21/D21*100,"-")</f>
        <v>94.48636099825886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1628</v>
      </c>
      <c r="P21" s="103">
        <v>375</v>
      </c>
      <c r="Q21" s="104">
        <f>IF(D21&gt;0,O21/D21*100,"-")</f>
        <v>94.48636099825886</v>
      </c>
      <c r="R21" s="103">
        <v>12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7</v>
      </c>
      <c r="B22" s="102" t="s">
        <v>284</v>
      </c>
      <c r="C22" s="101" t="s">
        <v>285</v>
      </c>
      <c r="D22" s="103">
        <f>+SUM(E22,+I22)</f>
        <v>9315</v>
      </c>
      <c r="E22" s="103">
        <f>+SUM(G22,+H22)</f>
        <v>1032</v>
      </c>
      <c r="F22" s="104">
        <f>IF(D22&gt;0,E22/D22*100,"-")</f>
        <v>11.07890499194847</v>
      </c>
      <c r="G22" s="103">
        <v>1032</v>
      </c>
      <c r="H22" s="103">
        <v>0</v>
      </c>
      <c r="I22" s="103">
        <f>+SUM(K22,+M22,+O22)</f>
        <v>8283</v>
      </c>
      <c r="J22" s="104">
        <f>IF(D22&gt;0,I22/D22*100,"-")</f>
        <v>88.921095008051537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8283</v>
      </c>
      <c r="P22" s="103">
        <v>3102</v>
      </c>
      <c r="Q22" s="104">
        <f>IF(D22&gt;0,O22/D22*100,"-")</f>
        <v>88.921095008051537</v>
      </c>
      <c r="R22" s="103">
        <v>48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7</v>
      </c>
      <c r="B23" s="102" t="s">
        <v>286</v>
      </c>
      <c r="C23" s="101" t="s">
        <v>287</v>
      </c>
      <c r="D23" s="103">
        <f>+SUM(E23,+I23)</f>
        <v>13108</v>
      </c>
      <c r="E23" s="103">
        <f>+SUM(G23,+H23)</f>
        <v>0</v>
      </c>
      <c r="F23" s="104">
        <f>IF(D23&gt;0,E23/D23*100,"-")</f>
        <v>0</v>
      </c>
      <c r="G23" s="103">
        <v>0</v>
      </c>
      <c r="H23" s="103">
        <v>0</v>
      </c>
      <c r="I23" s="103">
        <f>+SUM(K23,+M23,+O23)</f>
        <v>13108</v>
      </c>
      <c r="J23" s="104">
        <f>IF(D23&gt;0,I23/D23*100,"-")</f>
        <v>100</v>
      </c>
      <c r="K23" s="103">
        <v>8422</v>
      </c>
      <c r="L23" s="104">
        <f>IF(D23&gt;0,K23/D23*100,"-")</f>
        <v>64.250839182178822</v>
      </c>
      <c r="M23" s="103">
        <v>0</v>
      </c>
      <c r="N23" s="104">
        <f>IF(D23&gt;0,M23/D23*100,"-")</f>
        <v>0</v>
      </c>
      <c r="O23" s="103">
        <v>4686</v>
      </c>
      <c r="P23" s="103">
        <v>0</v>
      </c>
      <c r="Q23" s="104">
        <f>IF(D23&gt;0,O23/D23*100,"-")</f>
        <v>35.749160817821178</v>
      </c>
      <c r="R23" s="103">
        <v>161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7</v>
      </c>
      <c r="B24" s="102" t="s">
        <v>288</v>
      </c>
      <c r="C24" s="101" t="s">
        <v>289</v>
      </c>
      <c r="D24" s="103">
        <f>+SUM(E24,+I24)</f>
        <v>10998</v>
      </c>
      <c r="E24" s="103">
        <f>+SUM(G24,+H24)</f>
        <v>499</v>
      </c>
      <c r="F24" s="104">
        <f>IF(D24&gt;0,E24/D24*100,"-")</f>
        <v>4.5371885797417706</v>
      </c>
      <c r="G24" s="103">
        <v>499</v>
      </c>
      <c r="H24" s="103">
        <v>0</v>
      </c>
      <c r="I24" s="103">
        <f>+SUM(K24,+M24,+O24)</f>
        <v>10499</v>
      </c>
      <c r="J24" s="104">
        <f>IF(D24&gt;0,I24/D24*100,"-")</f>
        <v>95.462811420258234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10499</v>
      </c>
      <c r="P24" s="103">
        <v>8024</v>
      </c>
      <c r="Q24" s="104">
        <f>IF(D24&gt;0,O24/D24*100,"-")</f>
        <v>95.462811420258234</v>
      </c>
      <c r="R24" s="103">
        <v>741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7</v>
      </c>
      <c r="B25" s="102" t="s">
        <v>290</v>
      </c>
      <c r="C25" s="101" t="s">
        <v>291</v>
      </c>
      <c r="D25" s="103">
        <f>+SUM(E25,+I25)</f>
        <v>6168</v>
      </c>
      <c r="E25" s="103">
        <f>+SUM(G25,+H25)</f>
        <v>0</v>
      </c>
      <c r="F25" s="104">
        <f>IF(D25&gt;0,E25/D25*100,"-")</f>
        <v>0</v>
      </c>
      <c r="G25" s="103">
        <v>0</v>
      </c>
      <c r="H25" s="103">
        <v>0</v>
      </c>
      <c r="I25" s="103">
        <f>+SUM(K25,+M25,+O25)</f>
        <v>6168</v>
      </c>
      <c r="J25" s="104">
        <f>IF(D25&gt;0,I25/D25*100,"-")</f>
        <v>100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6168</v>
      </c>
      <c r="P25" s="103">
        <v>131</v>
      </c>
      <c r="Q25" s="104">
        <f>IF(D25&gt;0,O25/D25*100,"-")</f>
        <v>100</v>
      </c>
      <c r="R25" s="103">
        <v>47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7</v>
      </c>
      <c r="B26" s="102" t="s">
        <v>292</v>
      </c>
      <c r="C26" s="101" t="s">
        <v>293</v>
      </c>
      <c r="D26" s="103">
        <f>+SUM(E26,+I26)</f>
        <v>11452</v>
      </c>
      <c r="E26" s="103">
        <f>+SUM(G26,+H26)</f>
        <v>0</v>
      </c>
      <c r="F26" s="104">
        <f>IF(D26&gt;0,E26/D26*100,"-")</f>
        <v>0</v>
      </c>
      <c r="G26" s="103">
        <v>0</v>
      </c>
      <c r="H26" s="103">
        <v>0</v>
      </c>
      <c r="I26" s="103">
        <f>+SUM(K26,+M26,+O26)</f>
        <v>11452</v>
      </c>
      <c r="J26" s="104">
        <f>IF(D26&gt;0,I26/D26*100,"-")</f>
        <v>100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11452</v>
      </c>
      <c r="P26" s="103">
        <v>10996</v>
      </c>
      <c r="Q26" s="104">
        <f>IF(D26&gt;0,O26/D26*100,"-")</f>
        <v>100</v>
      </c>
      <c r="R26" s="103">
        <v>112</v>
      </c>
      <c r="S26" s="101"/>
      <c r="T26" s="101"/>
      <c r="U26" s="101" t="s">
        <v>257</v>
      </c>
      <c r="V26" s="101"/>
      <c r="W26" s="101"/>
      <c r="X26" s="101"/>
      <c r="Y26" s="101" t="s">
        <v>257</v>
      </c>
      <c r="Z26" s="101"/>
      <c r="AA26" s="189" t="s">
        <v>256</v>
      </c>
      <c r="AB26" s="190"/>
    </row>
    <row r="27" spans="1:28" s="105" customFormat="1" ht="13.5" customHeight="1">
      <c r="A27" s="101" t="s">
        <v>7</v>
      </c>
      <c r="B27" s="102" t="s">
        <v>294</v>
      </c>
      <c r="C27" s="101" t="s">
        <v>295</v>
      </c>
      <c r="D27" s="103">
        <f>+SUM(E27,+I27)</f>
        <v>4490</v>
      </c>
      <c r="E27" s="103">
        <f>+SUM(G27,+H27)</f>
        <v>9</v>
      </c>
      <c r="F27" s="104">
        <f>IF(D27&gt;0,E27/D27*100,"-")</f>
        <v>0.20044543429844097</v>
      </c>
      <c r="G27" s="103">
        <v>7</v>
      </c>
      <c r="H27" s="103">
        <v>2</v>
      </c>
      <c r="I27" s="103">
        <f>+SUM(K27,+M27,+O27)</f>
        <v>4481</v>
      </c>
      <c r="J27" s="104">
        <f>IF(D27&gt;0,I27/D27*100,"-")</f>
        <v>99.799554565701555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4481</v>
      </c>
      <c r="P27" s="103">
        <v>3804</v>
      </c>
      <c r="Q27" s="104">
        <f>IF(D27&gt;0,O27/D27*100,"-")</f>
        <v>99.799554565701555</v>
      </c>
      <c r="R27" s="103">
        <v>25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7</v>
      </c>
      <c r="B28" s="102" t="s">
        <v>296</v>
      </c>
      <c r="C28" s="101" t="s">
        <v>297</v>
      </c>
      <c r="D28" s="103">
        <f>+SUM(E28,+I28)</f>
        <v>41633</v>
      </c>
      <c r="E28" s="103">
        <f>+SUM(G28,+H28)</f>
        <v>17</v>
      </c>
      <c r="F28" s="104">
        <f>IF(D28&gt;0,E28/D28*100,"-")</f>
        <v>4.0832993058391179E-2</v>
      </c>
      <c r="G28" s="103">
        <v>17</v>
      </c>
      <c r="H28" s="103">
        <v>0</v>
      </c>
      <c r="I28" s="103">
        <f>+SUM(K28,+M28,+O28)</f>
        <v>41616</v>
      </c>
      <c r="J28" s="104">
        <f>IF(D28&gt;0,I28/D28*100,"-")</f>
        <v>99.959167006941612</v>
      </c>
      <c r="K28" s="103">
        <v>6724</v>
      </c>
      <c r="L28" s="104">
        <f>IF(D28&gt;0,K28/D28*100,"-")</f>
        <v>16.150649724977782</v>
      </c>
      <c r="M28" s="103">
        <v>0</v>
      </c>
      <c r="N28" s="104">
        <f>IF(D28&gt;0,M28/D28*100,"-")</f>
        <v>0</v>
      </c>
      <c r="O28" s="103">
        <v>34892</v>
      </c>
      <c r="P28" s="103">
        <v>17865</v>
      </c>
      <c r="Q28" s="104">
        <f>IF(D28&gt;0,O28/D28*100,"-")</f>
        <v>83.80851728196383</v>
      </c>
      <c r="R28" s="103">
        <v>693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7</v>
      </c>
      <c r="B29" s="102" t="s">
        <v>298</v>
      </c>
      <c r="C29" s="101" t="s">
        <v>299</v>
      </c>
      <c r="D29" s="103">
        <f>+SUM(E29,+I29)</f>
        <v>13444</v>
      </c>
      <c r="E29" s="103">
        <f>+SUM(G29,+H29)</f>
        <v>363</v>
      </c>
      <c r="F29" s="104">
        <f>IF(D29&gt;0,E29/D29*100,"-")</f>
        <v>2.7000892591490628</v>
      </c>
      <c r="G29" s="103">
        <v>363</v>
      </c>
      <c r="H29" s="103">
        <v>0</v>
      </c>
      <c r="I29" s="103">
        <f>+SUM(K29,+M29,+O29)</f>
        <v>13081</v>
      </c>
      <c r="J29" s="104">
        <f>IF(D29&gt;0,I29/D29*100,"-")</f>
        <v>97.299910740850933</v>
      </c>
      <c r="K29" s="103">
        <v>13081</v>
      </c>
      <c r="L29" s="104">
        <f>IF(D29&gt;0,K29/D29*100,"-")</f>
        <v>97.299910740850933</v>
      </c>
      <c r="M29" s="103">
        <v>0</v>
      </c>
      <c r="N29" s="104">
        <f>IF(D29&gt;0,M29/D29*100,"-")</f>
        <v>0</v>
      </c>
      <c r="O29" s="103">
        <v>0</v>
      </c>
      <c r="P29" s="103">
        <v>0</v>
      </c>
      <c r="Q29" s="104">
        <f>IF(D29&gt;0,O29/D29*100,"-")</f>
        <v>0</v>
      </c>
      <c r="R29" s="103">
        <v>99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7</v>
      </c>
      <c r="B30" s="102" t="s">
        <v>300</v>
      </c>
      <c r="C30" s="101" t="s">
        <v>301</v>
      </c>
      <c r="D30" s="103">
        <f>+SUM(E30,+I30)</f>
        <v>28858</v>
      </c>
      <c r="E30" s="103">
        <f>+SUM(G30,+H30)</f>
        <v>221</v>
      </c>
      <c r="F30" s="104">
        <f>IF(D30&gt;0,E30/D30*100,"-")</f>
        <v>0.76581883706424558</v>
      </c>
      <c r="G30" s="103">
        <v>221</v>
      </c>
      <c r="H30" s="103">
        <v>0</v>
      </c>
      <c r="I30" s="103">
        <f>+SUM(K30,+M30,+O30)</f>
        <v>28637</v>
      </c>
      <c r="J30" s="104">
        <f>IF(D30&gt;0,I30/D30*100,"-")</f>
        <v>99.234181162935755</v>
      </c>
      <c r="K30" s="103">
        <v>27743</v>
      </c>
      <c r="L30" s="104">
        <f>IF(D30&gt;0,K30/D30*100,"-")</f>
        <v>96.136253378612508</v>
      </c>
      <c r="M30" s="103">
        <v>0</v>
      </c>
      <c r="N30" s="104">
        <f>IF(D30&gt;0,M30/D30*100,"-")</f>
        <v>0</v>
      </c>
      <c r="O30" s="103">
        <v>894</v>
      </c>
      <c r="P30" s="103">
        <v>32</v>
      </c>
      <c r="Q30" s="104">
        <f>IF(D30&gt;0,O30/D30*100,"-")</f>
        <v>3.0979277843232378</v>
      </c>
      <c r="R30" s="103">
        <v>786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7</v>
      </c>
      <c r="B31" s="102" t="s">
        <v>302</v>
      </c>
      <c r="C31" s="101" t="s">
        <v>303</v>
      </c>
      <c r="D31" s="103">
        <f>+SUM(E31,+I31)</f>
        <v>17852</v>
      </c>
      <c r="E31" s="103">
        <f>+SUM(G31,+H31)</f>
        <v>0</v>
      </c>
      <c r="F31" s="104">
        <f>IF(D31&gt;0,E31/D31*100,"-")</f>
        <v>0</v>
      </c>
      <c r="G31" s="103">
        <v>0</v>
      </c>
      <c r="H31" s="103">
        <v>0</v>
      </c>
      <c r="I31" s="103">
        <f>+SUM(K31,+M31,+O31)</f>
        <v>17852</v>
      </c>
      <c r="J31" s="104">
        <f>IF(D31&gt;0,I31/D31*100,"-")</f>
        <v>100</v>
      </c>
      <c r="K31" s="103">
        <v>7918</v>
      </c>
      <c r="L31" s="104">
        <f>IF(D31&gt;0,K31/D31*100,"-")</f>
        <v>44.353573829262828</v>
      </c>
      <c r="M31" s="103">
        <v>0</v>
      </c>
      <c r="N31" s="104">
        <f>IF(D31&gt;0,M31/D31*100,"-")</f>
        <v>0</v>
      </c>
      <c r="O31" s="103">
        <v>9934</v>
      </c>
      <c r="P31" s="103">
        <v>1987</v>
      </c>
      <c r="Q31" s="104">
        <f>IF(D31&gt;0,O31/D31*100,"-")</f>
        <v>55.646426170737172</v>
      </c>
      <c r="R31" s="103">
        <v>376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7</v>
      </c>
      <c r="B32" s="102" t="s">
        <v>304</v>
      </c>
      <c r="C32" s="101" t="s">
        <v>305</v>
      </c>
      <c r="D32" s="103">
        <f>+SUM(E32,+I32)</f>
        <v>21944</v>
      </c>
      <c r="E32" s="103">
        <f>+SUM(G32,+H32)</f>
        <v>2211</v>
      </c>
      <c r="F32" s="104">
        <f>IF(D32&gt;0,E32/D32*100,"-")</f>
        <v>10.075647101713454</v>
      </c>
      <c r="G32" s="103">
        <v>2211</v>
      </c>
      <c r="H32" s="103">
        <v>0</v>
      </c>
      <c r="I32" s="103">
        <f>+SUM(K32,+M32,+O32)</f>
        <v>19733</v>
      </c>
      <c r="J32" s="104">
        <f>IF(D32&gt;0,I32/D32*100,"-")</f>
        <v>89.924352898286557</v>
      </c>
      <c r="K32" s="103">
        <v>7497</v>
      </c>
      <c r="L32" s="104">
        <f>IF(D32&gt;0,K32/D32*100,"-")</f>
        <v>34.164236237695953</v>
      </c>
      <c r="M32" s="103">
        <v>0</v>
      </c>
      <c r="N32" s="104">
        <f>IF(D32&gt;0,M32/D32*100,"-")</f>
        <v>0</v>
      </c>
      <c r="O32" s="103">
        <v>12236</v>
      </c>
      <c r="P32" s="103">
        <v>9336</v>
      </c>
      <c r="Q32" s="104">
        <f>IF(D32&gt;0,O32/D32*100,"-")</f>
        <v>55.760116660590597</v>
      </c>
      <c r="R32" s="103">
        <v>343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7</v>
      </c>
      <c r="B33" s="102" t="s">
        <v>306</v>
      </c>
      <c r="C33" s="101" t="s">
        <v>307</v>
      </c>
      <c r="D33" s="103">
        <f>+SUM(E33,+I33)</f>
        <v>35397</v>
      </c>
      <c r="E33" s="103">
        <f>+SUM(G33,+H33)</f>
        <v>456</v>
      </c>
      <c r="F33" s="104">
        <f>IF(D33&gt;0,E33/D33*100,"-")</f>
        <v>1.288244766505636</v>
      </c>
      <c r="G33" s="103">
        <v>456</v>
      </c>
      <c r="H33" s="103">
        <v>0</v>
      </c>
      <c r="I33" s="103">
        <f>+SUM(K33,+M33,+O33)</f>
        <v>34941</v>
      </c>
      <c r="J33" s="104">
        <f>IF(D33&gt;0,I33/D33*100,"-")</f>
        <v>98.711755233494372</v>
      </c>
      <c r="K33" s="103">
        <v>10046</v>
      </c>
      <c r="L33" s="104">
        <f>IF(D33&gt;0,K33/D33*100,"-")</f>
        <v>28.380936237534254</v>
      </c>
      <c r="M33" s="103">
        <v>0</v>
      </c>
      <c r="N33" s="104">
        <f>IF(D33&gt;0,M33/D33*100,"-")</f>
        <v>0</v>
      </c>
      <c r="O33" s="103">
        <v>24895</v>
      </c>
      <c r="P33" s="103">
        <v>13277</v>
      </c>
      <c r="Q33" s="104">
        <f>IF(D33&gt;0,O33/D33*100,"-")</f>
        <v>70.330818995960115</v>
      </c>
      <c r="R33" s="103">
        <v>547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7</v>
      </c>
      <c r="B34" s="102" t="s">
        <v>308</v>
      </c>
      <c r="C34" s="101" t="s">
        <v>309</v>
      </c>
      <c r="D34" s="103">
        <f>+SUM(E34,+I34)</f>
        <v>20057</v>
      </c>
      <c r="E34" s="103">
        <f>+SUM(G34,+H34)</f>
        <v>191</v>
      </c>
      <c r="F34" s="104">
        <f>IF(D34&gt;0,E34/D34*100,"-")</f>
        <v>0.95228598494291272</v>
      </c>
      <c r="G34" s="103">
        <v>191</v>
      </c>
      <c r="H34" s="103">
        <v>0</v>
      </c>
      <c r="I34" s="103">
        <f>+SUM(K34,+M34,+O34)</f>
        <v>19866</v>
      </c>
      <c r="J34" s="104">
        <f>IF(D34&gt;0,I34/D34*100,"-")</f>
        <v>99.047714015057082</v>
      </c>
      <c r="K34" s="103">
        <v>12707</v>
      </c>
      <c r="L34" s="104">
        <f>IF(D34&gt;0,K34/D34*100,"-")</f>
        <v>63.35443984643765</v>
      </c>
      <c r="M34" s="103">
        <v>0</v>
      </c>
      <c r="N34" s="104">
        <f>IF(D34&gt;0,M34/D34*100,"-")</f>
        <v>0</v>
      </c>
      <c r="O34" s="103">
        <v>7159</v>
      </c>
      <c r="P34" s="103">
        <v>1958</v>
      </c>
      <c r="Q34" s="104">
        <f>IF(D34&gt;0,O34/D34*100,"-")</f>
        <v>35.693274168619432</v>
      </c>
      <c r="R34" s="103">
        <v>124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7</v>
      </c>
      <c r="B35" s="102" t="s">
        <v>310</v>
      </c>
      <c r="C35" s="101" t="s">
        <v>311</v>
      </c>
      <c r="D35" s="103">
        <f>+SUM(E35,+I35)</f>
        <v>40296</v>
      </c>
      <c r="E35" s="103">
        <f>+SUM(G35,+H35)</f>
        <v>66</v>
      </c>
      <c r="F35" s="104">
        <f>IF(D35&gt;0,E35/D35*100,"-")</f>
        <v>0.16378796902918405</v>
      </c>
      <c r="G35" s="103">
        <v>66</v>
      </c>
      <c r="H35" s="103">
        <v>0</v>
      </c>
      <c r="I35" s="103">
        <f>+SUM(K35,+M35,+O35)</f>
        <v>40230</v>
      </c>
      <c r="J35" s="104">
        <f>IF(D35&gt;0,I35/D35*100,"-")</f>
        <v>99.836212030970813</v>
      </c>
      <c r="K35" s="103">
        <v>24878</v>
      </c>
      <c r="L35" s="104">
        <f>IF(D35&gt;0,K35/D35*100,"-")</f>
        <v>61.73813778042485</v>
      </c>
      <c r="M35" s="103">
        <v>0</v>
      </c>
      <c r="N35" s="104">
        <f>IF(D35&gt;0,M35/D35*100,"-")</f>
        <v>0</v>
      </c>
      <c r="O35" s="103">
        <v>15352</v>
      </c>
      <c r="P35" s="103">
        <v>4544</v>
      </c>
      <c r="Q35" s="104">
        <f>IF(D35&gt;0,O35/D35*100,"-")</f>
        <v>38.098074250545963</v>
      </c>
      <c r="R35" s="103">
        <v>224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7</v>
      </c>
      <c r="B36" s="102" t="s">
        <v>312</v>
      </c>
      <c r="C36" s="101" t="s">
        <v>313</v>
      </c>
      <c r="D36" s="103">
        <f>+SUM(E36,+I36)</f>
        <v>727</v>
      </c>
      <c r="E36" s="103">
        <f>+SUM(G36,+H36)</f>
        <v>10</v>
      </c>
      <c r="F36" s="104">
        <f>IF(D36&gt;0,E36/D36*100,"-")</f>
        <v>1.3755158184319118</v>
      </c>
      <c r="G36" s="103">
        <v>10</v>
      </c>
      <c r="H36" s="103">
        <v>0</v>
      </c>
      <c r="I36" s="103">
        <f>+SUM(K36,+M36,+O36)</f>
        <v>717</v>
      </c>
      <c r="J36" s="104">
        <f>IF(D36&gt;0,I36/D36*100,"-")</f>
        <v>98.624484181568079</v>
      </c>
      <c r="K36" s="103">
        <v>230</v>
      </c>
      <c r="L36" s="104">
        <f>IF(D36&gt;0,K36/D36*100,"-")</f>
        <v>31.636863823933975</v>
      </c>
      <c r="M36" s="103">
        <v>0</v>
      </c>
      <c r="N36" s="104">
        <f>IF(D36&gt;0,M36/D36*100,"-")</f>
        <v>0</v>
      </c>
      <c r="O36" s="103">
        <v>487</v>
      </c>
      <c r="P36" s="103">
        <v>200</v>
      </c>
      <c r="Q36" s="104">
        <f>IF(D36&gt;0,O36/D36*100,"-")</f>
        <v>66.987620357634114</v>
      </c>
      <c r="R36" s="103">
        <v>9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7</v>
      </c>
      <c r="B37" s="102" t="s">
        <v>314</v>
      </c>
      <c r="C37" s="101" t="s">
        <v>315</v>
      </c>
      <c r="D37" s="103">
        <f>+SUM(E37,+I37)</f>
        <v>915</v>
      </c>
      <c r="E37" s="103">
        <f>+SUM(G37,+H37)</f>
        <v>98</v>
      </c>
      <c r="F37" s="104">
        <f>IF(D37&gt;0,E37/D37*100,"-")</f>
        <v>10.710382513661203</v>
      </c>
      <c r="G37" s="103">
        <v>98</v>
      </c>
      <c r="H37" s="103">
        <v>0</v>
      </c>
      <c r="I37" s="103">
        <f>+SUM(K37,+M37,+O37)</f>
        <v>817</v>
      </c>
      <c r="J37" s="104">
        <f>IF(D37&gt;0,I37/D37*100,"-")</f>
        <v>89.289617486338798</v>
      </c>
      <c r="K37" s="103">
        <v>546</v>
      </c>
      <c r="L37" s="104">
        <f>IF(D37&gt;0,K37/D37*100,"-")</f>
        <v>59.672131147540988</v>
      </c>
      <c r="M37" s="103">
        <v>0</v>
      </c>
      <c r="N37" s="104">
        <f>IF(D37&gt;0,M37/D37*100,"-")</f>
        <v>0</v>
      </c>
      <c r="O37" s="103">
        <v>271</v>
      </c>
      <c r="P37" s="103">
        <v>271</v>
      </c>
      <c r="Q37" s="104">
        <f>IF(D37&gt;0,O37/D37*100,"-")</f>
        <v>29.617486338797818</v>
      </c>
      <c r="R37" s="103">
        <v>19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7</v>
      </c>
      <c r="B38" s="102" t="s">
        <v>316</v>
      </c>
      <c r="C38" s="101" t="s">
        <v>317</v>
      </c>
      <c r="D38" s="103">
        <f>+SUM(E38,+I38)</f>
        <v>695</v>
      </c>
      <c r="E38" s="103">
        <f>+SUM(G38,+H38)</f>
        <v>0</v>
      </c>
      <c r="F38" s="104">
        <f>IF(D38&gt;0,E38/D38*100,"-")</f>
        <v>0</v>
      </c>
      <c r="G38" s="103">
        <v>0</v>
      </c>
      <c r="H38" s="103">
        <v>0</v>
      </c>
      <c r="I38" s="103">
        <f>+SUM(K38,+M38,+O38)</f>
        <v>695</v>
      </c>
      <c r="J38" s="104">
        <f>IF(D38&gt;0,I38/D38*100,"-")</f>
        <v>100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695</v>
      </c>
      <c r="P38" s="103">
        <v>695</v>
      </c>
      <c r="Q38" s="104">
        <f>IF(D38&gt;0,O38/D38*100,"-")</f>
        <v>100</v>
      </c>
      <c r="R38" s="103">
        <v>9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7</v>
      </c>
      <c r="B39" s="102" t="s">
        <v>318</v>
      </c>
      <c r="C39" s="101" t="s">
        <v>319</v>
      </c>
      <c r="D39" s="103">
        <f>+SUM(E39,+I39)</f>
        <v>342</v>
      </c>
      <c r="E39" s="103">
        <f>+SUM(G39,+H39)</f>
        <v>0</v>
      </c>
      <c r="F39" s="104">
        <f>IF(D39&gt;0,E39/D39*100,"-")</f>
        <v>0</v>
      </c>
      <c r="G39" s="103">
        <v>0</v>
      </c>
      <c r="H39" s="103">
        <v>0</v>
      </c>
      <c r="I39" s="103">
        <f>+SUM(K39,+M39,+O39)</f>
        <v>342</v>
      </c>
      <c r="J39" s="104">
        <f>IF(D39&gt;0,I39/D39*100,"-")</f>
        <v>100</v>
      </c>
      <c r="K39" s="103">
        <v>342</v>
      </c>
      <c r="L39" s="104">
        <f>IF(D39&gt;0,K39/D39*100,"-")</f>
        <v>100</v>
      </c>
      <c r="M39" s="103">
        <v>0</v>
      </c>
      <c r="N39" s="104">
        <f>IF(D39&gt;0,M39/D39*100,"-")</f>
        <v>0</v>
      </c>
      <c r="O39" s="103">
        <v>0</v>
      </c>
      <c r="P39" s="103">
        <v>0</v>
      </c>
      <c r="Q39" s="104">
        <f>IF(D39&gt;0,O39/D39*100,"-")</f>
        <v>0</v>
      </c>
      <c r="R39" s="103">
        <v>2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7</v>
      </c>
      <c r="B40" s="102" t="s">
        <v>320</v>
      </c>
      <c r="C40" s="101" t="s">
        <v>321</v>
      </c>
      <c r="D40" s="103">
        <f>+SUM(E40,+I40)</f>
        <v>1234</v>
      </c>
      <c r="E40" s="103">
        <f>+SUM(G40,+H40)</f>
        <v>752</v>
      </c>
      <c r="F40" s="104">
        <f>IF(D40&gt;0,E40/D40*100,"-")</f>
        <v>60.94003241491086</v>
      </c>
      <c r="G40" s="103">
        <v>752</v>
      </c>
      <c r="H40" s="103">
        <v>0</v>
      </c>
      <c r="I40" s="103">
        <f>+SUM(K40,+M40,+O40)</f>
        <v>482</v>
      </c>
      <c r="J40" s="104">
        <f>IF(D40&gt;0,I40/D40*100,"-")</f>
        <v>39.05996758508914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482</v>
      </c>
      <c r="P40" s="103">
        <v>109</v>
      </c>
      <c r="Q40" s="104">
        <f>IF(D40&gt;0,O40/D40*100,"-")</f>
        <v>39.05996758508914</v>
      </c>
      <c r="R40" s="103">
        <v>40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7</v>
      </c>
      <c r="B41" s="102" t="s">
        <v>322</v>
      </c>
      <c r="C41" s="101" t="s">
        <v>323</v>
      </c>
      <c r="D41" s="103">
        <f>+SUM(E41,+I41)</f>
        <v>566</v>
      </c>
      <c r="E41" s="103">
        <f>+SUM(G41,+H41)</f>
        <v>10</v>
      </c>
      <c r="F41" s="104">
        <f>IF(D41&gt;0,E41/D41*100,"-")</f>
        <v>1.7667844522968199</v>
      </c>
      <c r="G41" s="103">
        <v>10</v>
      </c>
      <c r="H41" s="103">
        <v>0</v>
      </c>
      <c r="I41" s="103">
        <f>+SUM(K41,+M41,+O41)</f>
        <v>556</v>
      </c>
      <c r="J41" s="104">
        <f>IF(D41&gt;0,I41/D41*100,"-")</f>
        <v>98.233215547703182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556</v>
      </c>
      <c r="P41" s="103">
        <v>0</v>
      </c>
      <c r="Q41" s="104">
        <f>IF(D41&gt;0,O41/D41*100,"-")</f>
        <v>98.233215547703182</v>
      </c>
      <c r="R41" s="103">
        <v>3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7</v>
      </c>
      <c r="B42" s="102" t="s">
        <v>324</v>
      </c>
      <c r="C42" s="101" t="s">
        <v>325</v>
      </c>
      <c r="D42" s="103">
        <f>+SUM(E42,+I42)</f>
        <v>1211</v>
      </c>
      <c r="E42" s="103">
        <f>+SUM(G42,+H42)</f>
        <v>58</v>
      </c>
      <c r="F42" s="104">
        <f>IF(D42&gt;0,E42/D42*100,"-")</f>
        <v>4.7894302229562351</v>
      </c>
      <c r="G42" s="103">
        <v>58</v>
      </c>
      <c r="H42" s="103">
        <v>0</v>
      </c>
      <c r="I42" s="103">
        <f>+SUM(K42,+M42,+O42)</f>
        <v>1153</v>
      </c>
      <c r="J42" s="104">
        <f>IF(D42&gt;0,I42/D42*100,"-")</f>
        <v>95.210569777043759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1153</v>
      </c>
      <c r="P42" s="103">
        <v>1153</v>
      </c>
      <c r="Q42" s="104">
        <f>IF(D42&gt;0,O42/D42*100,"-")</f>
        <v>95.210569777043759</v>
      </c>
      <c r="R42" s="103">
        <v>12</v>
      </c>
      <c r="S42" s="101" t="s">
        <v>257</v>
      </c>
      <c r="T42" s="101"/>
      <c r="U42" s="101"/>
      <c r="V42" s="101"/>
      <c r="W42" s="101"/>
      <c r="X42" s="101" t="s">
        <v>257</v>
      </c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7</v>
      </c>
      <c r="B43" s="102" t="s">
        <v>326</v>
      </c>
      <c r="C43" s="101" t="s">
        <v>327</v>
      </c>
      <c r="D43" s="103">
        <f>+SUM(E43,+I43)</f>
        <v>1361</v>
      </c>
      <c r="E43" s="103">
        <f>+SUM(G43,+H43)</f>
        <v>0</v>
      </c>
      <c r="F43" s="104">
        <f>IF(D43&gt;0,E43/D43*100,"-")</f>
        <v>0</v>
      </c>
      <c r="G43" s="103">
        <v>0</v>
      </c>
      <c r="H43" s="103">
        <v>0</v>
      </c>
      <c r="I43" s="103">
        <f>+SUM(K43,+M43,+O43)</f>
        <v>1361</v>
      </c>
      <c r="J43" s="104">
        <f>IF(D43&gt;0,I43/D43*100,"-")</f>
        <v>100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1361</v>
      </c>
      <c r="P43" s="103">
        <v>1361</v>
      </c>
      <c r="Q43" s="104">
        <f>IF(D43&gt;0,O43/D43*100,"-")</f>
        <v>100</v>
      </c>
      <c r="R43" s="103">
        <v>27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7</v>
      </c>
      <c r="B44" s="102" t="s">
        <v>328</v>
      </c>
      <c r="C44" s="101" t="s">
        <v>329</v>
      </c>
      <c r="D44" s="103">
        <f>+SUM(E44,+I44)</f>
        <v>7708</v>
      </c>
      <c r="E44" s="103">
        <f>+SUM(G44,+H44)</f>
        <v>1738</v>
      </c>
      <c r="F44" s="104">
        <f>IF(D44&gt;0,E44/D44*100,"-")</f>
        <v>22.548002075765439</v>
      </c>
      <c r="G44" s="103">
        <v>1738</v>
      </c>
      <c r="H44" s="103">
        <v>0</v>
      </c>
      <c r="I44" s="103">
        <f>+SUM(K44,+M44,+O44)</f>
        <v>5970</v>
      </c>
      <c r="J44" s="104">
        <f>IF(D44&gt;0,I44/D44*100,"-")</f>
        <v>77.451997924234561</v>
      </c>
      <c r="K44" s="103">
        <v>4133</v>
      </c>
      <c r="L44" s="104">
        <f>IF(D44&gt;0,K44/D44*100,"-")</f>
        <v>53.619615983393878</v>
      </c>
      <c r="M44" s="103">
        <v>0</v>
      </c>
      <c r="N44" s="104">
        <f>IF(D44&gt;0,M44/D44*100,"-")</f>
        <v>0</v>
      </c>
      <c r="O44" s="103">
        <v>1837</v>
      </c>
      <c r="P44" s="103">
        <v>320</v>
      </c>
      <c r="Q44" s="104">
        <f>IF(D44&gt;0,O44/D44*100,"-")</f>
        <v>23.832381940840687</v>
      </c>
      <c r="R44" s="103">
        <v>38</v>
      </c>
      <c r="S44" s="101"/>
      <c r="T44" s="101" t="s">
        <v>257</v>
      </c>
      <c r="U44" s="101"/>
      <c r="V44" s="101"/>
      <c r="W44" s="101"/>
      <c r="X44" s="101" t="s">
        <v>257</v>
      </c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7</v>
      </c>
      <c r="B45" s="102" t="s">
        <v>330</v>
      </c>
      <c r="C45" s="101" t="s">
        <v>331</v>
      </c>
      <c r="D45" s="103">
        <f>+SUM(E45,+I45)</f>
        <v>31763</v>
      </c>
      <c r="E45" s="103">
        <f>+SUM(G45,+H45)</f>
        <v>402</v>
      </c>
      <c r="F45" s="104">
        <f>IF(D45&gt;0,E45/D45*100,"-")</f>
        <v>1.265623524226301</v>
      </c>
      <c r="G45" s="103">
        <v>402</v>
      </c>
      <c r="H45" s="103">
        <v>0</v>
      </c>
      <c r="I45" s="103">
        <f>+SUM(K45,+M45,+O45)</f>
        <v>31361</v>
      </c>
      <c r="J45" s="104">
        <f>IF(D45&gt;0,I45/D45*100,"-")</f>
        <v>98.734376475773701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31361</v>
      </c>
      <c r="P45" s="103">
        <v>26134</v>
      </c>
      <c r="Q45" s="104">
        <f>IF(D45&gt;0,O45/D45*100,"-")</f>
        <v>98.734376475773701</v>
      </c>
      <c r="R45" s="103">
        <v>173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7</v>
      </c>
      <c r="B46" s="102" t="s">
        <v>332</v>
      </c>
      <c r="C46" s="101" t="s">
        <v>333</v>
      </c>
      <c r="D46" s="103">
        <f>+SUM(E46,+I46)</f>
        <v>1100</v>
      </c>
      <c r="E46" s="103">
        <f>+SUM(G46,+H46)</f>
        <v>774</v>
      </c>
      <c r="F46" s="104">
        <f>IF(D46&gt;0,E46/D46*100,"-")</f>
        <v>70.36363636363636</v>
      </c>
      <c r="G46" s="103">
        <v>770</v>
      </c>
      <c r="H46" s="103">
        <v>4</v>
      </c>
      <c r="I46" s="103">
        <f>+SUM(K46,+M46,+O46)</f>
        <v>326</v>
      </c>
      <c r="J46" s="104">
        <f>IF(D46&gt;0,I46/D46*100,"-")</f>
        <v>29.63636363636364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326</v>
      </c>
      <c r="P46" s="103">
        <v>326</v>
      </c>
      <c r="Q46" s="104">
        <f>IF(D46&gt;0,O46/D46*100,"-")</f>
        <v>29.63636363636364</v>
      </c>
      <c r="R46" s="103">
        <v>12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7</v>
      </c>
      <c r="B47" s="102" t="s">
        <v>334</v>
      </c>
      <c r="C47" s="101" t="s">
        <v>335</v>
      </c>
      <c r="D47" s="103">
        <f>+SUM(E47,+I47)</f>
        <v>4312</v>
      </c>
      <c r="E47" s="103">
        <f>+SUM(G47,+H47)</f>
        <v>488</v>
      </c>
      <c r="F47" s="104">
        <f>IF(D47&gt;0,E47/D47*100,"-")</f>
        <v>11.317254174397032</v>
      </c>
      <c r="G47" s="103">
        <v>488</v>
      </c>
      <c r="H47" s="103">
        <v>0</v>
      </c>
      <c r="I47" s="103">
        <f>+SUM(K47,+M47,+O47)</f>
        <v>3824</v>
      </c>
      <c r="J47" s="104">
        <f>IF(D47&gt;0,I47/D47*100,"-")</f>
        <v>88.682745825602964</v>
      </c>
      <c r="K47" s="103">
        <v>389</v>
      </c>
      <c r="L47" s="104">
        <f>IF(D47&gt;0,K47/D47*100,"-")</f>
        <v>9.0213358070500931</v>
      </c>
      <c r="M47" s="103">
        <v>0</v>
      </c>
      <c r="N47" s="104">
        <f>IF(D47&gt;0,M47/D47*100,"-")</f>
        <v>0</v>
      </c>
      <c r="O47" s="103">
        <v>3435</v>
      </c>
      <c r="P47" s="103">
        <v>3142</v>
      </c>
      <c r="Q47" s="104">
        <f>IF(D47&gt;0,O47/D47*100,"-")</f>
        <v>79.661410018552886</v>
      </c>
      <c r="R47" s="103">
        <v>42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7</v>
      </c>
      <c r="B48" s="102" t="s">
        <v>336</v>
      </c>
      <c r="C48" s="101" t="s">
        <v>337</v>
      </c>
      <c r="D48" s="103">
        <f>+SUM(E48,+I48)</f>
        <v>1716</v>
      </c>
      <c r="E48" s="103">
        <f>+SUM(G48,+H48)</f>
        <v>976</v>
      </c>
      <c r="F48" s="104">
        <f>IF(D48&gt;0,E48/D48*100,"-")</f>
        <v>56.876456876456871</v>
      </c>
      <c r="G48" s="103">
        <v>976</v>
      </c>
      <c r="H48" s="103">
        <v>0</v>
      </c>
      <c r="I48" s="103">
        <f>+SUM(K48,+M48,+O48)</f>
        <v>740</v>
      </c>
      <c r="J48" s="104">
        <f>IF(D48&gt;0,I48/D48*100,"-")</f>
        <v>43.123543123543122</v>
      </c>
      <c r="K48" s="103">
        <v>740</v>
      </c>
      <c r="L48" s="104">
        <f>IF(D48&gt;0,K48/D48*100,"-")</f>
        <v>43.123543123543122</v>
      </c>
      <c r="M48" s="103">
        <v>0</v>
      </c>
      <c r="N48" s="104">
        <f>IF(D48&gt;0,M48/D48*100,"-")</f>
        <v>0</v>
      </c>
      <c r="O48" s="103">
        <v>0</v>
      </c>
      <c r="P48" s="103">
        <v>0</v>
      </c>
      <c r="Q48" s="104">
        <f>IF(D48&gt;0,O48/D48*100,"-")</f>
        <v>0</v>
      </c>
      <c r="R48" s="103">
        <v>10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8">
    <sortCondition ref="A8:A48"/>
    <sortCondition ref="B8:B48"/>
    <sortCondition ref="C8:C48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沖縄県</v>
      </c>
      <c r="B7" s="107" t="str">
        <f>水洗化人口等!B7</f>
        <v>47000</v>
      </c>
      <c r="C7" s="106" t="s">
        <v>200</v>
      </c>
      <c r="D7" s="108">
        <f>SUM(E7,+H7,+K7)</f>
        <v>163648</v>
      </c>
      <c r="E7" s="108">
        <f>SUM(F7:G7)</f>
        <v>5128</v>
      </c>
      <c r="F7" s="108">
        <f>SUM(F$8:F$207)</f>
        <v>379</v>
      </c>
      <c r="G7" s="108">
        <f>SUM(G$8:G$207)</f>
        <v>4749</v>
      </c>
      <c r="H7" s="108">
        <f>SUM(I7:J7)</f>
        <v>420</v>
      </c>
      <c r="I7" s="108">
        <f>SUM(I$8:I$207)</f>
        <v>313</v>
      </c>
      <c r="J7" s="108">
        <f>SUM(J$8:J$207)</f>
        <v>107</v>
      </c>
      <c r="K7" s="108">
        <f>SUM(L7:M7)</f>
        <v>158100</v>
      </c>
      <c r="L7" s="108">
        <f>SUM(L$8:L$207)</f>
        <v>21446</v>
      </c>
      <c r="M7" s="108">
        <f>SUM(M$8:M$207)</f>
        <v>136654</v>
      </c>
      <c r="N7" s="108">
        <f>SUM(O7,+V7,+AC7)</f>
        <v>163654</v>
      </c>
      <c r="O7" s="108">
        <f>SUM(P7:U7)</f>
        <v>22138</v>
      </c>
      <c r="P7" s="108">
        <f t="shared" ref="P7:U7" si="0">SUM(P$8:P$207)</f>
        <v>11135</v>
      </c>
      <c r="Q7" s="108">
        <f t="shared" si="0"/>
        <v>0</v>
      </c>
      <c r="R7" s="108">
        <f t="shared" si="0"/>
        <v>0</v>
      </c>
      <c r="S7" s="108">
        <f t="shared" si="0"/>
        <v>5642</v>
      </c>
      <c r="T7" s="108">
        <f t="shared" si="0"/>
        <v>4184</v>
      </c>
      <c r="U7" s="108">
        <f t="shared" si="0"/>
        <v>1177</v>
      </c>
      <c r="V7" s="108">
        <f>SUM(W7:AB7)</f>
        <v>141510</v>
      </c>
      <c r="W7" s="108">
        <f t="shared" ref="W7:AB7" si="1">SUM(W$8:W$207)</f>
        <v>113522</v>
      </c>
      <c r="X7" s="108">
        <f t="shared" si="1"/>
        <v>0</v>
      </c>
      <c r="Y7" s="108">
        <f t="shared" si="1"/>
        <v>0</v>
      </c>
      <c r="Z7" s="108">
        <f t="shared" si="1"/>
        <v>15193</v>
      </c>
      <c r="AA7" s="108">
        <f t="shared" si="1"/>
        <v>3099</v>
      </c>
      <c r="AB7" s="108">
        <f t="shared" si="1"/>
        <v>9696</v>
      </c>
      <c r="AC7" s="108">
        <f>SUM(AD7:AE7)</f>
        <v>6</v>
      </c>
      <c r="AD7" s="108">
        <f>SUM(AD$8:AD$207)</f>
        <v>5</v>
      </c>
      <c r="AE7" s="108">
        <f>SUM(AE$8:AE$207)</f>
        <v>1</v>
      </c>
      <c r="AF7" s="108">
        <f>SUM(AG7:AI7)</f>
        <v>4742</v>
      </c>
      <c r="AG7" s="108">
        <f>SUM(AG$8:AG$207)</f>
        <v>4742</v>
      </c>
      <c r="AH7" s="108">
        <f>SUM(AH$8:AH$207)</f>
        <v>0</v>
      </c>
      <c r="AI7" s="108">
        <f>SUM(AI$8:AI$207)</f>
        <v>0</v>
      </c>
      <c r="AJ7" s="108">
        <f>SUM(AK7:AS7)</f>
        <v>4898</v>
      </c>
      <c r="AK7" s="108">
        <f t="shared" ref="AK7:AS7" si="2">SUM(AK$8:AK$207)</f>
        <v>156</v>
      </c>
      <c r="AL7" s="108">
        <f t="shared" si="2"/>
        <v>0</v>
      </c>
      <c r="AM7" s="108">
        <f t="shared" si="2"/>
        <v>2710</v>
      </c>
      <c r="AN7" s="108">
        <f t="shared" si="2"/>
        <v>382</v>
      </c>
      <c r="AO7" s="108">
        <f t="shared" si="2"/>
        <v>0</v>
      </c>
      <c r="AP7" s="108">
        <f t="shared" si="2"/>
        <v>0</v>
      </c>
      <c r="AQ7" s="108">
        <f t="shared" si="2"/>
        <v>1142</v>
      </c>
      <c r="AR7" s="108">
        <f t="shared" si="2"/>
        <v>477</v>
      </c>
      <c r="AS7" s="108">
        <f t="shared" si="2"/>
        <v>31</v>
      </c>
      <c r="AT7" s="108">
        <f>SUM(AU7:AY7)</f>
        <v>384</v>
      </c>
      <c r="AU7" s="108">
        <f>SUM(AU$8:AU$207)</f>
        <v>0</v>
      </c>
      <c r="AV7" s="108">
        <f>SUM(AV$8:AV$207)</f>
        <v>0</v>
      </c>
      <c r="AW7" s="108">
        <f>SUM(AW$8:AW$207)</f>
        <v>111</v>
      </c>
      <c r="AX7" s="108">
        <f>SUM(AX$8:AX$207)</f>
        <v>273</v>
      </c>
      <c r="AY7" s="108">
        <f>SUM(AY$8:AY$207)</f>
        <v>0</v>
      </c>
      <c r="AZ7" s="108">
        <f>SUM(BA7:BC7)</f>
        <v>651</v>
      </c>
      <c r="BA7" s="108">
        <f>SUM(BA$8:BA$207)</f>
        <v>651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7</v>
      </c>
      <c r="B8" s="113" t="s">
        <v>254</v>
      </c>
      <c r="C8" s="101" t="s">
        <v>255</v>
      </c>
      <c r="D8" s="103">
        <f>SUM(E8,+H8,+K8)</f>
        <v>4683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4683</v>
      </c>
      <c r="L8" s="103">
        <v>1553</v>
      </c>
      <c r="M8" s="103">
        <v>3130</v>
      </c>
      <c r="N8" s="103">
        <f>SUM(O8,+V8,+AC8)</f>
        <v>4683</v>
      </c>
      <c r="O8" s="103">
        <f>SUM(P8:U8)</f>
        <v>1553</v>
      </c>
      <c r="P8" s="103">
        <v>0</v>
      </c>
      <c r="Q8" s="103">
        <v>0</v>
      </c>
      <c r="R8" s="103">
        <v>0</v>
      </c>
      <c r="S8" s="103">
        <v>1553</v>
      </c>
      <c r="T8" s="103">
        <v>0</v>
      </c>
      <c r="U8" s="103">
        <v>0</v>
      </c>
      <c r="V8" s="103">
        <f>SUM(W8:AB8)</f>
        <v>3130</v>
      </c>
      <c r="W8" s="103">
        <v>0</v>
      </c>
      <c r="X8" s="103">
        <v>0</v>
      </c>
      <c r="Y8" s="103">
        <v>0</v>
      </c>
      <c r="Z8" s="103">
        <v>3130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7</v>
      </c>
      <c r="B9" s="113" t="s">
        <v>258</v>
      </c>
      <c r="C9" s="101" t="s">
        <v>259</v>
      </c>
      <c r="D9" s="103">
        <f>SUM(E9,+H9,+K9)</f>
        <v>2857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2857</v>
      </c>
      <c r="L9" s="103">
        <v>460</v>
      </c>
      <c r="M9" s="103">
        <v>2397</v>
      </c>
      <c r="N9" s="103">
        <f>SUM(O9,+V9,+AC9)</f>
        <v>2857</v>
      </c>
      <c r="O9" s="103">
        <f>SUM(P9:U9)</f>
        <v>460</v>
      </c>
      <c r="P9" s="103">
        <v>460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2397</v>
      </c>
      <c r="W9" s="103">
        <v>2397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156</v>
      </c>
      <c r="AK9" s="103">
        <v>156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7</v>
      </c>
      <c r="B10" s="113" t="s">
        <v>260</v>
      </c>
      <c r="C10" s="101" t="s">
        <v>261</v>
      </c>
      <c r="D10" s="103">
        <f>SUM(E10,+H10,+K10)</f>
        <v>15908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15908</v>
      </c>
      <c r="L10" s="103">
        <v>625</v>
      </c>
      <c r="M10" s="103">
        <v>15283</v>
      </c>
      <c r="N10" s="103">
        <f>SUM(O10,+V10,+AC10)</f>
        <v>15908</v>
      </c>
      <c r="O10" s="103">
        <f>SUM(P10:U10)</f>
        <v>625</v>
      </c>
      <c r="P10" s="103">
        <v>625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15283</v>
      </c>
      <c r="W10" s="103">
        <v>15283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457</v>
      </c>
      <c r="AG10" s="103">
        <v>457</v>
      </c>
      <c r="AH10" s="103">
        <v>0</v>
      </c>
      <c r="AI10" s="103">
        <v>0</v>
      </c>
      <c r="AJ10" s="103">
        <f>SUM(AK10:AS10)</f>
        <v>457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457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7</v>
      </c>
      <c r="B11" s="113" t="s">
        <v>262</v>
      </c>
      <c r="C11" s="101" t="s">
        <v>263</v>
      </c>
      <c r="D11" s="103">
        <f>SUM(E11,+H11,+K11)</f>
        <v>1858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1858</v>
      </c>
      <c r="L11" s="103">
        <v>625</v>
      </c>
      <c r="M11" s="103">
        <v>1233</v>
      </c>
      <c r="N11" s="103">
        <f>SUM(O11,+V11,+AC11)</f>
        <v>1858</v>
      </c>
      <c r="O11" s="103">
        <f>SUM(P11:U11)</f>
        <v>625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625</v>
      </c>
      <c r="V11" s="103">
        <f>SUM(W11:AB11)</f>
        <v>1233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1233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7</v>
      </c>
      <c r="B12" s="113" t="s">
        <v>264</v>
      </c>
      <c r="C12" s="101" t="s">
        <v>265</v>
      </c>
      <c r="D12" s="103">
        <f>SUM(E12,+H12,+K12)</f>
        <v>13359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13359</v>
      </c>
      <c r="L12" s="103">
        <v>4453</v>
      </c>
      <c r="M12" s="103">
        <v>8906</v>
      </c>
      <c r="N12" s="103">
        <f>SUM(O12,+V12,+AC12)</f>
        <v>13359</v>
      </c>
      <c r="O12" s="103">
        <f>SUM(P12:U12)</f>
        <v>4453</v>
      </c>
      <c r="P12" s="103">
        <v>4453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8906</v>
      </c>
      <c r="W12" s="103">
        <v>8906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7</v>
      </c>
      <c r="B13" s="113" t="s">
        <v>266</v>
      </c>
      <c r="C13" s="101" t="s">
        <v>267</v>
      </c>
      <c r="D13" s="103">
        <f>SUM(E13,+H13,+K13)</f>
        <v>6796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6796</v>
      </c>
      <c r="L13" s="103">
        <v>592</v>
      </c>
      <c r="M13" s="103">
        <v>6204</v>
      </c>
      <c r="N13" s="103">
        <f>SUM(O13,+V13,+AC13)</f>
        <v>6796</v>
      </c>
      <c r="O13" s="103">
        <f>SUM(P13:U13)</f>
        <v>592</v>
      </c>
      <c r="P13" s="103">
        <v>592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6204</v>
      </c>
      <c r="W13" s="103">
        <v>6204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405</v>
      </c>
      <c r="AG13" s="103">
        <v>405</v>
      </c>
      <c r="AH13" s="103">
        <v>0</v>
      </c>
      <c r="AI13" s="103">
        <v>0</v>
      </c>
      <c r="AJ13" s="103">
        <f>SUM(AK13:AS13)</f>
        <v>405</v>
      </c>
      <c r="AK13" s="103">
        <v>0</v>
      </c>
      <c r="AL13" s="103">
        <v>0</v>
      </c>
      <c r="AM13" s="103">
        <v>405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7</v>
      </c>
      <c r="B14" s="113" t="s">
        <v>268</v>
      </c>
      <c r="C14" s="101" t="s">
        <v>269</v>
      </c>
      <c r="D14" s="103">
        <f>SUM(E14,+H14,+K14)</f>
        <v>5079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5079</v>
      </c>
      <c r="L14" s="103">
        <v>1045</v>
      </c>
      <c r="M14" s="103">
        <v>4034</v>
      </c>
      <c r="N14" s="103">
        <f>SUM(O14,+V14,+AC14)</f>
        <v>5079</v>
      </c>
      <c r="O14" s="103">
        <f>SUM(P14:U14)</f>
        <v>1045</v>
      </c>
      <c r="P14" s="103">
        <v>1045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4034</v>
      </c>
      <c r="W14" s="103">
        <v>4034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278</v>
      </c>
      <c r="AG14" s="103">
        <v>278</v>
      </c>
      <c r="AH14" s="103">
        <v>0</v>
      </c>
      <c r="AI14" s="103">
        <v>0</v>
      </c>
      <c r="AJ14" s="103">
        <f>SUM(AK14:AS14)</f>
        <v>278</v>
      </c>
      <c r="AK14" s="103">
        <v>0</v>
      </c>
      <c r="AL14" s="103">
        <v>0</v>
      </c>
      <c r="AM14" s="103">
        <v>247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31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7</v>
      </c>
      <c r="B15" s="113" t="s">
        <v>270</v>
      </c>
      <c r="C15" s="101" t="s">
        <v>271</v>
      </c>
      <c r="D15" s="103">
        <f>SUM(E15,+H15,+K15)</f>
        <v>7323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7323</v>
      </c>
      <c r="L15" s="103">
        <v>155</v>
      </c>
      <c r="M15" s="103">
        <v>7168</v>
      </c>
      <c r="N15" s="103">
        <f>SUM(O15,+V15,+AC15)</f>
        <v>7323</v>
      </c>
      <c r="O15" s="103">
        <f>SUM(P15:U15)</f>
        <v>155</v>
      </c>
      <c r="P15" s="103">
        <v>155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7168</v>
      </c>
      <c r="W15" s="103">
        <v>7168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436</v>
      </c>
      <c r="AG15" s="103">
        <v>436</v>
      </c>
      <c r="AH15" s="103">
        <v>0</v>
      </c>
      <c r="AI15" s="103">
        <v>0</v>
      </c>
      <c r="AJ15" s="103">
        <f>SUM(AK15:AS15)</f>
        <v>436</v>
      </c>
      <c r="AK15" s="103">
        <v>0</v>
      </c>
      <c r="AL15" s="103">
        <v>0</v>
      </c>
      <c r="AM15" s="103">
        <v>436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7</v>
      </c>
      <c r="B16" s="113" t="s">
        <v>272</v>
      </c>
      <c r="C16" s="101" t="s">
        <v>273</v>
      </c>
      <c r="D16" s="103">
        <f>SUM(E16,+H16,+K16)</f>
        <v>14689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14689</v>
      </c>
      <c r="L16" s="103">
        <v>1059</v>
      </c>
      <c r="M16" s="103">
        <v>13630</v>
      </c>
      <c r="N16" s="103">
        <f>SUM(O16,+V16,+AC16)</f>
        <v>14689</v>
      </c>
      <c r="O16" s="103">
        <f>SUM(P16:U16)</f>
        <v>1059</v>
      </c>
      <c r="P16" s="103">
        <v>1023</v>
      </c>
      <c r="Q16" s="103">
        <v>0</v>
      </c>
      <c r="R16" s="103">
        <v>0</v>
      </c>
      <c r="S16" s="103">
        <v>36</v>
      </c>
      <c r="T16" s="103">
        <v>0</v>
      </c>
      <c r="U16" s="103">
        <v>0</v>
      </c>
      <c r="V16" s="103">
        <f>SUM(W16:AB16)</f>
        <v>13630</v>
      </c>
      <c r="W16" s="103">
        <v>12531</v>
      </c>
      <c r="X16" s="103">
        <v>0</v>
      </c>
      <c r="Y16" s="103">
        <v>0</v>
      </c>
      <c r="Z16" s="103">
        <v>1099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765</v>
      </c>
      <c r="AG16" s="103">
        <v>765</v>
      </c>
      <c r="AH16" s="103">
        <v>0</v>
      </c>
      <c r="AI16" s="103">
        <v>0</v>
      </c>
      <c r="AJ16" s="103">
        <f>SUM(AK16:AS16)</f>
        <v>765</v>
      </c>
      <c r="AK16" s="103">
        <v>0</v>
      </c>
      <c r="AL16" s="103">
        <v>0</v>
      </c>
      <c r="AM16" s="103">
        <v>51</v>
      </c>
      <c r="AN16" s="103">
        <v>0</v>
      </c>
      <c r="AO16" s="103">
        <v>0</v>
      </c>
      <c r="AP16" s="103">
        <v>0</v>
      </c>
      <c r="AQ16" s="103">
        <v>714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7</v>
      </c>
      <c r="B17" s="113" t="s">
        <v>274</v>
      </c>
      <c r="C17" s="101" t="s">
        <v>275</v>
      </c>
      <c r="D17" s="103">
        <f>SUM(E17,+H17,+K17)</f>
        <v>12551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12551</v>
      </c>
      <c r="L17" s="103">
        <v>3765</v>
      </c>
      <c r="M17" s="103">
        <v>8786</v>
      </c>
      <c r="N17" s="103">
        <f>SUM(O17,+V17,+AC17)</f>
        <v>12554</v>
      </c>
      <c r="O17" s="103">
        <f>SUM(P17:U17)</f>
        <v>3765</v>
      </c>
      <c r="P17" s="103">
        <v>0</v>
      </c>
      <c r="Q17" s="103">
        <v>0</v>
      </c>
      <c r="R17" s="103">
        <v>0</v>
      </c>
      <c r="S17" s="103">
        <v>3765</v>
      </c>
      <c r="T17" s="103">
        <v>0</v>
      </c>
      <c r="U17" s="103">
        <v>0</v>
      </c>
      <c r="V17" s="103">
        <f>SUM(W17:AB17)</f>
        <v>8786</v>
      </c>
      <c r="W17" s="103">
        <v>0</v>
      </c>
      <c r="X17" s="103">
        <v>0</v>
      </c>
      <c r="Y17" s="103">
        <v>0</v>
      </c>
      <c r="Z17" s="103">
        <v>8786</v>
      </c>
      <c r="AA17" s="103">
        <v>0</v>
      </c>
      <c r="AB17" s="103">
        <v>0</v>
      </c>
      <c r="AC17" s="103">
        <f>SUM(AD17:AE17)</f>
        <v>3</v>
      </c>
      <c r="AD17" s="103">
        <v>3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7</v>
      </c>
      <c r="B18" s="113" t="s">
        <v>276</v>
      </c>
      <c r="C18" s="101" t="s">
        <v>277</v>
      </c>
      <c r="D18" s="103">
        <f>SUM(E18,+H18,+K18)</f>
        <v>5257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5257</v>
      </c>
      <c r="L18" s="103">
        <v>59</v>
      </c>
      <c r="M18" s="103">
        <v>5198</v>
      </c>
      <c r="N18" s="103">
        <f>SUM(O18,+V18,+AC18)</f>
        <v>5257</v>
      </c>
      <c r="O18" s="103">
        <f>SUM(P18:U18)</f>
        <v>59</v>
      </c>
      <c r="P18" s="103">
        <v>59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5198</v>
      </c>
      <c r="W18" s="103">
        <v>5198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276</v>
      </c>
      <c r="AG18" s="103">
        <v>276</v>
      </c>
      <c r="AH18" s="103">
        <v>0</v>
      </c>
      <c r="AI18" s="103">
        <v>0</v>
      </c>
      <c r="AJ18" s="103">
        <f>SUM(AK18:AS18)</f>
        <v>276</v>
      </c>
      <c r="AK18" s="103">
        <v>0</v>
      </c>
      <c r="AL18" s="103">
        <v>0</v>
      </c>
      <c r="AM18" s="103">
        <v>276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273</v>
      </c>
      <c r="AU18" s="103">
        <v>0</v>
      </c>
      <c r="AV18" s="103">
        <v>0</v>
      </c>
      <c r="AW18" s="103">
        <v>0</v>
      </c>
      <c r="AX18" s="103">
        <v>273</v>
      </c>
      <c r="AY18" s="103">
        <v>0</v>
      </c>
      <c r="AZ18" s="103">
        <f>SUM(BA18:BC18)</f>
        <v>273</v>
      </c>
      <c r="BA18" s="103">
        <v>273</v>
      </c>
      <c r="BB18" s="103">
        <v>0</v>
      </c>
      <c r="BC18" s="103">
        <v>0</v>
      </c>
    </row>
    <row r="19" spans="1:55" s="105" customFormat="1" ht="13.5" customHeight="1">
      <c r="A19" s="115" t="s">
        <v>7</v>
      </c>
      <c r="B19" s="113" t="s">
        <v>278</v>
      </c>
      <c r="C19" s="101" t="s">
        <v>279</v>
      </c>
      <c r="D19" s="103">
        <f>SUM(E19,+H19,+K19)</f>
        <v>1878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1878</v>
      </c>
      <c r="L19" s="103">
        <v>58</v>
      </c>
      <c r="M19" s="103">
        <v>1820</v>
      </c>
      <c r="N19" s="103">
        <f>SUM(O19,+V19,+AC19)</f>
        <v>1878</v>
      </c>
      <c r="O19" s="103">
        <f>SUM(P19:U19)</f>
        <v>58</v>
      </c>
      <c r="P19" s="103">
        <v>58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1820</v>
      </c>
      <c r="W19" s="103">
        <v>1820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7</v>
      </c>
      <c r="B20" s="113" t="s">
        <v>280</v>
      </c>
      <c r="C20" s="101" t="s">
        <v>281</v>
      </c>
      <c r="D20" s="103">
        <f>SUM(E20,+H20,+K20)</f>
        <v>1254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1254</v>
      </c>
      <c r="L20" s="103">
        <v>125</v>
      </c>
      <c r="M20" s="103">
        <v>1129</v>
      </c>
      <c r="N20" s="103">
        <f>SUM(O20,+V20,+AC20)</f>
        <v>1254</v>
      </c>
      <c r="O20" s="103">
        <f>SUM(P20:U20)</f>
        <v>125</v>
      </c>
      <c r="P20" s="103">
        <v>125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1129</v>
      </c>
      <c r="W20" s="103">
        <v>1129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7</v>
      </c>
      <c r="B21" s="113" t="s">
        <v>282</v>
      </c>
      <c r="C21" s="101" t="s">
        <v>283</v>
      </c>
      <c r="D21" s="103">
        <f>SUM(E21,+H21,+K21)</f>
        <v>844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844</v>
      </c>
      <c r="L21" s="103">
        <v>50</v>
      </c>
      <c r="M21" s="103">
        <v>794</v>
      </c>
      <c r="N21" s="103">
        <f>SUM(O21,+V21,+AC21)</f>
        <v>844</v>
      </c>
      <c r="O21" s="103">
        <f>SUM(P21:U21)</f>
        <v>50</v>
      </c>
      <c r="P21" s="103">
        <v>50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794</v>
      </c>
      <c r="W21" s="103">
        <v>794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7</v>
      </c>
      <c r="B22" s="113" t="s">
        <v>284</v>
      </c>
      <c r="C22" s="101" t="s">
        <v>285</v>
      </c>
      <c r="D22" s="103">
        <f>SUM(E22,+H22,+K22)</f>
        <v>4632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4632</v>
      </c>
      <c r="L22" s="103">
        <v>370</v>
      </c>
      <c r="M22" s="103">
        <v>4262</v>
      </c>
      <c r="N22" s="103">
        <f>SUM(O22,+V22,+AC22)</f>
        <v>4632</v>
      </c>
      <c r="O22" s="103">
        <f>SUM(P22:U22)</f>
        <v>370</v>
      </c>
      <c r="P22" s="103">
        <v>370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4262</v>
      </c>
      <c r="W22" s="103">
        <v>4262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112</v>
      </c>
      <c r="AG22" s="103">
        <v>112</v>
      </c>
      <c r="AH22" s="103">
        <v>0</v>
      </c>
      <c r="AI22" s="103">
        <v>0</v>
      </c>
      <c r="AJ22" s="103">
        <f>SUM(AK22:AS22)</f>
        <v>112</v>
      </c>
      <c r="AK22" s="103">
        <v>0</v>
      </c>
      <c r="AL22" s="103">
        <v>0</v>
      </c>
      <c r="AM22" s="103">
        <v>112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7</v>
      </c>
      <c r="B23" s="113" t="s">
        <v>286</v>
      </c>
      <c r="C23" s="101" t="s">
        <v>287</v>
      </c>
      <c r="D23" s="103">
        <f>SUM(E23,+H23,+K23)</f>
        <v>3776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3776</v>
      </c>
      <c r="L23" s="103">
        <v>302</v>
      </c>
      <c r="M23" s="103">
        <v>3474</v>
      </c>
      <c r="N23" s="103">
        <f>SUM(O23,+V23,+AC23)</f>
        <v>3776</v>
      </c>
      <c r="O23" s="103">
        <f>SUM(P23:U23)</f>
        <v>302</v>
      </c>
      <c r="P23" s="103">
        <v>302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3474</v>
      </c>
      <c r="W23" s="103">
        <v>3474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91</v>
      </c>
      <c r="AG23" s="103">
        <v>91</v>
      </c>
      <c r="AH23" s="103">
        <v>0</v>
      </c>
      <c r="AI23" s="103">
        <v>0</v>
      </c>
      <c r="AJ23" s="103">
        <f>SUM(AK23:AS23)</f>
        <v>91</v>
      </c>
      <c r="AK23" s="103">
        <v>0</v>
      </c>
      <c r="AL23" s="103">
        <v>0</v>
      </c>
      <c r="AM23" s="103">
        <v>91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7</v>
      </c>
      <c r="B24" s="113" t="s">
        <v>288</v>
      </c>
      <c r="C24" s="101" t="s">
        <v>289</v>
      </c>
      <c r="D24" s="103">
        <f>SUM(E24,+H24,+K24)</f>
        <v>8137</v>
      </c>
      <c r="E24" s="103">
        <f>SUM(F24:G24)</f>
        <v>4159</v>
      </c>
      <c r="F24" s="103">
        <v>0</v>
      </c>
      <c r="G24" s="103">
        <v>4159</v>
      </c>
      <c r="H24" s="103">
        <f>SUM(I24:J24)</f>
        <v>0</v>
      </c>
      <c r="I24" s="103">
        <v>0</v>
      </c>
      <c r="J24" s="103">
        <v>0</v>
      </c>
      <c r="K24" s="103">
        <f>SUM(L24:M24)</f>
        <v>3978</v>
      </c>
      <c r="L24" s="103">
        <v>175</v>
      </c>
      <c r="M24" s="103">
        <v>3803</v>
      </c>
      <c r="N24" s="103">
        <f>SUM(O24,+V24,+AC24)</f>
        <v>8137</v>
      </c>
      <c r="O24" s="103">
        <f>SUM(P24:U24)</f>
        <v>175</v>
      </c>
      <c r="P24" s="103">
        <v>175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7962</v>
      </c>
      <c r="W24" s="103">
        <v>1721</v>
      </c>
      <c r="X24" s="103">
        <v>0</v>
      </c>
      <c r="Y24" s="103">
        <v>0</v>
      </c>
      <c r="Z24" s="103">
        <v>2082</v>
      </c>
      <c r="AA24" s="103">
        <v>0</v>
      </c>
      <c r="AB24" s="103">
        <v>4159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</v>
      </c>
      <c r="AG24" s="103">
        <v>7</v>
      </c>
      <c r="AH24" s="103">
        <v>0</v>
      </c>
      <c r="AI24" s="103">
        <v>0</v>
      </c>
      <c r="AJ24" s="103">
        <f>SUM(AK24:AS24)</f>
        <v>7</v>
      </c>
      <c r="AK24" s="103">
        <v>0</v>
      </c>
      <c r="AL24" s="103">
        <v>0</v>
      </c>
      <c r="AM24" s="103">
        <v>7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7</v>
      </c>
      <c r="B25" s="113" t="s">
        <v>290</v>
      </c>
      <c r="C25" s="101" t="s">
        <v>291</v>
      </c>
      <c r="D25" s="103">
        <f>SUM(E25,+H25,+K25)</f>
        <v>334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334</v>
      </c>
      <c r="L25" s="103">
        <v>24</v>
      </c>
      <c r="M25" s="103">
        <v>310</v>
      </c>
      <c r="N25" s="103">
        <f>SUM(O25,+V25,+AC25)</f>
        <v>334</v>
      </c>
      <c r="O25" s="103">
        <f>SUM(P25:U25)</f>
        <v>24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24</v>
      </c>
      <c r="V25" s="103">
        <f>SUM(W25:AB25)</f>
        <v>310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310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7</v>
      </c>
      <c r="B26" s="113" t="s">
        <v>292</v>
      </c>
      <c r="C26" s="101" t="s">
        <v>293</v>
      </c>
      <c r="D26" s="103">
        <f>SUM(E26,+H26,+K26)</f>
        <v>3141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3141</v>
      </c>
      <c r="L26" s="103">
        <v>0</v>
      </c>
      <c r="M26" s="103">
        <v>3141</v>
      </c>
      <c r="N26" s="103">
        <f>SUM(O26,+V26,+AC26)</f>
        <v>3141</v>
      </c>
      <c r="O26" s="103">
        <f>SUM(P26:U26)</f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3141</v>
      </c>
      <c r="W26" s="103">
        <v>3141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7</v>
      </c>
      <c r="B27" s="113" t="s">
        <v>294</v>
      </c>
      <c r="C27" s="101" t="s">
        <v>295</v>
      </c>
      <c r="D27" s="103">
        <f>SUM(E27,+H27,+K27)</f>
        <v>1108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1108</v>
      </c>
      <c r="L27" s="103">
        <v>4</v>
      </c>
      <c r="M27" s="103">
        <v>1104</v>
      </c>
      <c r="N27" s="103">
        <f>SUM(O27,+V27,+AC27)</f>
        <v>1110</v>
      </c>
      <c r="O27" s="103">
        <f>SUM(P27:U27)</f>
        <v>4</v>
      </c>
      <c r="P27" s="103">
        <v>0</v>
      </c>
      <c r="Q27" s="103">
        <v>0</v>
      </c>
      <c r="R27" s="103">
        <v>0</v>
      </c>
      <c r="S27" s="103">
        <v>0</v>
      </c>
      <c r="T27" s="103">
        <v>4</v>
      </c>
      <c r="U27" s="103">
        <v>0</v>
      </c>
      <c r="V27" s="103">
        <f>SUM(W27:AB27)</f>
        <v>1104</v>
      </c>
      <c r="W27" s="103">
        <v>0</v>
      </c>
      <c r="X27" s="103">
        <v>0</v>
      </c>
      <c r="Y27" s="103">
        <v>0</v>
      </c>
      <c r="Z27" s="103">
        <v>0</v>
      </c>
      <c r="AA27" s="103">
        <v>1104</v>
      </c>
      <c r="AB27" s="103">
        <v>0</v>
      </c>
      <c r="AC27" s="103">
        <f>SUM(AD27:AE27)</f>
        <v>2</v>
      </c>
      <c r="AD27" s="103">
        <v>1</v>
      </c>
      <c r="AE27" s="103">
        <v>1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7</v>
      </c>
      <c r="B28" s="113" t="s">
        <v>296</v>
      </c>
      <c r="C28" s="101" t="s">
        <v>297</v>
      </c>
      <c r="D28" s="103">
        <f>SUM(E28,+H28,+K28)</f>
        <v>8764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8764</v>
      </c>
      <c r="L28" s="103">
        <v>167</v>
      </c>
      <c r="M28" s="103">
        <v>8597</v>
      </c>
      <c r="N28" s="103">
        <f>SUM(O28,+V28,+AC28)</f>
        <v>8764</v>
      </c>
      <c r="O28" s="103">
        <f>SUM(P28:U28)</f>
        <v>167</v>
      </c>
      <c r="P28" s="103">
        <v>167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8597</v>
      </c>
      <c r="W28" s="103">
        <v>8597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441</v>
      </c>
      <c r="AG28" s="103">
        <v>441</v>
      </c>
      <c r="AH28" s="103">
        <v>0</v>
      </c>
      <c r="AI28" s="103">
        <v>0</v>
      </c>
      <c r="AJ28" s="103">
        <f>SUM(AK28:AS28)</f>
        <v>441</v>
      </c>
      <c r="AK28" s="103">
        <v>0</v>
      </c>
      <c r="AL28" s="103">
        <v>0</v>
      </c>
      <c r="AM28" s="103">
        <v>33</v>
      </c>
      <c r="AN28" s="103">
        <v>0</v>
      </c>
      <c r="AO28" s="103">
        <v>0</v>
      </c>
      <c r="AP28" s="103">
        <v>0</v>
      </c>
      <c r="AQ28" s="103">
        <v>408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7</v>
      </c>
      <c r="B29" s="113" t="s">
        <v>298</v>
      </c>
      <c r="C29" s="101" t="s">
        <v>299</v>
      </c>
      <c r="D29" s="103">
        <f>SUM(E29,+H29,+K29)</f>
        <v>48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48</v>
      </c>
      <c r="L29" s="103">
        <v>48</v>
      </c>
      <c r="M29" s="103">
        <v>0</v>
      </c>
      <c r="N29" s="103">
        <f>SUM(O29,+V29,+AC29)</f>
        <v>48</v>
      </c>
      <c r="O29" s="103">
        <f>SUM(P29:U29)</f>
        <v>48</v>
      </c>
      <c r="P29" s="103">
        <v>48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20</v>
      </c>
      <c r="AG29" s="103">
        <v>20</v>
      </c>
      <c r="AH29" s="103">
        <v>0</v>
      </c>
      <c r="AI29" s="103">
        <v>0</v>
      </c>
      <c r="AJ29" s="103">
        <f>SUM(AK29:AS29)</f>
        <v>20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20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7</v>
      </c>
      <c r="B30" s="113" t="s">
        <v>300</v>
      </c>
      <c r="C30" s="101" t="s">
        <v>301</v>
      </c>
      <c r="D30" s="103">
        <f>SUM(E30,+H30,+K30)</f>
        <v>231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231</v>
      </c>
      <c r="L30" s="103">
        <v>139</v>
      </c>
      <c r="M30" s="103">
        <v>92</v>
      </c>
      <c r="N30" s="103">
        <f>SUM(O30,+V30,+AC30)</f>
        <v>231</v>
      </c>
      <c r="O30" s="103">
        <f>SUM(P30:U30)</f>
        <v>139</v>
      </c>
      <c r="P30" s="103">
        <v>139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92</v>
      </c>
      <c r="W30" s="103">
        <v>92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11</v>
      </c>
      <c r="AG30" s="103">
        <v>11</v>
      </c>
      <c r="AH30" s="103">
        <v>0</v>
      </c>
      <c r="AI30" s="103">
        <v>0</v>
      </c>
      <c r="AJ30" s="103">
        <f>SUM(AK30:AS30)</f>
        <v>11</v>
      </c>
      <c r="AK30" s="103">
        <v>0</v>
      </c>
      <c r="AL30" s="103">
        <v>0</v>
      </c>
      <c r="AM30" s="103">
        <v>11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7</v>
      </c>
      <c r="B31" s="113" t="s">
        <v>302</v>
      </c>
      <c r="C31" s="101" t="s">
        <v>303</v>
      </c>
      <c r="D31" s="103">
        <f>SUM(E31,+H31,+K31)</f>
        <v>3104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3104</v>
      </c>
      <c r="L31" s="103">
        <v>99</v>
      </c>
      <c r="M31" s="103">
        <v>3005</v>
      </c>
      <c r="N31" s="103">
        <f>SUM(O31,+V31,+AC31)</f>
        <v>3104</v>
      </c>
      <c r="O31" s="103">
        <f>SUM(P31:U31)</f>
        <v>99</v>
      </c>
      <c r="P31" s="103">
        <v>99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3005</v>
      </c>
      <c r="W31" s="103">
        <v>3005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178</v>
      </c>
      <c r="AG31" s="103">
        <v>178</v>
      </c>
      <c r="AH31" s="103">
        <v>0</v>
      </c>
      <c r="AI31" s="103">
        <v>0</v>
      </c>
      <c r="AJ31" s="103">
        <f>SUM(AK31:AS31)</f>
        <v>178</v>
      </c>
      <c r="AK31" s="103">
        <v>0</v>
      </c>
      <c r="AL31" s="103">
        <v>0</v>
      </c>
      <c r="AM31" s="103">
        <v>158</v>
      </c>
      <c r="AN31" s="103">
        <v>0</v>
      </c>
      <c r="AO31" s="103">
        <v>0</v>
      </c>
      <c r="AP31" s="103">
        <v>0</v>
      </c>
      <c r="AQ31" s="103">
        <v>0</v>
      </c>
      <c r="AR31" s="103">
        <v>20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7</v>
      </c>
      <c r="B32" s="113" t="s">
        <v>304</v>
      </c>
      <c r="C32" s="101" t="s">
        <v>305</v>
      </c>
      <c r="D32" s="103">
        <f>SUM(E32,+H32,+K32)</f>
        <v>4583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4583</v>
      </c>
      <c r="L32" s="103">
        <v>267</v>
      </c>
      <c r="M32" s="103">
        <v>4316</v>
      </c>
      <c r="N32" s="103">
        <f>SUM(O32,+V32,+AC32)</f>
        <v>4583</v>
      </c>
      <c r="O32" s="103">
        <f>SUM(P32:U32)</f>
        <v>267</v>
      </c>
      <c r="P32" s="103">
        <v>267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4316</v>
      </c>
      <c r="W32" s="103">
        <v>4316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234</v>
      </c>
      <c r="AG32" s="103">
        <v>234</v>
      </c>
      <c r="AH32" s="103">
        <v>0</v>
      </c>
      <c r="AI32" s="103">
        <v>0</v>
      </c>
      <c r="AJ32" s="103">
        <f>SUM(AK32:AS32)</f>
        <v>234</v>
      </c>
      <c r="AK32" s="103">
        <v>0</v>
      </c>
      <c r="AL32" s="103">
        <v>0</v>
      </c>
      <c r="AM32" s="103">
        <v>234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30</v>
      </c>
      <c r="AU32" s="103">
        <v>0</v>
      </c>
      <c r="AV32" s="103">
        <v>0</v>
      </c>
      <c r="AW32" s="103">
        <v>30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7</v>
      </c>
      <c r="B33" s="113" t="s">
        <v>306</v>
      </c>
      <c r="C33" s="101" t="s">
        <v>307</v>
      </c>
      <c r="D33" s="103">
        <f>SUM(E33,+H33,+K33)</f>
        <v>6559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6559</v>
      </c>
      <c r="L33" s="103">
        <v>197</v>
      </c>
      <c r="M33" s="103">
        <v>6362</v>
      </c>
      <c r="N33" s="103">
        <f>SUM(O33,+V33,+AC33)</f>
        <v>6559</v>
      </c>
      <c r="O33" s="103">
        <f>SUM(P33:U33)</f>
        <v>197</v>
      </c>
      <c r="P33" s="103">
        <v>197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6362</v>
      </c>
      <c r="W33" s="103">
        <v>6362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335</v>
      </c>
      <c r="AG33" s="103">
        <v>335</v>
      </c>
      <c r="AH33" s="103">
        <v>0</v>
      </c>
      <c r="AI33" s="103">
        <v>0</v>
      </c>
      <c r="AJ33" s="103">
        <f>SUM(AK33:AS33)</f>
        <v>335</v>
      </c>
      <c r="AK33" s="103">
        <v>0</v>
      </c>
      <c r="AL33" s="103">
        <v>0</v>
      </c>
      <c r="AM33" s="103">
        <v>335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42</v>
      </c>
      <c r="AU33" s="103">
        <v>0</v>
      </c>
      <c r="AV33" s="103">
        <v>0</v>
      </c>
      <c r="AW33" s="103">
        <v>42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7</v>
      </c>
      <c r="B34" s="113" t="s">
        <v>308</v>
      </c>
      <c r="C34" s="101" t="s">
        <v>309</v>
      </c>
      <c r="D34" s="103">
        <f>SUM(E34,+H34,+K34)</f>
        <v>1638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1638</v>
      </c>
      <c r="L34" s="103">
        <v>99</v>
      </c>
      <c r="M34" s="103">
        <v>1539</v>
      </c>
      <c r="N34" s="103">
        <f>SUM(O34,+V34,+AC34)</f>
        <v>1638</v>
      </c>
      <c r="O34" s="103">
        <f>SUM(P34:U34)</f>
        <v>99</v>
      </c>
      <c r="P34" s="103">
        <v>99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1539</v>
      </c>
      <c r="W34" s="103">
        <v>1539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84</v>
      </c>
      <c r="AG34" s="103">
        <v>84</v>
      </c>
      <c r="AH34" s="103">
        <v>0</v>
      </c>
      <c r="AI34" s="103">
        <v>0</v>
      </c>
      <c r="AJ34" s="103">
        <f>SUM(AK34:AS34)</f>
        <v>84</v>
      </c>
      <c r="AK34" s="103">
        <v>0</v>
      </c>
      <c r="AL34" s="103">
        <v>0</v>
      </c>
      <c r="AM34" s="103">
        <v>84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11</v>
      </c>
      <c r="AU34" s="103">
        <v>0</v>
      </c>
      <c r="AV34" s="103">
        <v>0</v>
      </c>
      <c r="AW34" s="103">
        <v>11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7</v>
      </c>
      <c r="B35" s="113" t="s">
        <v>310</v>
      </c>
      <c r="C35" s="101" t="s">
        <v>311</v>
      </c>
      <c r="D35" s="103">
        <f>SUM(E35,+H35,+K35)</f>
        <v>3906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3906</v>
      </c>
      <c r="L35" s="103">
        <v>184</v>
      </c>
      <c r="M35" s="103">
        <v>3722</v>
      </c>
      <c r="N35" s="103">
        <f>SUM(O35,+V35,+AC35)</f>
        <v>3906</v>
      </c>
      <c r="O35" s="103">
        <f>SUM(P35:U35)</f>
        <v>184</v>
      </c>
      <c r="P35" s="103">
        <v>184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3722</v>
      </c>
      <c r="W35" s="103">
        <v>3722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230</v>
      </c>
      <c r="AG35" s="103">
        <v>230</v>
      </c>
      <c r="AH35" s="103">
        <v>0</v>
      </c>
      <c r="AI35" s="103">
        <v>0</v>
      </c>
      <c r="AJ35" s="103">
        <f>SUM(AK35:AS35)</f>
        <v>230</v>
      </c>
      <c r="AK35" s="103">
        <v>0</v>
      </c>
      <c r="AL35" s="103">
        <v>0</v>
      </c>
      <c r="AM35" s="103">
        <v>230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28</v>
      </c>
      <c r="AU35" s="103">
        <v>0</v>
      </c>
      <c r="AV35" s="103">
        <v>0</v>
      </c>
      <c r="AW35" s="103">
        <v>28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7</v>
      </c>
      <c r="B36" s="113" t="s">
        <v>312</v>
      </c>
      <c r="C36" s="101" t="s">
        <v>313</v>
      </c>
      <c r="D36" s="103">
        <f>SUM(E36,+H36,+K36)</f>
        <v>293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293</v>
      </c>
      <c r="L36" s="103">
        <v>2</v>
      </c>
      <c r="M36" s="103">
        <v>291</v>
      </c>
      <c r="N36" s="103">
        <f>SUM(O36,+V36,+AC36)</f>
        <v>293</v>
      </c>
      <c r="O36" s="103">
        <f>SUM(P36:U36)</f>
        <v>2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2</v>
      </c>
      <c r="V36" s="103">
        <f>SUM(W36:AB36)</f>
        <v>291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291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7</v>
      </c>
      <c r="B37" s="113" t="s">
        <v>314</v>
      </c>
      <c r="C37" s="101" t="s">
        <v>315</v>
      </c>
      <c r="D37" s="103">
        <f>SUM(E37,+H37,+K37)</f>
        <v>384</v>
      </c>
      <c r="E37" s="103">
        <f>SUM(F37:G37)</f>
        <v>384</v>
      </c>
      <c r="F37" s="103">
        <v>288</v>
      </c>
      <c r="G37" s="103">
        <v>96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384</v>
      </c>
      <c r="O37" s="103">
        <f>SUM(P37:U37)</f>
        <v>288</v>
      </c>
      <c r="P37" s="103">
        <v>0</v>
      </c>
      <c r="Q37" s="103">
        <v>0</v>
      </c>
      <c r="R37" s="103">
        <v>0</v>
      </c>
      <c r="S37" s="103">
        <v>288</v>
      </c>
      <c r="T37" s="103">
        <v>0</v>
      </c>
      <c r="U37" s="103">
        <v>0</v>
      </c>
      <c r="V37" s="103">
        <f>SUM(W37:AB37)</f>
        <v>96</v>
      </c>
      <c r="W37" s="103">
        <v>0</v>
      </c>
      <c r="X37" s="103">
        <v>0</v>
      </c>
      <c r="Y37" s="103">
        <v>0</v>
      </c>
      <c r="Z37" s="103">
        <v>96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7</v>
      </c>
      <c r="B38" s="113" t="s">
        <v>316</v>
      </c>
      <c r="C38" s="101" t="s">
        <v>317</v>
      </c>
      <c r="D38" s="103">
        <f>SUM(E38,+H38,+K38)</f>
        <v>0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0</v>
      </c>
      <c r="L38" s="103">
        <v>0</v>
      </c>
      <c r="M38" s="103">
        <v>0</v>
      </c>
      <c r="N38" s="103">
        <f>SUM(O38,+V38,+AC38)</f>
        <v>0</v>
      </c>
      <c r="O38" s="103">
        <f>SUM(P38:U38)</f>
        <v>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0</v>
      </c>
      <c r="W38" s="103">
        <v>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7</v>
      </c>
      <c r="B39" s="113" t="s">
        <v>318</v>
      </c>
      <c r="C39" s="101" t="s">
        <v>319</v>
      </c>
      <c r="D39" s="103">
        <f>SUM(E39,+H39,+K39)</f>
        <v>145</v>
      </c>
      <c r="E39" s="103">
        <f>SUM(F39:G39)</f>
        <v>145</v>
      </c>
      <c r="F39" s="103">
        <v>0</v>
      </c>
      <c r="G39" s="103">
        <v>145</v>
      </c>
      <c r="H39" s="103">
        <f>SUM(I39:J39)</f>
        <v>0</v>
      </c>
      <c r="I39" s="103">
        <v>0</v>
      </c>
      <c r="J39" s="103">
        <v>0</v>
      </c>
      <c r="K39" s="103">
        <f>SUM(L39:M39)</f>
        <v>0</v>
      </c>
      <c r="L39" s="103">
        <v>0</v>
      </c>
      <c r="M39" s="103">
        <v>0</v>
      </c>
      <c r="N39" s="103">
        <f>SUM(O39,+V39,+AC39)</f>
        <v>145</v>
      </c>
      <c r="O39" s="103">
        <f>SUM(P39:U39)</f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145</v>
      </c>
      <c r="W39" s="103">
        <v>0</v>
      </c>
      <c r="X39" s="103">
        <v>0</v>
      </c>
      <c r="Y39" s="103">
        <v>0</v>
      </c>
      <c r="Z39" s="103">
        <v>0</v>
      </c>
      <c r="AA39" s="103">
        <v>145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7</v>
      </c>
      <c r="B40" s="113" t="s">
        <v>320</v>
      </c>
      <c r="C40" s="101" t="s">
        <v>321</v>
      </c>
      <c r="D40" s="103">
        <f>SUM(E40,+H40,+K40)</f>
        <v>320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320</v>
      </c>
      <c r="L40" s="103">
        <v>190</v>
      </c>
      <c r="M40" s="103">
        <v>130</v>
      </c>
      <c r="N40" s="103">
        <f>SUM(O40,+V40,+AC40)</f>
        <v>320</v>
      </c>
      <c r="O40" s="103">
        <f>SUM(P40:U40)</f>
        <v>190</v>
      </c>
      <c r="P40" s="103">
        <v>0</v>
      </c>
      <c r="Q40" s="103">
        <v>0</v>
      </c>
      <c r="R40" s="103">
        <v>0</v>
      </c>
      <c r="S40" s="103">
        <v>0</v>
      </c>
      <c r="T40" s="103">
        <v>30</v>
      </c>
      <c r="U40" s="103">
        <v>160</v>
      </c>
      <c r="V40" s="103">
        <f>SUM(W40:AB40)</f>
        <v>130</v>
      </c>
      <c r="W40" s="103">
        <v>0</v>
      </c>
      <c r="X40" s="103">
        <v>0</v>
      </c>
      <c r="Y40" s="103">
        <v>0</v>
      </c>
      <c r="Z40" s="103">
        <v>0</v>
      </c>
      <c r="AA40" s="103">
        <v>20</v>
      </c>
      <c r="AB40" s="103">
        <v>110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7</v>
      </c>
      <c r="B41" s="113" t="s">
        <v>322</v>
      </c>
      <c r="C41" s="101" t="s">
        <v>323</v>
      </c>
      <c r="D41" s="103">
        <f>SUM(E41,+H41,+K41)</f>
        <v>383</v>
      </c>
      <c r="E41" s="103">
        <f>SUM(F41:G41)</f>
        <v>383</v>
      </c>
      <c r="F41" s="103">
        <v>34</v>
      </c>
      <c r="G41" s="103">
        <v>349</v>
      </c>
      <c r="H41" s="103">
        <f>SUM(I41:J41)</f>
        <v>0</v>
      </c>
      <c r="I41" s="103">
        <v>0</v>
      </c>
      <c r="J41" s="103">
        <v>0</v>
      </c>
      <c r="K41" s="103">
        <f>SUM(L41:M41)</f>
        <v>0</v>
      </c>
      <c r="L41" s="103">
        <v>0</v>
      </c>
      <c r="M41" s="103">
        <v>0</v>
      </c>
      <c r="N41" s="103">
        <f>SUM(O41,+V41,+AC41)</f>
        <v>383</v>
      </c>
      <c r="O41" s="103">
        <f>SUM(P41:U41)</f>
        <v>34</v>
      </c>
      <c r="P41" s="103">
        <v>34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349</v>
      </c>
      <c r="W41" s="103">
        <v>349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7</v>
      </c>
      <c r="B42" s="113" t="s">
        <v>324</v>
      </c>
      <c r="C42" s="101" t="s">
        <v>325</v>
      </c>
      <c r="D42" s="103">
        <f>SUM(E42,+H42,+K42)</f>
        <v>57</v>
      </c>
      <c r="E42" s="103">
        <f>SUM(F42:G42)</f>
        <v>57</v>
      </c>
      <c r="F42" s="103">
        <v>57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0</v>
      </c>
      <c r="L42" s="103">
        <v>0</v>
      </c>
      <c r="M42" s="103">
        <v>0</v>
      </c>
      <c r="N42" s="103">
        <f>SUM(O42,+V42,+AC42)</f>
        <v>57</v>
      </c>
      <c r="O42" s="103">
        <f>SUM(P42:U42)</f>
        <v>57</v>
      </c>
      <c r="P42" s="103">
        <v>57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0</v>
      </c>
      <c r="W42" s="103">
        <v>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7</v>
      </c>
      <c r="B43" s="113" t="s">
        <v>326</v>
      </c>
      <c r="C43" s="101" t="s">
        <v>327</v>
      </c>
      <c r="D43" s="103">
        <f>SUM(E43,+H43,+K43)</f>
        <v>80</v>
      </c>
      <c r="E43" s="103">
        <f>SUM(F43:G43)</f>
        <v>0</v>
      </c>
      <c r="F43" s="103">
        <v>0</v>
      </c>
      <c r="G43" s="103">
        <v>0</v>
      </c>
      <c r="H43" s="103">
        <f>SUM(I43:J43)</f>
        <v>80</v>
      </c>
      <c r="I43" s="103">
        <v>0</v>
      </c>
      <c r="J43" s="103">
        <v>80</v>
      </c>
      <c r="K43" s="103">
        <f>SUM(L43:M43)</f>
        <v>0</v>
      </c>
      <c r="L43" s="103">
        <v>0</v>
      </c>
      <c r="M43" s="103">
        <v>0</v>
      </c>
      <c r="N43" s="103">
        <f>SUM(O43,+V43,+AC43)</f>
        <v>80</v>
      </c>
      <c r="O43" s="103">
        <f>SUM(P43:U43)</f>
        <v>0</v>
      </c>
      <c r="P43" s="103"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80</v>
      </c>
      <c r="W43" s="103">
        <v>0</v>
      </c>
      <c r="X43" s="103">
        <v>0</v>
      </c>
      <c r="Y43" s="103">
        <v>0</v>
      </c>
      <c r="Z43" s="103">
        <v>0</v>
      </c>
      <c r="AA43" s="103">
        <v>80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7</v>
      </c>
      <c r="B44" s="113" t="s">
        <v>328</v>
      </c>
      <c r="C44" s="101" t="s">
        <v>329</v>
      </c>
      <c r="D44" s="103">
        <f>SUM(E44,+H44,+K44)</f>
        <v>5900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5900</v>
      </c>
      <c r="L44" s="103">
        <v>4150</v>
      </c>
      <c r="M44" s="103">
        <v>1750</v>
      </c>
      <c r="N44" s="103">
        <f>SUM(O44,+V44,+AC44)</f>
        <v>5900</v>
      </c>
      <c r="O44" s="103">
        <f>SUM(P44:U44)</f>
        <v>4150</v>
      </c>
      <c r="P44" s="103">
        <v>0</v>
      </c>
      <c r="Q44" s="103">
        <v>0</v>
      </c>
      <c r="R44" s="103">
        <v>0</v>
      </c>
      <c r="S44" s="103">
        <v>0</v>
      </c>
      <c r="T44" s="103">
        <v>4150</v>
      </c>
      <c r="U44" s="103">
        <v>0</v>
      </c>
      <c r="V44" s="103">
        <f>SUM(W44:AB44)</f>
        <v>1750</v>
      </c>
      <c r="W44" s="103">
        <v>0</v>
      </c>
      <c r="X44" s="103">
        <v>0</v>
      </c>
      <c r="Y44" s="103">
        <v>0</v>
      </c>
      <c r="Z44" s="103">
        <v>0</v>
      </c>
      <c r="AA44" s="103">
        <v>1750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7</v>
      </c>
      <c r="B45" s="113" t="s">
        <v>330</v>
      </c>
      <c r="C45" s="101" t="s">
        <v>331</v>
      </c>
      <c r="D45" s="103">
        <f>SUM(E45,+H45,+K45)</f>
        <v>7302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7302</v>
      </c>
      <c r="L45" s="103">
        <v>13</v>
      </c>
      <c r="M45" s="103">
        <v>7289</v>
      </c>
      <c r="N45" s="103">
        <f>SUM(O45,+V45,+AC45)</f>
        <v>7302</v>
      </c>
      <c r="O45" s="103">
        <f>SUM(P45:U45)</f>
        <v>13</v>
      </c>
      <c r="P45" s="103">
        <v>13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7289</v>
      </c>
      <c r="W45" s="103">
        <v>7289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382</v>
      </c>
      <c r="AG45" s="103">
        <v>382</v>
      </c>
      <c r="AH45" s="103">
        <v>0</v>
      </c>
      <c r="AI45" s="103">
        <v>0</v>
      </c>
      <c r="AJ45" s="103">
        <f>SUM(AK45:AS45)</f>
        <v>382</v>
      </c>
      <c r="AK45" s="103">
        <v>0</v>
      </c>
      <c r="AL45" s="103">
        <v>0</v>
      </c>
      <c r="AM45" s="103">
        <v>0</v>
      </c>
      <c r="AN45" s="103">
        <v>382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378</v>
      </c>
      <c r="BA45" s="103">
        <v>378</v>
      </c>
      <c r="BB45" s="103">
        <v>0</v>
      </c>
      <c r="BC45" s="103">
        <v>0</v>
      </c>
    </row>
    <row r="46" spans="1:55" s="105" customFormat="1" ht="13.5" customHeight="1">
      <c r="A46" s="115" t="s">
        <v>7</v>
      </c>
      <c r="B46" s="113" t="s">
        <v>332</v>
      </c>
      <c r="C46" s="101" t="s">
        <v>333</v>
      </c>
      <c r="D46" s="103">
        <f>SUM(E46,+H46,+K46)</f>
        <v>340</v>
      </c>
      <c r="E46" s="103">
        <f>SUM(F46:G46)</f>
        <v>0</v>
      </c>
      <c r="F46" s="103">
        <v>0</v>
      </c>
      <c r="G46" s="103">
        <v>0</v>
      </c>
      <c r="H46" s="103">
        <f>SUM(I46:J46)</f>
        <v>340</v>
      </c>
      <c r="I46" s="103">
        <v>313</v>
      </c>
      <c r="J46" s="103">
        <v>27</v>
      </c>
      <c r="K46" s="103">
        <f>SUM(L46:M46)</f>
        <v>0</v>
      </c>
      <c r="L46" s="103">
        <v>0</v>
      </c>
      <c r="M46" s="103">
        <v>0</v>
      </c>
      <c r="N46" s="103">
        <f>SUM(O46,+V46,+AC46)</f>
        <v>341</v>
      </c>
      <c r="O46" s="103">
        <f>SUM(P46:U46)</f>
        <v>313</v>
      </c>
      <c r="P46" s="103">
        <v>313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27</v>
      </c>
      <c r="W46" s="103">
        <v>27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1</v>
      </c>
      <c r="AD46" s="103">
        <v>1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7</v>
      </c>
      <c r="B47" s="113" t="s">
        <v>334</v>
      </c>
      <c r="C47" s="101" t="s">
        <v>335</v>
      </c>
      <c r="D47" s="103">
        <f>SUM(E47,+H47,+K47)</f>
        <v>3959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3959</v>
      </c>
      <c r="L47" s="103">
        <v>366</v>
      </c>
      <c r="M47" s="103">
        <v>3593</v>
      </c>
      <c r="N47" s="103">
        <f>SUM(O47,+V47,+AC47)</f>
        <v>3959</v>
      </c>
      <c r="O47" s="103">
        <f>SUM(P47:U47)</f>
        <v>366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366</v>
      </c>
      <c r="V47" s="103">
        <f>SUM(W47:AB47)</f>
        <v>3593</v>
      </c>
      <c r="W47" s="103">
        <v>0</v>
      </c>
      <c r="X47" s="103">
        <v>0</v>
      </c>
      <c r="Y47" s="103">
        <v>0</v>
      </c>
      <c r="Z47" s="103">
        <v>0</v>
      </c>
      <c r="AA47" s="103">
        <v>0</v>
      </c>
      <c r="AB47" s="103">
        <v>3593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7</v>
      </c>
      <c r="B48" s="113" t="s">
        <v>336</v>
      </c>
      <c r="C48" s="101" t="s">
        <v>337</v>
      </c>
      <c r="D48" s="103">
        <f>SUM(E48,+H48,+K48)</f>
        <v>188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188</v>
      </c>
      <c r="L48" s="103">
        <v>26</v>
      </c>
      <c r="M48" s="103">
        <v>162</v>
      </c>
      <c r="N48" s="103">
        <f>SUM(O48,+V48,+AC48)</f>
        <v>188</v>
      </c>
      <c r="O48" s="103">
        <f>SUM(P48:U48)</f>
        <v>26</v>
      </c>
      <c r="P48" s="103">
        <v>26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162</v>
      </c>
      <c r="W48" s="103">
        <v>162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8">
    <sortCondition ref="A8:A48"/>
    <sortCondition ref="B8:B48"/>
    <sortCondition ref="C8:C4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47205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47207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47208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47209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47210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47211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47212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47213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47214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47215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47301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47302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47303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47306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47311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47313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47314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47315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47324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47325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47326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47327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47328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47329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47348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47350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47353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47354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47355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47356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47357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47358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47359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47360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47361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47362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47375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47381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47382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2022-02-14T00:20:25Z</dcterms:modified>
</cp:coreProperties>
</file>