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5宮崎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水洗化人口等!$A$6:$AA$32</definedName>
    <definedName name="_xlnm.Print_Area" localSheetId="2">し尿集計結果!$A$1:$M$36</definedName>
    <definedName name="_xlnm.Print_Area" localSheetId="1">し尿処理状況!$2:$33</definedName>
    <definedName name="_xlnm.Print_Area" localSheetId="0">水洗化人口等!$2:$33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V8" i="2"/>
  <c r="V9" i="2"/>
  <c r="N9" i="2" s="1"/>
  <c r="V10" i="2"/>
  <c r="N10" i="2" s="1"/>
  <c r="V11" i="2"/>
  <c r="V12" i="2"/>
  <c r="V13" i="2"/>
  <c r="N13" i="2" s="1"/>
  <c r="V14" i="2"/>
  <c r="V15" i="2"/>
  <c r="N15" i="2" s="1"/>
  <c r="V16" i="2"/>
  <c r="N16" i="2" s="1"/>
  <c r="V17" i="2"/>
  <c r="V18" i="2"/>
  <c r="V19" i="2"/>
  <c r="N19" i="2" s="1"/>
  <c r="V20" i="2"/>
  <c r="V21" i="2"/>
  <c r="N21" i="2" s="1"/>
  <c r="V22" i="2"/>
  <c r="N22" i="2" s="1"/>
  <c r="V23" i="2"/>
  <c r="V24" i="2"/>
  <c r="V25" i="2"/>
  <c r="N25" i="2" s="1"/>
  <c r="V26" i="2"/>
  <c r="V27" i="2"/>
  <c r="N27" i="2" s="1"/>
  <c r="V28" i="2"/>
  <c r="N28" i="2" s="1"/>
  <c r="V29" i="2"/>
  <c r="V30" i="2"/>
  <c r="V31" i="2"/>
  <c r="N31" i="2" s="1"/>
  <c r="V32" i="2"/>
  <c r="V33" i="2"/>
  <c r="N33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N8" i="2"/>
  <c r="N11" i="2"/>
  <c r="N12" i="2"/>
  <c r="N14" i="2"/>
  <c r="N17" i="2"/>
  <c r="N18" i="2"/>
  <c r="N20" i="2"/>
  <c r="N23" i="2"/>
  <c r="N24" i="2"/>
  <c r="N26" i="2"/>
  <c r="N29" i="2"/>
  <c r="N30" i="2"/>
  <c r="N32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H8" i="2"/>
  <c r="D8" i="2" s="1"/>
  <c r="H9" i="2"/>
  <c r="H10" i="2"/>
  <c r="H11" i="2"/>
  <c r="D11" i="2" s="1"/>
  <c r="H12" i="2"/>
  <c r="H13" i="2"/>
  <c r="D13" i="2" s="1"/>
  <c r="H14" i="2"/>
  <c r="D14" i="2" s="1"/>
  <c r="H15" i="2"/>
  <c r="H16" i="2"/>
  <c r="H17" i="2"/>
  <c r="D17" i="2" s="1"/>
  <c r="H18" i="2"/>
  <c r="H19" i="2"/>
  <c r="D19" i="2" s="1"/>
  <c r="H20" i="2"/>
  <c r="D20" i="2" s="1"/>
  <c r="H21" i="2"/>
  <c r="H22" i="2"/>
  <c r="H23" i="2"/>
  <c r="D23" i="2" s="1"/>
  <c r="H24" i="2"/>
  <c r="H25" i="2"/>
  <c r="D25" i="2" s="1"/>
  <c r="H26" i="2"/>
  <c r="D26" i="2" s="1"/>
  <c r="H27" i="2"/>
  <c r="H28" i="2"/>
  <c r="H29" i="2"/>
  <c r="D29" i="2" s="1"/>
  <c r="H30" i="2"/>
  <c r="H31" i="2"/>
  <c r="D31" i="2" s="1"/>
  <c r="H32" i="2"/>
  <c r="D32" i="2" s="1"/>
  <c r="H33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D9" i="2"/>
  <c r="D10" i="2"/>
  <c r="D12" i="2"/>
  <c r="D15" i="2"/>
  <c r="D16" i="2"/>
  <c r="D18" i="2"/>
  <c r="D21" i="2"/>
  <c r="D22" i="2"/>
  <c r="D24" i="2"/>
  <c r="D27" i="2"/>
  <c r="D28" i="2"/>
  <c r="D30" i="2"/>
  <c r="D33" i="2"/>
  <c r="L9" i="1"/>
  <c r="L15" i="1"/>
  <c r="L21" i="1"/>
  <c r="L27" i="1"/>
  <c r="L33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F9" i="1"/>
  <c r="F15" i="1"/>
  <c r="F21" i="1"/>
  <c r="F27" i="1"/>
  <c r="F33" i="1"/>
  <c r="E8" i="1"/>
  <c r="E9" i="1"/>
  <c r="E10" i="1"/>
  <c r="D10" i="1" s="1"/>
  <c r="E11" i="1"/>
  <c r="E12" i="1"/>
  <c r="E13" i="1"/>
  <c r="D13" i="1" s="1"/>
  <c r="E14" i="1"/>
  <c r="E15" i="1"/>
  <c r="E16" i="1"/>
  <c r="D16" i="1" s="1"/>
  <c r="E17" i="1"/>
  <c r="E18" i="1"/>
  <c r="E19" i="1"/>
  <c r="D19" i="1" s="1"/>
  <c r="E20" i="1"/>
  <c r="E21" i="1"/>
  <c r="E22" i="1"/>
  <c r="D22" i="1" s="1"/>
  <c r="E23" i="1"/>
  <c r="E24" i="1"/>
  <c r="E25" i="1"/>
  <c r="D25" i="1" s="1"/>
  <c r="E26" i="1"/>
  <c r="E27" i="1"/>
  <c r="E28" i="1"/>
  <c r="D28" i="1" s="1"/>
  <c r="E29" i="1"/>
  <c r="E30" i="1"/>
  <c r="E31" i="1"/>
  <c r="D31" i="1" s="1"/>
  <c r="E32" i="1"/>
  <c r="E33" i="1"/>
  <c r="D8" i="1"/>
  <c r="Q8" i="1" s="1"/>
  <c r="D9" i="1"/>
  <c r="Q9" i="1" s="1"/>
  <c r="D11" i="1"/>
  <c r="N11" i="1" s="1"/>
  <c r="D12" i="1"/>
  <c r="N12" i="1" s="1"/>
  <c r="D14" i="1"/>
  <c r="Q14" i="1" s="1"/>
  <c r="D15" i="1"/>
  <c r="Q15" i="1" s="1"/>
  <c r="D17" i="1"/>
  <c r="L17" i="1" s="1"/>
  <c r="D18" i="1"/>
  <c r="N18" i="1" s="1"/>
  <c r="D20" i="1"/>
  <c r="Q20" i="1" s="1"/>
  <c r="D21" i="1"/>
  <c r="Q21" i="1" s="1"/>
  <c r="D23" i="1"/>
  <c r="J23" i="1" s="1"/>
  <c r="D24" i="1"/>
  <c r="N24" i="1" s="1"/>
  <c r="D26" i="1"/>
  <c r="Q26" i="1" s="1"/>
  <c r="D27" i="1"/>
  <c r="Q27" i="1" s="1"/>
  <c r="D29" i="1"/>
  <c r="L29" i="1" s="1"/>
  <c r="D30" i="1"/>
  <c r="N30" i="1" s="1"/>
  <c r="D32" i="1"/>
  <c r="Q32" i="1" s="1"/>
  <c r="D33" i="1"/>
  <c r="Q33" i="1" s="1"/>
  <c r="L22" i="1" l="1"/>
  <c r="F22" i="1"/>
  <c r="Q22" i="1"/>
  <c r="J22" i="1"/>
  <c r="N22" i="1"/>
  <c r="L10" i="1"/>
  <c r="F10" i="1"/>
  <c r="Q10" i="1"/>
  <c r="J10" i="1"/>
  <c r="N10" i="1"/>
  <c r="L28" i="1"/>
  <c r="F28" i="1"/>
  <c r="Q28" i="1"/>
  <c r="J28" i="1"/>
  <c r="N28" i="1"/>
  <c r="L16" i="1"/>
  <c r="F16" i="1"/>
  <c r="Q16" i="1"/>
  <c r="J16" i="1"/>
  <c r="N16" i="1"/>
  <c r="F31" i="1"/>
  <c r="N31" i="1"/>
  <c r="J31" i="1"/>
  <c r="L31" i="1"/>
  <c r="Q31" i="1"/>
  <c r="L25" i="1"/>
  <c r="J25" i="1"/>
  <c r="N25" i="1"/>
  <c r="F25" i="1"/>
  <c r="Q25" i="1"/>
  <c r="N19" i="1"/>
  <c r="F19" i="1"/>
  <c r="Q19" i="1"/>
  <c r="L19" i="1"/>
  <c r="J19" i="1"/>
  <c r="L13" i="1"/>
  <c r="N13" i="1"/>
  <c r="F13" i="1"/>
  <c r="Q13" i="1"/>
  <c r="J13" i="1"/>
  <c r="N23" i="1"/>
  <c r="F32" i="1"/>
  <c r="F26" i="1"/>
  <c r="F20" i="1"/>
  <c r="F14" i="1"/>
  <c r="F8" i="1"/>
  <c r="J30" i="1"/>
  <c r="J24" i="1"/>
  <c r="J18" i="1"/>
  <c r="J12" i="1"/>
  <c r="L32" i="1"/>
  <c r="L26" i="1"/>
  <c r="L20" i="1"/>
  <c r="L14" i="1"/>
  <c r="L8" i="1"/>
  <c r="Q30" i="1"/>
  <c r="Q24" i="1"/>
  <c r="Q18" i="1"/>
  <c r="Q12" i="1"/>
  <c r="N17" i="1"/>
  <c r="J17" i="1"/>
  <c r="N21" i="1"/>
  <c r="N15" i="1"/>
  <c r="N9" i="1"/>
  <c r="Q29" i="1"/>
  <c r="Q23" i="1"/>
  <c r="Q17" i="1"/>
  <c r="Q11" i="1"/>
  <c r="N29" i="1"/>
  <c r="J29" i="1"/>
  <c r="N27" i="1"/>
  <c r="F30" i="1"/>
  <c r="F24" i="1"/>
  <c r="F18" i="1"/>
  <c r="F12" i="1"/>
  <c r="L30" i="1"/>
  <c r="L24" i="1"/>
  <c r="L18" i="1"/>
  <c r="L12" i="1"/>
  <c r="N32" i="1"/>
  <c r="N26" i="1"/>
  <c r="N20" i="1"/>
  <c r="N14" i="1"/>
  <c r="N8" i="1"/>
  <c r="J11" i="1"/>
  <c r="N33" i="1"/>
  <c r="F29" i="1"/>
  <c r="F23" i="1"/>
  <c r="F17" i="1"/>
  <c r="F11" i="1"/>
  <c r="J33" i="1"/>
  <c r="J27" i="1"/>
  <c r="J21" i="1"/>
  <c r="J15" i="1"/>
  <c r="J9" i="1"/>
  <c r="L23" i="1"/>
  <c r="L11" i="1"/>
  <c r="J32" i="1"/>
  <c r="J26" i="1"/>
  <c r="J20" i="1"/>
  <c r="J14" i="1"/>
  <c r="J8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<sst xmlns="http://schemas.openxmlformats.org/spreadsheetml/2006/main" count="718" uniqueCount="308">
  <si>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</si>
  <si>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</si>
  <si>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</si>
  <si>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</si>
  <si>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</si>
  <si>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</si>
  <si>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</si>
  <si>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</si>
  <si>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</si>
  <si>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</si>
  <si>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</si>
  <si>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</si>
  <si>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</si>
  <si>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</si>
  <si>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</si>
  <si>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</si>
  <si>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</si>
  <si>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</si>
  <si>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</si>
  <si>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</si>
  <si>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</si>
  <si>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</si>
  <si>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</si>
  <si>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</si>
  <si>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</si>
  <si>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</si>
  <si>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</si>
  <si>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</si>
  <si>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</si>
  <si>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</si>
  <si>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</si>
  <si>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</si>
  <si>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</si>
  <si>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</si>
  <si>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</si>
  <si>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</si>
  <si>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</si>
  <si>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</si>
  <si>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</si>
  <si>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</si>
  <si>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</si>
  <si>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</si>
  <si>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</si>
  <si>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</si>
  <si>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</si>
  <si>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</si>
  <si>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</si>
  <si>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</si>
  <si>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</si>
  <si>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</si>
  <si>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</si>
  <si>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</si>
  <si>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</si>
  <si>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</si>
  <si>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</si>
  <si>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</si>
  <si>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</si>
  <si>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</si>
  <si>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</si>
  <si>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</si>
  <si>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</si>
  <si>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</si>
  <si>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</si>
  <si>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</si>
  <si>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</si>
  <si>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</si>
  <si>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</si>
  <si>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</si>
  <si>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</si>
  <si>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</si>
  <si>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</si>
  <si>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</si>
  <si>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</si>
  <si>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</si>
  <si>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</si>
  <si>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</si>
  <si>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</si>
  <si>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</si>
  <si>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</si>
  <si>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</si>
  <si>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</si>
  <si>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</si>
  <si>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</si>
  <si>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</si>
  <si>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</si>
  <si>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</si>
  <si>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</si>
  <si>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</si>
  <si>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</si>
  <si>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</si>
  <si>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</si>
  <si>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</si>
  <si>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</si>
  <si>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</si>
  <si>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</si>
  <si>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</si>
  <si>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</si>
  <si>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</si>
  <si>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</si>
  <si>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</si>
  <si>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</si>
  <si>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</si>
  <si>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</si>
  <si>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</si>
  <si>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</si>
  <si>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</si>
  <si>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</si>
  <si>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</si>
  <si>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</si>
  <si>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</si>
  <si>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</si>
  <si>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</si>
  <si>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</si>
  <si>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</si>
  <si>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</si>
  <si>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</si>
  <si>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</si>
  <si>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</si>
  <si>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</si>
  <si>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</si>
  <si>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</si>
  <si>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</si>
  <si>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</si>
  <si>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</si>
  <si>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</si>
  <si>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</si>
  <si>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</si>
  <si>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</si>
  <si>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</si>
  <si>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</si>
  <si>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</si>
  <si>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</si>
  <si>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</si>
  <si>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</si>
  <si>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</si>
  <si>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</si>
  <si>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</si>
  <si>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</si>
  <si>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</si>
  <si>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</si>
  <si>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</si>
  <si>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</si>
  <si>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</si>
  <si>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</si>
  <si>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</si>
  <si>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</si>
  <si>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</si>
  <si>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</si>
  <si>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</si>
  <si>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</si>
  <si>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</si>
  <si>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</si>
  <si>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</si>
  <si>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</si>
  <si>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</si>
  <si>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</si>
  <si>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</si>
  <si>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</si>
  <si>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</si>
  <si>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</si>
  <si>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</si>
  <si>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</si>
  <si>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</si>
  <si>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</si>
  <si>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</si>
  <si>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</si>
  <si>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</si>
  <si>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</si>
  <si>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</si>
  <si>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</si>
  <si>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</si>
  <si>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</si>
  <si>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</si>
  <si>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</si>
  <si>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</si>
  <si>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</si>
  <si>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</si>
  <si>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</si>
  <si>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</si>
  <si>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</si>
  <si>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</si>
  <si>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</si>
  <si>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</si>
  <si>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</si>
  <si>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</si>
  <si>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</si>
  <si>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</si>
  <si>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</si>
  <si>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</si>
  <si>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</si>
  <si>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</si>
  <si>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</si>
  <si>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</si>
  <si>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</si>
  <si>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</si>
  <si>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</si>
  <si>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</si>
  <si>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</si>
  <si>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</si>
  <si>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</si>
  <si>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</si>
  <si>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</si>
  <si>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</si>
  <si>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</si>
  <si>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</si>
  <si>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</si>
  <si>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</si>
  <si>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</si>
  <si>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</si>
  <si>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</si>
  <si>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</si>
  <si>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</si>
  <si>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</si>
  <si>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</si>
  <si>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</si>
  <si>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</si>
  <si>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</si>
  <si>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</si>
  <si>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</si>
  <si>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</si>
  <si>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</si>
  <si>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</si>
  <si>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</si>
  <si>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</si>
  <si>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</si>
  <si>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</si>
  <si>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</si>
  <si>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</si>
  <si>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</si>
  <si>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</si>
  <si>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</si>
  <si>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</si>
  <si>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</si>
  <si>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</si>
  <si>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</si>
  <si>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</si>
  <si>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</si>
  <si>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</si>
  <si>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</si>
  <si>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</si>
  <si>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</si>
  <si>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</si>
  <si>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</si>
  <si>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</si>
  <si>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</si>
  <si>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</si>
  <si>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</si>
  <si>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</si>
  <si>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</si>
  <si>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</si>
  <si>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</si>
  <si>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45000</t>
  </si>
  <si>
    <t>水洗化人口等（令和2年度実績）</t>
    <phoneticPr fontId="3"/>
  </si>
  <si>
    <t>し尿処理の状況（令和2年度実績）</t>
    <phoneticPr fontId="3"/>
  </si>
  <si>
    <t>45201</t>
  </si>
  <si>
    <t>宮崎市</t>
  </si>
  <si>
    <t/>
  </si>
  <si>
    <t>○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</si>
  <si>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</si>
  <si>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</si>
  <si>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</si>
  <si>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</si>
  <si>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</si>
  <si>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</si>
  <si>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</si>
  <si>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</si>
  <si>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</si>
  <si>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</si>
  <si>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</si>
  <si>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</si>
  <si>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</si>
  <si>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</si>
  <si>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</si>
  <si>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</si>
  <si>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</si>
  <si>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</si>
  <si>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</si>
  <si>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</si>
  <si>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</si>
  <si>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</si>
  <si>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</si>
  <si>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</si>
  <si>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</si>
  <si>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</si>
  <si>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</si>
  <si>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</si>
  <si>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</si>
  <si>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</si>
  <si>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</si>
  <si>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</si>
  <si>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</si>
  <si>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</si>
  <si>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</si>
  <si>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</si>
  <si>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</si>
  <si>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</si>
  <si>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</si>
  <si>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</si>
  <si>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</si>
  <si>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</si>
  <si>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</si>
  <si>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美郷町</t>
  </si>
  <si>
    <t>45441</t>
  </si>
  <si>
    <t>高千穂町</t>
  </si>
  <si>
    <t>45442</t>
  </si>
  <si>
    <t>日之影町</t>
  </si>
  <si>
    <t>45443</t>
  </si>
  <si>
    <t>五ヶ瀬町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</si>
</sst>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9</v>
      </c>
      <c r="B7" s="116" t="s">
        <v>251</v>
      </c>
      <c r="C7" s="109" t="s">
        <v>200</v>
      </c>
      <c r="D7" s="110">
        <f>+SUM(E7,+I7)</f>
        <v>1087733</v>
      </c>
      <c r="E7" s="110">
        <f>+SUM(G7,+H7)</f>
        <v>77835</v>
      </c>
      <c r="F7" s="111">
        <f>IF(D7&gt;0,E7/D7*100,"-")</f>
        <v>7.1557082482557766</v>
      </c>
      <c r="G7" s="108">
        <f>SUM(G$8:G$207)</f>
        <v>77835</v>
      </c>
      <c r="H7" s="108">
        <f>SUM(H$8:H$207)</f>
        <v>0</v>
      </c>
      <c r="I7" s="110">
        <f>+SUM(K7,+M7,+O7)</f>
        <v>1009898</v>
      </c>
      <c r="J7" s="111">
        <f>IF(D7&gt;0,I7/D7*100,"-")</f>
        <v>92.844291751744223</v>
      </c>
      <c r="K7" s="108">
        <f>SUM(K$8:K$207)</f>
        <v>610474</v>
      </c>
      <c r="L7" s="111">
        <f>IF(D7&gt;0,K7/D7*100,"-")</f>
        <v>56.123515605392129</v>
      </c>
      <c r="M7" s="108">
        <f>SUM(M$8:M$207)</f>
        <v>0</v>
      </c>
      <c r="N7" s="111">
        <f>IF(D7&gt;0,M7/D7*100,"-")</f>
        <v>0</v>
      </c>
      <c r="O7" s="108">
        <f>SUM(O$8:O$207)</f>
        <v>399424</v>
      </c>
      <c r="P7" s="108">
        <f>SUM(P$8:P$207)</f>
        <v>289826</v>
      </c>
      <c r="Q7" s="111">
        <f>IF(D7&gt;0,O7/D7*100,"-")</f>
        <v>36.720776146352094</v>
      </c>
      <c r="R7" s="108">
        <f>SUM(R$8:R$207)</f>
        <v>7480</v>
      </c>
      <c r="S7" s="112">
        <f t="shared" ref="S7:Z7" si="0">COUNTIF(S$8:S$207,"○")</f>
        <v>14</v>
      </c>
      <c r="T7" s="112">
        <f t="shared" si="0"/>
        <v>0</v>
      </c>
      <c r="U7" s="112">
        <f t="shared" si="0"/>
        <v>2</v>
      </c>
      <c r="V7" s="112">
        <f t="shared" si="0"/>
        <v>10</v>
      </c>
      <c r="W7" s="112">
        <f t="shared" si="0"/>
        <v>10</v>
      </c>
      <c r="X7" s="112">
        <f t="shared" si="0"/>
        <v>1</v>
      </c>
      <c r="Y7" s="112">
        <f t="shared" si="0"/>
        <v>2</v>
      </c>
      <c r="Z7" s="112">
        <f t="shared" si="0"/>
        <v>13</v>
      </c>
      <c r="AA7" s="188"/>
      <c r="AB7" s="188"/>
    </row>
    <row r="8" spans="1:28" s="105" customFormat="1" ht="13.5" customHeight="1">
      <c r="A8" s="101" t="s">
        <v>9</v>
      </c>
      <c r="B8" s="102" t="s">
        <v>254</v>
      </c>
      <c r="C8" s="101" t="s">
        <v>255</v>
      </c>
      <c r="D8" s="103">
        <f>+SUM(E8,+I8)</f>
        <v>401790</v>
      </c>
      <c r="E8" s="103">
        <f>+SUM(G8,+H8)</f>
        <v>10171</v>
      </c>
      <c r="F8" s="104">
        <f>IF(D8&gt;0,E8/D8*100,"-")</f>
        <v>2.5314218870554273</v>
      </c>
      <c r="G8" s="103">
        <v>10171</v>
      </c>
      <c r="H8" s="103">
        <v>0</v>
      </c>
      <c r="I8" s="103">
        <f>+SUM(K8,+M8,+O8)</f>
        <v>391619</v>
      </c>
      <c r="J8" s="104">
        <f>IF(D8&gt;0,I8/D8*100,"-")</f>
        <v>97.46857811294457</v>
      </c>
      <c r="K8" s="103">
        <v>342145</v>
      </c>
      <c r="L8" s="104">
        <f>IF(D8&gt;0,K8/D8*100,"-")</f>
        <v>85.155180566962841</v>
      </c>
      <c r="M8" s="103">
        <v>0</v>
      </c>
      <c r="N8" s="104">
        <f>IF(D8&gt;0,M8/D8*100,"-")</f>
        <v>0</v>
      </c>
      <c r="O8" s="103">
        <v>49474</v>
      </c>
      <c r="P8" s="103">
        <v>33658</v>
      </c>
      <c r="Q8" s="104">
        <f>IF(D8&gt;0,O8/D8*100,"-")</f>
        <v>12.313397545981731</v>
      </c>
      <c r="R8" s="103">
        <v>2455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9</v>
      </c>
      <c r="B9" s="102" t="s">
        <v>258</v>
      </c>
      <c r="C9" s="101" t="s">
        <v>259</v>
      </c>
      <c r="D9" s="103">
        <f>+SUM(E9,+I9)</f>
        <v>163671</v>
      </c>
      <c r="E9" s="103">
        <f>+SUM(G9,+H9)</f>
        <v>10387</v>
      </c>
      <c r="F9" s="104">
        <f>IF(D9&gt;0,E9/D9*100,"-")</f>
        <v>6.3462678177563525</v>
      </c>
      <c r="G9" s="103">
        <v>10387</v>
      </c>
      <c r="H9" s="103">
        <v>0</v>
      </c>
      <c r="I9" s="103">
        <f>+SUM(K9,+M9,+O9)</f>
        <v>153284</v>
      </c>
      <c r="J9" s="104">
        <f>IF(D9&gt;0,I9/D9*100,"-")</f>
        <v>93.653732182243644</v>
      </c>
      <c r="K9" s="103">
        <v>71825</v>
      </c>
      <c r="L9" s="104">
        <f>IF(D9&gt;0,K9/D9*100,"-")</f>
        <v>43.88376682491095</v>
      </c>
      <c r="M9" s="103">
        <v>0</v>
      </c>
      <c r="N9" s="104">
        <f>IF(D9&gt;0,M9/D9*100,"-")</f>
        <v>0</v>
      </c>
      <c r="O9" s="103">
        <v>81459</v>
      </c>
      <c r="P9" s="103">
        <v>69492</v>
      </c>
      <c r="Q9" s="104">
        <f>IF(D9&gt;0,O9/D9*100,"-")</f>
        <v>49.769965357332694</v>
      </c>
      <c r="R9" s="103">
        <v>1659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9</v>
      </c>
      <c r="B10" s="102" t="s">
        <v>260</v>
      </c>
      <c r="C10" s="101" t="s">
        <v>261</v>
      </c>
      <c r="D10" s="103">
        <f>+SUM(E10,+I10)</f>
        <v>121180</v>
      </c>
      <c r="E10" s="103">
        <f>+SUM(G10,+H10)</f>
        <v>2446</v>
      </c>
      <c r="F10" s="104">
        <f>IF(D10&gt;0,E10/D10*100,"-")</f>
        <v>2.0184848984981016</v>
      </c>
      <c r="G10" s="103">
        <v>2446</v>
      </c>
      <c r="H10" s="103">
        <v>0</v>
      </c>
      <c r="I10" s="103">
        <f>+SUM(K10,+M10,+O10)</f>
        <v>118734</v>
      </c>
      <c r="J10" s="104">
        <f>IF(D10&gt;0,I10/D10*100,"-")</f>
        <v>97.981515101501898</v>
      </c>
      <c r="K10" s="103">
        <v>88883</v>
      </c>
      <c r="L10" s="104">
        <f>IF(D10&gt;0,K10/D10*100,"-")</f>
        <v>73.347912196732139</v>
      </c>
      <c r="M10" s="103">
        <v>0</v>
      </c>
      <c r="N10" s="104">
        <f>IF(D10&gt;0,M10/D10*100,"-")</f>
        <v>0</v>
      </c>
      <c r="O10" s="103">
        <v>29851</v>
      </c>
      <c r="P10" s="103">
        <v>20413</v>
      </c>
      <c r="Q10" s="104">
        <f>IF(D10&gt;0,O10/D10*100,"-")</f>
        <v>24.633602904769763</v>
      </c>
      <c r="R10" s="103">
        <v>480</v>
      </c>
      <c r="S10" s="101" t="s">
        <v>257</v>
      </c>
      <c r="T10" s="101"/>
      <c r="U10" s="101"/>
      <c r="V10" s="101"/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9</v>
      </c>
      <c r="B11" s="102" t="s">
        <v>262</v>
      </c>
      <c r="C11" s="101" t="s">
        <v>263</v>
      </c>
      <c r="D11" s="103">
        <f>+SUM(E11,+I11)</f>
        <v>52104</v>
      </c>
      <c r="E11" s="103">
        <f>+SUM(G11,+H11)</f>
        <v>11514</v>
      </c>
      <c r="F11" s="104">
        <f>IF(D11&gt;0,E11/D11*100,"-")</f>
        <v>22.098111469368956</v>
      </c>
      <c r="G11" s="103">
        <v>11514</v>
      </c>
      <c r="H11" s="103">
        <v>0</v>
      </c>
      <c r="I11" s="103">
        <f>+SUM(K11,+M11,+O11)</f>
        <v>40590</v>
      </c>
      <c r="J11" s="104">
        <f>IF(D11&gt;0,I11/D11*100,"-")</f>
        <v>77.901888530631041</v>
      </c>
      <c r="K11" s="103">
        <v>17248</v>
      </c>
      <c r="L11" s="104">
        <f>IF(D11&gt;0,K11/D11*100,"-")</f>
        <v>33.103024719791186</v>
      </c>
      <c r="M11" s="103">
        <v>0</v>
      </c>
      <c r="N11" s="104">
        <f>IF(D11&gt;0,M11/D11*100,"-")</f>
        <v>0</v>
      </c>
      <c r="O11" s="103">
        <v>23342</v>
      </c>
      <c r="P11" s="103">
        <v>12414</v>
      </c>
      <c r="Q11" s="104">
        <f>IF(D11&gt;0,O11/D11*100,"-")</f>
        <v>44.798863810839855</v>
      </c>
      <c r="R11" s="103">
        <v>418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9</v>
      </c>
      <c r="B12" s="102" t="s">
        <v>264</v>
      </c>
      <c r="C12" s="101" t="s">
        <v>265</v>
      </c>
      <c r="D12" s="103">
        <f>+SUM(E12,+I12)</f>
        <v>44739</v>
      </c>
      <c r="E12" s="103">
        <f>+SUM(G12,+H12)</f>
        <v>5579</v>
      </c>
      <c r="F12" s="104">
        <f>IF(D12&gt;0,E12/D12*100,"-")</f>
        <v>12.47010438320034</v>
      </c>
      <c r="G12" s="103">
        <v>5579</v>
      </c>
      <c r="H12" s="103">
        <v>0</v>
      </c>
      <c r="I12" s="103">
        <f>+SUM(K12,+M12,+O12)</f>
        <v>39160</v>
      </c>
      <c r="J12" s="104">
        <f>IF(D12&gt;0,I12/D12*100,"-")</f>
        <v>87.529895616799664</v>
      </c>
      <c r="K12" s="103">
        <v>8336</v>
      </c>
      <c r="L12" s="104">
        <f>IF(D12&gt;0,K12/D12*100,"-")</f>
        <v>18.632513019960214</v>
      </c>
      <c r="M12" s="103">
        <v>0</v>
      </c>
      <c r="N12" s="104">
        <f>IF(D12&gt;0,M12/D12*100,"-")</f>
        <v>0</v>
      </c>
      <c r="O12" s="103">
        <v>30824</v>
      </c>
      <c r="P12" s="103">
        <v>19038</v>
      </c>
      <c r="Q12" s="104">
        <f>IF(D12&gt;0,O12/D12*100,"-")</f>
        <v>68.897382596839449</v>
      </c>
      <c r="R12" s="103">
        <v>551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9</v>
      </c>
      <c r="B13" s="102" t="s">
        <v>266</v>
      </c>
      <c r="C13" s="101" t="s">
        <v>267</v>
      </c>
      <c r="D13" s="103">
        <f>+SUM(E13,+I13)</f>
        <v>60241</v>
      </c>
      <c r="E13" s="103">
        <f>+SUM(G13,+H13)</f>
        <v>2846</v>
      </c>
      <c r="F13" s="104">
        <f>IF(D13&gt;0,E13/D13*100,"-")</f>
        <v>4.7243571653857011</v>
      </c>
      <c r="G13" s="103">
        <v>2846</v>
      </c>
      <c r="H13" s="103">
        <v>0</v>
      </c>
      <c r="I13" s="103">
        <f>+SUM(K13,+M13,+O13)</f>
        <v>57395</v>
      </c>
      <c r="J13" s="104">
        <f>IF(D13&gt;0,I13/D13*100,"-")</f>
        <v>95.275642834614303</v>
      </c>
      <c r="K13" s="103">
        <v>32430</v>
      </c>
      <c r="L13" s="104">
        <f>IF(D13&gt;0,K13/D13*100,"-")</f>
        <v>53.833767699739376</v>
      </c>
      <c r="M13" s="103">
        <v>0</v>
      </c>
      <c r="N13" s="104">
        <f>IF(D13&gt;0,M13/D13*100,"-")</f>
        <v>0</v>
      </c>
      <c r="O13" s="103">
        <v>24965</v>
      </c>
      <c r="P13" s="103">
        <v>14361</v>
      </c>
      <c r="Q13" s="104">
        <f>IF(D13&gt;0,O13/D13*100,"-")</f>
        <v>41.44187513487492</v>
      </c>
      <c r="R13" s="103">
        <v>389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9</v>
      </c>
      <c r="B14" s="102" t="s">
        <v>268</v>
      </c>
      <c r="C14" s="101" t="s">
        <v>269</v>
      </c>
      <c r="D14" s="103">
        <f>+SUM(E14,+I14)</f>
        <v>17786</v>
      </c>
      <c r="E14" s="103">
        <f>+SUM(G14,+H14)</f>
        <v>3160</v>
      </c>
      <c r="F14" s="104">
        <f>IF(D14&gt;0,E14/D14*100,"-")</f>
        <v>17.766782862925897</v>
      </c>
      <c r="G14" s="103">
        <v>3160</v>
      </c>
      <c r="H14" s="103">
        <v>0</v>
      </c>
      <c r="I14" s="103">
        <f>+SUM(K14,+M14,+O14)</f>
        <v>14626</v>
      </c>
      <c r="J14" s="104">
        <f>IF(D14&gt;0,I14/D14*100,"-")</f>
        <v>82.233217137074092</v>
      </c>
      <c r="K14" s="103">
        <v>2606</v>
      </c>
      <c r="L14" s="104">
        <f>IF(D14&gt;0,K14/D14*100,"-")</f>
        <v>14.651973462273698</v>
      </c>
      <c r="M14" s="103">
        <v>0</v>
      </c>
      <c r="N14" s="104">
        <f>IF(D14&gt;0,M14/D14*100,"-")</f>
        <v>0</v>
      </c>
      <c r="O14" s="103">
        <v>12020</v>
      </c>
      <c r="P14" s="103">
        <v>7680</v>
      </c>
      <c r="Q14" s="104">
        <f>IF(D14&gt;0,O14/D14*100,"-")</f>
        <v>67.581243674800405</v>
      </c>
      <c r="R14" s="103">
        <v>92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9</v>
      </c>
      <c r="B15" s="102" t="s">
        <v>270</v>
      </c>
      <c r="C15" s="101" t="s">
        <v>271</v>
      </c>
      <c r="D15" s="103">
        <f>+SUM(E15,+I15)</f>
        <v>29704</v>
      </c>
      <c r="E15" s="103">
        <f>+SUM(G15,+H15)</f>
        <v>4353</v>
      </c>
      <c r="F15" s="104">
        <f>IF(D15&gt;0,E15/D15*100,"-")</f>
        <v>14.654591974144896</v>
      </c>
      <c r="G15" s="103">
        <v>4353</v>
      </c>
      <c r="H15" s="103">
        <v>0</v>
      </c>
      <c r="I15" s="103">
        <f>+SUM(K15,+M15,+O15)</f>
        <v>25351</v>
      </c>
      <c r="J15" s="104">
        <f>IF(D15&gt;0,I15/D15*100,"-")</f>
        <v>85.345408025855107</v>
      </c>
      <c r="K15" s="103">
        <v>14516</v>
      </c>
      <c r="L15" s="104">
        <f>IF(D15&gt;0,K15/D15*100,"-")</f>
        <v>48.868839213573928</v>
      </c>
      <c r="M15" s="103">
        <v>0</v>
      </c>
      <c r="N15" s="104">
        <f>IF(D15&gt;0,M15/D15*100,"-")</f>
        <v>0</v>
      </c>
      <c r="O15" s="103">
        <v>10835</v>
      </c>
      <c r="P15" s="103">
        <v>7784</v>
      </c>
      <c r="Q15" s="104">
        <f>IF(D15&gt;0,O15/D15*100,"-")</f>
        <v>36.476568812281172</v>
      </c>
      <c r="R15" s="103">
        <v>143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9</v>
      </c>
      <c r="B16" s="102" t="s">
        <v>272</v>
      </c>
      <c r="C16" s="101" t="s">
        <v>273</v>
      </c>
      <c r="D16" s="103">
        <f>+SUM(E16,+I16)</f>
        <v>18806</v>
      </c>
      <c r="E16" s="103">
        <f>+SUM(G16,+H16)</f>
        <v>4223</v>
      </c>
      <c r="F16" s="104">
        <f>IF(D16&gt;0,E16/D16*100,"-")</f>
        <v>22.455599276826547</v>
      </c>
      <c r="G16" s="103">
        <v>4223</v>
      </c>
      <c r="H16" s="103">
        <v>0</v>
      </c>
      <c r="I16" s="103">
        <f>+SUM(K16,+M16,+O16)</f>
        <v>14583</v>
      </c>
      <c r="J16" s="104">
        <f>IF(D16&gt;0,I16/D16*100,"-")</f>
        <v>77.544400723173453</v>
      </c>
      <c r="K16" s="103">
        <v>0</v>
      </c>
      <c r="L16" s="104">
        <f>IF(D16&gt;0,K16/D16*100,"-")</f>
        <v>0</v>
      </c>
      <c r="M16" s="103">
        <v>0</v>
      </c>
      <c r="N16" s="104">
        <f>IF(D16&gt;0,M16/D16*100,"-")</f>
        <v>0</v>
      </c>
      <c r="O16" s="103">
        <v>14583</v>
      </c>
      <c r="P16" s="103">
        <v>12651</v>
      </c>
      <c r="Q16" s="104">
        <f>IF(D16&gt;0,O16/D16*100,"-")</f>
        <v>77.544400723173453</v>
      </c>
      <c r="R16" s="103">
        <v>167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9</v>
      </c>
      <c r="B17" s="102" t="s">
        <v>274</v>
      </c>
      <c r="C17" s="101" t="s">
        <v>275</v>
      </c>
      <c r="D17" s="103">
        <f>+SUM(E17,+I17)</f>
        <v>26043</v>
      </c>
      <c r="E17" s="103">
        <f>+SUM(G17,+H17)</f>
        <v>2333</v>
      </c>
      <c r="F17" s="104">
        <f>IF(D17&gt;0,E17/D17*100,"-")</f>
        <v>8.958261337019545</v>
      </c>
      <c r="G17" s="103">
        <v>2333</v>
      </c>
      <c r="H17" s="103">
        <v>0</v>
      </c>
      <c r="I17" s="103">
        <f>+SUM(K17,+M17,+O17)</f>
        <v>23710</v>
      </c>
      <c r="J17" s="104">
        <f>IF(D17&gt;0,I17/D17*100,"-")</f>
        <v>91.04173866298045</v>
      </c>
      <c r="K17" s="103">
        <v>6962</v>
      </c>
      <c r="L17" s="104">
        <f>IF(D17&gt;0,K17/D17*100,"-")</f>
        <v>26.732711285182198</v>
      </c>
      <c r="M17" s="103">
        <v>0</v>
      </c>
      <c r="N17" s="104">
        <f>IF(D17&gt;0,M17/D17*100,"-")</f>
        <v>0</v>
      </c>
      <c r="O17" s="103">
        <v>16748</v>
      </c>
      <c r="P17" s="103">
        <v>12228</v>
      </c>
      <c r="Q17" s="104">
        <f>IF(D17&gt;0,O17/D17*100,"-")</f>
        <v>64.309027377798259</v>
      </c>
      <c r="R17" s="103">
        <v>173</v>
      </c>
      <c r="S17" s="101"/>
      <c r="T17" s="101"/>
      <c r="U17" s="101" t="s">
        <v>257</v>
      </c>
      <c r="V17" s="101"/>
      <c r="W17" s="101"/>
      <c r="X17" s="101"/>
      <c r="Y17" s="101" t="s">
        <v>257</v>
      </c>
      <c r="Z17" s="101"/>
      <c r="AA17" s="189" t="s">
        <v>256</v>
      </c>
      <c r="AB17" s="190"/>
    </row>
    <row r="18" spans="1:28" s="105" customFormat="1" ht="13.5" customHeight="1">
      <c r="A18" s="101" t="s">
        <v>9</v>
      </c>
      <c r="B18" s="102" t="s">
        <v>276</v>
      </c>
      <c r="C18" s="101" t="s">
        <v>277</v>
      </c>
      <c r="D18" s="103">
        <f>+SUM(E18,+I18)</f>
        <v>9147</v>
      </c>
      <c r="E18" s="103">
        <f>+SUM(G18,+H18)</f>
        <v>973</v>
      </c>
      <c r="F18" s="104">
        <f>IF(D18&gt;0,E18/D18*100,"-")</f>
        <v>10.637367442877446</v>
      </c>
      <c r="G18" s="103">
        <v>973</v>
      </c>
      <c r="H18" s="103">
        <v>0</v>
      </c>
      <c r="I18" s="103">
        <f>+SUM(K18,+M18,+O18)</f>
        <v>8174</v>
      </c>
      <c r="J18" s="104">
        <f>IF(D18&gt;0,I18/D18*100,"-")</f>
        <v>89.362632557122552</v>
      </c>
      <c r="K18" s="103">
        <v>0</v>
      </c>
      <c r="L18" s="104">
        <f>IF(D18&gt;0,K18/D18*100,"-")</f>
        <v>0</v>
      </c>
      <c r="M18" s="103">
        <v>0</v>
      </c>
      <c r="N18" s="104">
        <f>IF(D18&gt;0,M18/D18*100,"-")</f>
        <v>0</v>
      </c>
      <c r="O18" s="103">
        <v>8174</v>
      </c>
      <c r="P18" s="103">
        <v>5555</v>
      </c>
      <c r="Q18" s="104">
        <f>IF(D18&gt;0,O18/D18*100,"-")</f>
        <v>89.362632557122552</v>
      </c>
      <c r="R18" s="103">
        <v>33</v>
      </c>
      <c r="S18" s="101"/>
      <c r="T18" s="101"/>
      <c r="U18" s="101"/>
      <c r="V18" s="101" t="s">
        <v>257</v>
      </c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9</v>
      </c>
      <c r="B19" s="102" t="s">
        <v>278</v>
      </c>
      <c r="C19" s="101" t="s">
        <v>279</v>
      </c>
      <c r="D19" s="103">
        <f>+SUM(E19,+I19)</f>
        <v>19108</v>
      </c>
      <c r="E19" s="103">
        <f>+SUM(G19,+H19)</f>
        <v>3328</v>
      </c>
      <c r="F19" s="104">
        <f>IF(D19&gt;0,E19/D19*100,"-")</f>
        <v>17.416788779568769</v>
      </c>
      <c r="G19" s="103">
        <v>3328</v>
      </c>
      <c r="H19" s="103">
        <v>0</v>
      </c>
      <c r="I19" s="103">
        <f>+SUM(K19,+M19,+O19)</f>
        <v>15780</v>
      </c>
      <c r="J19" s="104">
        <f>IF(D19&gt;0,I19/D19*100,"-")</f>
        <v>82.583211220431224</v>
      </c>
      <c r="K19" s="103">
        <v>6028</v>
      </c>
      <c r="L19" s="104">
        <f>IF(D19&gt;0,K19/D19*100,"-")</f>
        <v>31.546996022608333</v>
      </c>
      <c r="M19" s="103">
        <v>0</v>
      </c>
      <c r="N19" s="104">
        <f>IF(D19&gt;0,M19/D19*100,"-")</f>
        <v>0</v>
      </c>
      <c r="O19" s="103">
        <v>9752</v>
      </c>
      <c r="P19" s="103">
        <v>6655</v>
      </c>
      <c r="Q19" s="104">
        <f>IF(D19&gt;0,O19/D19*100,"-")</f>
        <v>51.036215197822898</v>
      </c>
      <c r="R19" s="103">
        <v>190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9</v>
      </c>
      <c r="B20" s="102" t="s">
        <v>280</v>
      </c>
      <c r="C20" s="101" t="s">
        <v>281</v>
      </c>
      <c r="D20" s="103">
        <f>+SUM(E20,+I20)</f>
        <v>7168</v>
      </c>
      <c r="E20" s="103">
        <f>+SUM(G20,+H20)</f>
        <v>1324</v>
      </c>
      <c r="F20" s="104">
        <f>IF(D20&gt;0,E20/D20*100,"-")</f>
        <v>18.470982142857142</v>
      </c>
      <c r="G20" s="103">
        <v>1324</v>
      </c>
      <c r="H20" s="103">
        <v>0</v>
      </c>
      <c r="I20" s="103">
        <f>+SUM(K20,+M20,+O20)</f>
        <v>5844</v>
      </c>
      <c r="J20" s="104">
        <f>IF(D20&gt;0,I20/D20*100,"-")</f>
        <v>81.529017857142861</v>
      </c>
      <c r="K20" s="103">
        <v>2932</v>
      </c>
      <c r="L20" s="104">
        <f>IF(D20&gt;0,K20/D20*100,"-")</f>
        <v>40.904017857142854</v>
      </c>
      <c r="M20" s="103">
        <v>0</v>
      </c>
      <c r="N20" s="104">
        <f>IF(D20&gt;0,M20/D20*100,"-")</f>
        <v>0</v>
      </c>
      <c r="O20" s="103">
        <v>2912</v>
      </c>
      <c r="P20" s="103">
        <v>2802</v>
      </c>
      <c r="Q20" s="104">
        <f>IF(D20&gt;0,O20/D20*100,"-")</f>
        <v>40.625</v>
      </c>
      <c r="R20" s="103">
        <v>20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9</v>
      </c>
      <c r="B21" s="102" t="s">
        <v>282</v>
      </c>
      <c r="C21" s="101" t="s">
        <v>283</v>
      </c>
      <c r="D21" s="103">
        <f>+SUM(E21,+I21)</f>
        <v>20205</v>
      </c>
      <c r="E21" s="103">
        <f>+SUM(G21,+H21)</f>
        <v>2047</v>
      </c>
      <c r="F21" s="104">
        <f>IF(D21&gt;0,E21/D21*100,"-")</f>
        <v>10.131155654540954</v>
      </c>
      <c r="G21" s="103">
        <v>2047</v>
      </c>
      <c r="H21" s="103">
        <v>0</v>
      </c>
      <c r="I21" s="103">
        <f>+SUM(K21,+M21,+O21)</f>
        <v>18158</v>
      </c>
      <c r="J21" s="104">
        <f>IF(D21&gt;0,I21/D21*100,"-")</f>
        <v>89.868844345459038</v>
      </c>
      <c r="K21" s="103">
        <v>6196</v>
      </c>
      <c r="L21" s="104">
        <f>IF(D21&gt;0,K21/D21*100,"-")</f>
        <v>30.665676812670128</v>
      </c>
      <c r="M21" s="103">
        <v>0</v>
      </c>
      <c r="N21" s="104">
        <f>IF(D21&gt;0,M21/D21*100,"-")</f>
        <v>0</v>
      </c>
      <c r="O21" s="103">
        <v>11962</v>
      </c>
      <c r="P21" s="103">
        <v>5704</v>
      </c>
      <c r="Q21" s="104">
        <f>IF(D21&gt;0,O21/D21*100,"-")</f>
        <v>59.20316753278891</v>
      </c>
      <c r="R21" s="103">
        <v>87</v>
      </c>
      <c r="S21" s="101" t="s">
        <v>257</v>
      </c>
      <c r="T21" s="101"/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9</v>
      </c>
      <c r="B22" s="102" t="s">
        <v>284</v>
      </c>
      <c r="C22" s="101" t="s">
        <v>285</v>
      </c>
      <c r="D22" s="103">
        <f>+SUM(E22,+I22)</f>
        <v>17127</v>
      </c>
      <c r="E22" s="103">
        <f>+SUM(G22,+H22)</f>
        <v>2806</v>
      </c>
      <c r="F22" s="104">
        <f>IF(D22&gt;0,E22/D22*100,"-")</f>
        <v>16.383488059788636</v>
      </c>
      <c r="G22" s="103">
        <v>2806</v>
      </c>
      <c r="H22" s="103">
        <v>0</v>
      </c>
      <c r="I22" s="103">
        <f>+SUM(K22,+M22,+O22)</f>
        <v>14321</v>
      </c>
      <c r="J22" s="104">
        <f>IF(D22&gt;0,I22/D22*100,"-")</f>
        <v>83.616511940211353</v>
      </c>
      <c r="K22" s="103">
        <v>0</v>
      </c>
      <c r="L22" s="104">
        <f>IF(D22&gt;0,K22/D22*100,"-")</f>
        <v>0</v>
      </c>
      <c r="M22" s="103">
        <v>0</v>
      </c>
      <c r="N22" s="104">
        <f>IF(D22&gt;0,M22/D22*100,"-")</f>
        <v>0</v>
      </c>
      <c r="O22" s="103">
        <v>14321</v>
      </c>
      <c r="P22" s="103">
        <v>11796</v>
      </c>
      <c r="Q22" s="104">
        <f>IF(D22&gt;0,O22/D22*100,"-")</f>
        <v>83.616511940211353</v>
      </c>
      <c r="R22" s="103">
        <v>144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9</v>
      </c>
      <c r="B23" s="102" t="s">
        <v>286</v>
      </c>
      <c r="C23" s="101" t="s">
        <v>287</v>
      </c>
      <c r="D23" s="103">
        <f>+SUM(E23,+I23)</f>
        <v>1106</v>
      </c>
      <c r="E23" s="103">
        <f>+SUM(G23,+H23)</f>
        <v>120</v>
      </c>
      <c r="F23" s="104">
        <f>IF(D23&gt;0,E23/D23*100,"-")</f>
        <v>10.849909584086799</v>
      </c>
      <c r="G23" s="103">
        <v>120</v>
      </c>
      <c r="H23" s="103">
        <v>0</v>
      </c>
      <c r="I23" s="103">
        <f>+SUM(K23,+M23,+O23)</f>
        <v>986</v>
      </c>
      <c r="J23" s="104">
        <f>IF(D23&gt;0,I23/D23*100,"-")</f>
        <v>89.150090415913198</v>
      </c>
      <c r="K23" s="103">
        <v>458</v>
      </c>
      <c r="L23" s="104">
        <f>IF(D23&gt;0,K23/D23*100,"-")</f>
        <v>41.410488245931283</v>
      </c>
      <c r="M23" s="103">
        <v>0</v>
      </c>
      <c r="N23" s="104">
        <f>IF(D23&gt;0,M23/D23*100,"-")</f>
        <v>0</v>
      </c>
      <c r="O23" s="103">
        <v>528</v>
      </c>
      <c r="P23" s="103">
        <v>514</v>
      </c>
      <c r="Q23" s="104">
        <f>IF(D23&gt;0,O23/D23*100,"-")</f>
        <v>47.739602169981914</v>
      </c>
      <c r="R23" s="103">
        <v>1</v>
      </c>
      <c r="S23" s="101" t="s">
        <v>257</v>
      </c>
      <c r="T23" s="101"/>
      <c r="U23" s="101"/>
      <c r="V23" s="101"/>
      <c r="W23" s="101"/>
      <c r="X23" s="101" t="s">
        <v>257</v>
      </c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9</v>
      </c>
      <c r="B24" s="102" t="s">
        <v>288</v>
      </c>
      <c r="C24" s="101" t="s">
        <v>289</v>
      </c>
      <c r="D24" s="103">
        <f>+SUM(E24,+I24)</f>
        <v>5088</v>
      </c>
      <c r="E24" s="103">
        <f>+SUM(G24,+H24)</f>
        <v>408</v>
      </c>
      <c r="F24" s="104">
        <f>IF(D24&gt;0,E24/D24*100,"-")</f>
        <v>8.0188679245283012</v>
      </c>
      <c r="G24" s="103">
        <v>408</v>
      </c>
      <c r="H24" s="103">
        <v>0</v>
      </c>
      <c r="I24" s="103">
        <f>+SUM(K24,+M24,+O24)</f>
        <v>4680</v>
      </c>
      <c r="J24" s="104">
        <f>IF(D24&gt;0,I24/D24*100,"-")</f>
        <v>91.981132075471692</v>
      </c>
      <c r="K24" s="103">
        <v>3479</v>
      </c>
      <c r="L24" s="104">
        <f>IF(D24&gt;0,K24/D24*100,"-")</f>
        <v>68.37657232704403</v>
      </c>
      <c r="M24" s="103">
        <v>0</v>
      </c>
      <c r="N24" s="104">
        <f>IF(D24&gt;0,M24/D24*100,"-")</f>
        <v>0</v>
      </c>
      <c r="O24" s="103">
        <v>1201</v>
      </c>
      <c r="P24" s="103">
        <v>898</v>
      </c>
      <c r="Q24" s="104">
        <f>IF(D24&gt;0,O24/D24*100,"-")</f>
        <v>23.604559748427672</v>
      </c>
      <c r="R24" s="103">
        <v>6</v>
      </c>
      <c r="S24" s="101"/>
      <c r="T24" s="101"/>
      <c r="U24" s="101"/>
      <c r="V24" s="101" t="s">
        <v>257</v>
      </c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9</v>
      </c>
      <c r="B25" s="102" t="s">
        <v>290</v>
      </c>
      <c r="C25" s="101" t="s">
        <v>291</v>
      </c>
      <c r="D25" s="103">
        <f>+SUM(E25,+I25)</f>
        <v>15529</v>
      </c>
      <c r="E25" s="103">
        <f>+SUM(G25,+H25)</f>
        <v>3590</v>
      </c>
      <c r="F25" s="104">
        <f>IF(D25&gt;0,E25/D25*100,"-")</f>
        <v>23.118037220683881</v>
      </c>
      <c r="G25" s="103">
        <v>3590</v>
      </c>
      <c r="H25" s="103">
        <v>0</v>
      </c>
      <c r="I25" s="103">
        <f>+SUM(K25,+M25,+O25)</f>
        <v>11939</v>
      </c>
      <c r="J25" s="104">
        <f>IF(D25&gt;0,I25/D25*100,"-")</f>
        <v>76.881962779316112</v>
      </c>
      <c r="K25" s="103">
        <v>2551</v>
      </c>
      <c r="L25" s="104">
        <f>IF(D25&gt;0,K25/D25*100,"-")</f>
        <v>16.427329512524956</v>
      </c>
      <c r="M25" s="103">
        <v>0</v>
      </c>
      <c r="N25" s="104">
        <f>IF(D25&gt;0,M25/D25*100,"-")</f>
        <v>0</v>
      </c>
      <c r="O25" s="103">
        <v>9388</v>
      </c>
      <c r="P25" s="103">
        <v>6482</v>
      </c>
      <c r="Q25" s="104">
        <f>IF(D25&gt;0,O25/D25*100,"-")</f>
        <v>60.45463326679117</v>
      </c>
      <c r="R25" s="103">
        <v>238</v>
      </c>
      <c r="S25" s="101"/>
      <c r="T25" s="101"/>
      <c r="U25" s="101"/>
      <c r="V25" s="101" t="s">
        <v>257</v>
      </c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9</v>
      </c>
      <c r="B26" s="102" t="s">
        <v>292</v>
      </c>
      <c r="C26" s="101" t="s">
        <v>293</v>
      </c>
      <c r="D26" s="103">
        <f>+SUM(E26,+I26)</f>
        <v>10480</v>
      </c>
      <c r="E26" s="103">
        <f>+SUM(G26,+H26)</f>
        <v>1888</v>
      </c>
      <c r="F26" s="104">
        <f>IF(D26&gt;0,E26/D26*100,"-")</f>
        <v>18.015267175572518</v>
      </c>
      <c r="G26" s="103">
        <v>1888</v>
      </c>
      <c r="H26" s="103">
        <v>0</v>
      </c>
      <c r="I26" s="103">
        <f>+SUM(K26,+M26,+O26)</f>
        <v>8592</v>
      </c>
      <c r="J26" s="104">
        <f>IF(D26&gt;0,I26/D26*100,"-")</f>
        <v>81.984732824427482</v>
      </c>
      <c r="K26" s="103">
        <v>0</v>
      </c>
      <c r="L26" s="104">
        <f>IF(D26&gt;0,K26/D26*100,"-")</f>
        <v>0</v>
      </c>
      <c r="M26" s="103">
        <v>0</v>
      </c>
      <c r="N26" s="104">
        <f>IF(D26&gt;0,M26/D26*100,"-")</f>
        <v>0</v>
      </c>
      <c r="O26" s="103">
        <v>8592</v>
      </c>
      <c r="P26" s="103">
        <v>5610</v>
      </c>
      <c r="Q26" s="104">
        <f>IF(D26&gt;0,O26/D26*100,"-")</f>
        <v>81.984732824427482</v>
      </c>
      <c r="R26" s="103">
        <v>70</v>
      </c>
      <c r="S26" s="101"/>
      <c r="T26" s="101"/>
      <c r="U26" s="101"/>
      <c r="V26" s="101" t="s">
        <v>257</v>
      </c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9</v>
      </c>
      <c r="B27" s="102" t="s">
        <v>294</v>
      </c>
      <c r="C27" s="101" t="s">
        <v>295</v>
      </c>
      <c r="D27" s="103">
        <f>+SUM(E27,+I27)</f>
        <v>17854</v>
      </c>
      <c r="E27" s="103">
        <f>+SUM(G27,+H27)</f>
        <v>1522</v>
      </c>
      <c r="F27" s="104">
        <f>IF(D27&gt;0,E27/D27*100,"-")</f>
        <v>8.5247003472611169</v>
      </c>
      <c r="G27" s="103">
        <v>1522</v>
      </c>
      <c r="H27" s="103">
        <v>0</v>
      </c>
      <c r="I27" s="103">
        <f>+SUM(K27,+M27,+O27)</f>
        <v>16332</v>
      </c>
      <c r="J27" s="104">
        <f>IF(D27&gt;0,I27/D27*100,"-")</f>
        <v>91.475299652738883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16332</v>
      </c>
      <c r="P27" s="103">
        <v>13561</v>
      </c>
      <c r="Q27" s="104">
        <f>IF(D27&gt;0,O27/D27*100,"-")</f>
        <v>91.475299652738883</v>
      </c>
      <c r="R27" s="103">
        <v>97</v>
      </c>
      <c r="S27" s="101"/>
      <c r="T27" s="101"/>
      <c r="U27" s="101"/>
      <c r="V27" s="101" t="s">
        <v>257</v>
      </c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9</v>
      </c>
      <c r="B28" s="102" t="s">
        <v>296</v>
      </c>
      <c r="C28" s="101" t="s">
        <v>297</v>
      </c>
      <c r="D28" s="103">
        <f>+SUM(E28,+I28)</f>
        <v>1590</v>
      </c>
      <c r="E28" s="103">
        <f>+SUM(G28,+H28)</f>
        <v>42</v>
      </c>
      <c r="F28" s="104">
        <f>IF(D28&gt;0,E28/D28*100,"-")</f>
        <v>2.6415094339622645</v>
      </c>
      <c r="G28" s="103">
        <v>42</v>
      </c>
      <c r="H28" s="103">
        <v>0</v>
      </c>
      <c r="I28" s="103">
        <f>+SUM(K28,+M28,+O28)</f>
        <v>1548</v>
      </c>
      <c r="J28" s="104">
        <f>IF(D28&gt;0,I28/D28*100,"-")</f>
        <v>97.35849056603773</v>
      </c>
      <c r="K28" s="103">
        <v>185</v>
      </c>
      <c r="L28" s="104">
        <f>IF(D28&gt;0,K28/D28*100,"-")</f>
        <v>11.635220125786164</v>
      </c>
      <c r="M28" s="103">
        <v>0</v>
      </c>
      <c r="N28" s="104">
        <f>IF(D28&gt;0,M28/D28*100,"-")</f>
        <v>0</v>
      </c>
      <c r="O28" s="103">
        <v>1363</v>
      </c>
      <c r="P28" s="103">
        <v>1290</v>
      </c>
      <c r="Q28" s="104">
        <f>IF(D28&gt;0,O28/D28*100,"-")</f>
        <v>85.723270440251582</v>
      </c>
      <c r="R28" s="103">
        <v>2</v>
      </c>
      <c r="S28" s="101"/>
      <c r="T28" s="101"/>
      <c r="U28" s="101" t="s">
        <v>257</v>
      </c>
      <c r="V28" s="101"/>
      <c r="W28" s="101"/>
      <c r="X28" s="101"/>
      <c r="Y28" s="101" t="s">
        <v>257</v>
      </c>
      <c r="Z28" s="101"/>
      <c r="AA28" s="189" t="s">
        <v>256</v>
      </c>
      <c r="AB28" s="190"/>
    </row>
    <row r="29" spans="1:28" s="105" customFormat="1" ht="13.5" customHeight="1">
      <c r="A29" s="101" t="s">
        <v>9</v>
      </c>
      <c r="B29" s="102" t="s">
        <v>298</v>
      </c>
      <c r="C29" s="101" t="s">
        <v>299</v>
      </c>
      <c r="D29" s="103">
        <f>+SUM(E29,+I29)</f>
        <v>2713</v>
      </c>
      <c r="E29" s="103">
        <f>+SUM(G29,+H29)</f>
        <v>172</v>
      </c>
      <c r="F29" s="104">
        <f>IF(D29&gt;0,E29/D29*100,"-")</f>
        <v>6.3398451898267592</v>
      </c>
      <c r="G29" s="103">
        <v>172</v>
      </c>
      <c r="H29" s="103">
        <v>0</v>
      </c>
      <c r="I29" s="103">
        <f>+SUM(K29,+M29,+O29)</f>
        <v>2541</v>
      </c>
      <c r="J29" s="104">
        <f>IF(D29&gt;0,I29/D29*100,"-")</f>
        <v>93.660154810173239</v>
      </c>
      <c r="K29" s="103">
        <v>0</v>
      </c>
      <c r="L29" s="104">
        <f>IF(D29&gt;0,K29/D29*100,"-")</f>
        <v>0</v>
      </c>
      <c r="M29" s="103">
        <v>0</v>
      </c>
      <c r="N29" s="104">
        <f>IF(D29&gt;0,M29/D29*100,"-")</f>
        <v>0</v>
      </c>
      <c r="O29" s="103">
        <v>2541</v>
      </c>
      <c r="P29" s="103">
        <v>2189</v>
      </c>
      <c r="Q29" s="104">
        <f>IF(D29&gt;0,O29/D29*100,"-")</f>
        <v>93.660154810173239</v>
      </c>
      <c r="R29" s="103">
        <v>7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9</v>
      </c>
      <c r="B30" s="102" t="s">
        <v>300</v>
      </c>
      <c r="C30" s="101" t="s">
        <v>301</v>
      </c>
      <c r="D30" s="103">
        <f>+SUM(E30,+I30)</f>
        <v>5162</v>
      </c>
      <c r="E30" s="103">
        <f>+SUM(G30,+H30)</f>
        <v>243</v>
      </c>
      <c r="F30" s="104">
        <f>IF(D30&gt;0,E30/D30*100,"-")</f>
        <v>4.70747772181325</v>
      </c>
      <c r="G30" s="103">
        <v>243</v>
      </c>
      <c r="H30" s="103">
        <v>0</v>
      </c>
      <c r="I30" s="103">
        <f>+SUM(K30,+M30,+O30)</f>
        <v>4919</v>
      </c>
      <c r="J30" s="104">
        <f>IF(D30&gt;0,I30/D30*100,"-")</f>
        <v>95.292522278186752</v>
      </c>
      <c r="K30" s="103">
        <v>0</v>
      </c>
      <c r="L30" s="104">
        <f>IF(D30&gt;0,K30/D30*100,"-")</f>
        <v>0</v>
      </c>
      <c r="M30" s="103">
        <v>0</v>
      </c>
      <c r="N30" s="104">
        <f>IF(D30&gt;0,M30/D30*100,"-")</f>
        <v>0</v>
      </c>
      <c r="O30" s="103">
        <v>4919</v>
      </c>
      <c r="P30" s="103">
        <v>4821</v>
      </c>
      <c r="Q30" s="104">
        <f>IF(D30&gt;0,O30/D30*100,"-")</f>
        <v>95.292522278186752</v>
      </c>
      <c r="R30" s="103">
        <v>12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9</v>
      </c>
      <c r="B31" s="102" t="s">
        <v>302</v>
      </c>
      <c r="C31" s="101" t="s">
        <v>303</v>
      </c>
      <c r="D31" s="103">
        <f>+SUM(E31,+I31)</f>
        <v>11898</v>
      </c>
      <c r="E31" s="103">
        <f>+SUM(G31,+H31)</f>
        <v>554</v>
      </c>
      <c r="F31" s="104">
        <f>IF(D31&gt;0,E31/D31*100,"-")</f>
        <v>4.6562447470163058</v>
      </c>
      <c r="G31" s="103">
        <v>554</v>
      </c>
      <c r="H31" s="103">
        <v>0</v>
      </c>
      <c r="I31" s="103">
        <f>+SUM(K31,+M31,+O31)</f>
        <v>11344</v>
      </c>
      <c r="J31" s="104">
        <f>IF(D31&gt;0,I31/D31*100,"-")</f>
        <v>95.343755252983698</v>
      </c>
      <c r="K31" s="103">
        <v>3694</v>
      </c>
      <c r="L31" s="104">
        <f>IF(D31&gt;0,K31/D31*100,"-")</f>
        <v>31.04723482938309</v>
      </c>
      <c r="M31" s="103">
        <v>0</v>
      </c>
      <c r="N31" s="104">
        <f>IF(D31&gt;0,M31/D31*100,"-")</f>
        <v>0</v>
      </c>
      <c r="O31" s="103">
        <v>7650</v>
      </c>
      <c r="P31" s="103">
        <v>6841</v>
      </c>
      <c r="Q31" s="104">
        <f>IF(D31&gt;0,O31/D31*100,"-")</f>
        <v>64.296520423600597</v>
      </c>
      <c r="R31" s="103">
        <v>33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9</v>
      </c>
      <c r="B32" s="102" t="s">
        <v>304</v>
      </c>
      <c r="C32" s="101" t="s">
        <v>305</v>
      </c>
      <c r="D32" s="103">
        <f>+SUM(E32,+I32)</f>
        <v>3874</v>
      </c>
      <c r="E32" s="103">
        <f>+SUM(G32,+H32)</f>
        <v>975</v>
      </c>
      <c r="F32" s="104">
        <f>IF(D32&gt;0,E32/D32*100,"-")</f>
        <v>25.167785234899331</v>
      </c>
      <c r="G32" s="103">
        <v>975</v>
      </c>
      <c r="H32" s="103">
        <v>0</v>
      </c>
      <c r="I32" s="103">
        <f>+SUM(K32,+M32,+O32)</f>
        <v>2899</v>
      </c>
      <c r="J32" s="104">
        <f>IF(D32&gt;0,I32/D32*100,"-")</f>
        <v>74.832214765100673</v>
      </c>
      <c r="K32" s="103">
        <v>0</v>
      </c>
      <c r="L32" s="104">
        <f>IF(D32&gt;0,K32/D32*100,"-")</f>
        <v>0</v>
      </c>
      <c r="M32" s="103">
        <v>0</v>
      </c>
      <c r="N32" s="104">
        <f>IF(D32&gt;0,M32/D32*100,"-")</f>
        <v>0</v>
      </c>
      <c r="O32" s="103">
        <v>2899</v>
      </c>
      <c r="P32" s="103">
        <v>2716</v>
      </c>
      <c r="Q32" s="104">
        <f>IF(D32&gt;0,O32/D32*100,"-")</f>
        <v>74.832214765100673</v>
      </c>
      <c r="R32" s="103">
        <v>5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9</v>
      </c>
      <c r="B33" s="102" t="s">
        <v>306</v>
      </c>
      <c r="C33" s="101" t="s">
        <v>307</v>
      </c>
      <c r="D33" s="103">
        <f>+SUM(E33,+I33)</f>
        <v>3620</v>
      </c>
      <c r="E33" s="103">
        <f>+SUM(G33,+H33)</f>
        <v>831</v>
      </c>
      <c r="F33" s="104">
        <f>IF(D33&gt;0,E33/D33*100,"-")</f>
        <v>22.955801104972377</v>
      </c>
      <c r="G33" s="103">
        <v>831</v>
      </c>
      <c r="H33" s="103">
        <v>0</v>
      </c>
      <c r="I33" s="103">
        <f>+SUM(K33,+M33,+O33)</f>
        <v>2789</v>
      </c>
      <c r="J33" s="104">
        <f>IF(D33&gt;0,I33/D33*100,"-")</f>
        <v>77.04419889502762</v>
      </c>
      <c r="K33" s="103">
        <v>0</v>
      </c>
      <c r="L33" s="104">
        <f>IF(D33&gt;0,K33/D33*100,"-")</f>
        <v>0</v>
      </c>
      <c r="M33" s="103">
        <v>0</v>
      </c>
      <c r="N33" s="104">
        <f>IF(D33&gt;0,M33/D33*100,"-")</f>
        <v>0</v>
      </c>
      <c r="O33" s="103">
        <v>2789</v>
      </c>
      <c r="P33" s="103">
        <v>2673</v>
      </c>
      <c r="Q33" s="104">
        <f>IF(D33&gt;0,O33/D33*100,"-")</f>
        <v>77.04419889502762</v>
      </c>
      <c r="R33" s="103">
        <v>8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3">
    <sortCondition ref="A8:A33"/>
    <sortCondition ref="B8:B33"/>
    <sortCondition ref="C8:C33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宮崎県</v>
      </c>
      <c r="B7" s="107" t="str">
        <f>水洗化人口等!B7</f>
        <v>45000</v>
      </c>
      <c r="C7" s="106" t="s">
        <v>200</v>
      </c>
      <c r="D7" s="108">
        <f>SUM(E7,+H7,+K7)</f>
        <v>356414</v>
      </c>
      <c r="E7" s="108">
        <f>SUM(F7:G7)</f>
        <v>5812</v>
      </c>
      <c r="F7" s="108">
        <f>SUM(F$8:F$207)</f>
        <v>146</v>
      </c>
      <c r="G7" s="108">
        <f>SUM(G$8:G$207)</f>
        <v>5666</v>
      </c>
      <c r="H7" s="108">
        <f>SUM(I7:J7)</f>
        <v>39923</v>
      </c>
      <c r="I7" s="108">
        <f>SUM(I$8:I$207)</f>
        <v>21684</v>
      </c>
      <c r="J7" s="108">
        <f>SUM(J$8:J$207)</f>
        <v>18239</v>
      </c>
      <c r="K7" s="108">
        <f>SUM(L7:M7)</f>
        <v>310679</v>
      </c>
      <c r="L7" s="108">
        <f>SUM(L$8:L$207)</f>
        <v>43519</v>
      </c>
      <c r="M7" s="108">
        <f>SUM(M$8:M$207)</f>
        <v>267160</v>
      </c>
      <c r="N7" s="108">
        <f>SUM(O7,+V7,+AC7)</f>
        <v>356414</v>
      </c>
      <c r="O7" s="108">
        <f>SUM(P7:U7)</f>
        <v>65349</v>
      </c>
      <c r="P7" s="108">
        <f t="shared" ref="P7:U7" si="0">SUM(P$8:P$207)</f>
        <v>52354</v>
      </c>
      <c r="Q7" s="108">
        <f t="shared" si="0"/>
        <v>0</v>
      </c>
      <c r="R7" s="108">
        <f t="shared" si="0"/>
        <v>0</v>
      </c>
      <c r="S7" s="108">
        <f t="shared" si="0"/>
        <v>9849</v>
      </c>
      <c r="T7" s="108">
        <f t="shared" si="0"/>
        <v>0</v>
      </c>
      <c r="U7" s="108">
        <f t="shared" si="0"/>
        <v>3146</v>
      </c>
      <c r="V7" s="108">
        <f>SUM(W7:AB7)</f>
        <v>291065</v>
      </c>
      <c r="W7" s="108">
        <f t="shared" ref="W7:AB7" si="1">SUM(W$8:W$207)</f>
        <v>252569</v>
      </c>
      <c r="X7" s="108">
        <f t="shared" si="1"/>
        <v>494</v>
      </c>
      <c r="Y7" s="108">
        <f t="shared" si="1"/>
        <v>0</v>
      </c>
      <c r="Z7" s="108">
        <f t="shared" si="1"/>
        <v>30164</v>
      </c>
      <c r="AA7" s="108">
        <f t="shared" si="1"/>
        <v>0</v>
      </c>
      <c r="AB7" s="108">
        <f t="shared" si="1"/>
        <v>7838</v>
      </c>
      <c r="AC7" s="108">
        <f>SUM(AD7:AE7)</f>
        <v>0</v>
      </c>
      <c r="AD7" s="108">
        <f>SUM(AD$8:AD$207)</f>
        <v>0</v>
      </c>
      <c r="AE7" s="108">
        <f>SUM(AE$8:AE$207)</f>
        <v>0</v>
      </c>
      <c r="AF7" s="108">
        <f>SUM(AG7:AI7)</f>
        <v>38236</v>
      </c>
      <c r="AG7" s="108">
        <f>SUM(AG$8:AG$207)</f>
        <v>38236</v>
      </c>
      <c r="AH7" s="108">
        <f>SUM(AH$8:AH$207)</f>
        <v>0</v>
      </c>
      <c r="AI7" s="108">
        <f>SUM(AI$8:AI$207)</f>
        <v>0</v>
      </c>
      <c r="AJ7" s="108">
        <f>SUM(AK7:AS7)</f>
        <v>38776</v>
      </c>
      <c r="AK7" s="108">
        <f t="shared" ref="AK7:AS7" si="2">SUM(AK$8:AK$207)</f>
        <v>609</v>
      </c>
      <c r="AL7" s="108">
        <f t="shared" si="2"/>
        <v>0</v>
      </c>
      <c r="AM7" s="108">
        <f t="shared" si="2"/>
        <v>3710</v>
      </c>
      <c r="AN7" s="108">
        <f t="shared" si="2"/>
        <v>2879</v>
      </c>
      <c r="AO7" s="108">
        <f t="shared" si="2"/>
        <v>0</v>
      </c>
      <c r="AP7" s="108">
        <f t="shared" si="2"/>
        <v>30847</v>
      </c>
      <c r="AQ7" s="108">
        <f t="shared" si="2"/>
        <v>272</v>
      </c>
      <c r="AR7" s="108">
        <f t="shared" si="2"/>
        <v>19</v>
      </c>
      <c r="AS7" s="108">
        <f t="shared" si="2"/>
        <v>440</v>
      </c>
      <c r="AT7" s="108">
        <f>SUM(AU7:AY7)</f>
        <v>70</v>
      </c>
      <c r="AU7" s="108">
        <f>SUM(AU$8:AU$207)</f>
        <v>69</v>
      </c>
      <c r="AV7" s="108">
        <f>SUM(AV$8:AV$207)</f>
        <v>0</v>
      </c>
      <c r="AW7" s="108">
        <f>SUM(AW$8:AW$207)</f>
        <v>1</v>
      </c>
      <c r="AX7" s="108">
        <f>SUM(AX$8:AX$207)</f>
        <v>0</v>
      </c>
      <c r="AY7" s="108">
        <f>SUM(AY$8:AY$207)</f>
        <v>0</v>
      </c>
      <c r="AZ7" s="108">
        <f>SUM(BA7:BC7)</f>
        <v>3816</v>
      </c>
      <c r="BA7" s="108">
        <f>SUM(BA$8:BA$207)</f>
        <v>3816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9</v>
      </c>
      <c r="B8" s="113" t="s">
        <v>254</v>
      </c>
      <c r="C8" s="101" t="s">
        <v>255</v>
      </c>
      <c r="D8" s="103">
        <f>SUM(E8,+H8,+K8)</f>
        <v>39198</v>
      </c>
      <c r="E8" s="103">
        <f>SUM(F8:G8)</f>
        <v>0</v>
      </c>
      <c r="F8" s="103">
        <v>0</v>
      </c>
      <c r="G8" s="103">
        <v>0</v>
      </c>
      <c r="H8" s="103">
        <f>SUM(I8:J8)</f>
        <v>8970</v>
      </c>
      <c r="I8" s="103">
        <v>8970</v>
      </c>
      <c r="J8" s="103">
        <v>0</v>
      </c>
      <c r="K8" s="103">
        <f>SUM(L8:M8)</f>
        <v>30228</v>
      </c>
      <c r="L8" s="103">
        <v>0</v>
      </c>
      <c r="M8" s="103">
        <v>30228</v>
      </c>
      <c r="N8" s="103">
        <f>SUM(O8,+V8,+AC8)</f>
        <v>39198</v>
      </c>
      <c r="O8" s="103">
        <f>SUM(P8:U8)</f>
        <v>8970</v>
      </c>
      <c r="P8" s="103">
        <v>1841</v>
      </c>
      <c r="Q8" s="103">
        <v>0</v>
      </c>
      <c r="R8" s="103">
        <v>0</v>
      </c>
      <c r="S8" s="103">
        <v>7129</v>
      </c>
      <c r="T8" s="103">
        <v>0</v>
      </c>
      <c r="U8" s="103">
        <v>0</v>
      </c>
      <c r="V8" s="103">
        <f>SUM(W8:AB8)</f>
        <v>30228</v>
      </c>
      <c r="W8" s="103">
        <v>6670</v>
      </c>
      <c r="X8" s="103">
        <v>494</v>
      </c>
      <c r="Y8" s="103">
        <v>0</v>
      </c>
      <c r="Z8" s="103">
        <v>23064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2850</v>
      </c>
      <c r="AG8" s="103">
        <v>2850</v>
      </c>
      <c r="AH8" s="103">
        <v>0</v>
      </c>
      <c r="AI8" s="103">
        <v>0</v>
      </c>
      <c r="AJ8" s="103">
        <f>SUM(AK8:AS8)</f>
        <v>2850</v>
      </c>
      <c r="AK8" s="103">
        <v>0</v>
      </c>
      <c r="AL8" s="103">
        <v>0</v>
      </c>
      <c r="AM8" s="103">
        <v>311</v>
      </c>
      <c r="AN8" s="103">
        <v>494</v>
      </c>
      <c r="AO8" s="103">
        <v>0</v>
      </c>
      <c r="AP8" s="103">
        <v>2045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9</v>
      </c>
      <c r="B9" s="113" t="s">
        <v>258</v>
      </c>
      <c r="C9" s="101" t="s">
        <v>259</v>
      </c>
      <c r="D9" s="103">
        <f>SUM(E9,+H9,+K9)</f>
        <v>67586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67586</v>
      </c>
      <c r="L9" s="103">
        <v>9700</v>
      </c>
      <c r="M9" s="103">
        <v>57886</v>
      </c>
      <c r="N9" s="103">
        <f>SUM(O9,+V9,+AC9)</f>
        <v>67586</v>
      </c>
      <c r="O9" s="103">
        <f>SUM(P9:U9)</f>
        <v>9700</v>
      </c>
      <c r="P9" s="103">
        <v>9700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57886</v>
      </c>
      <c r="W9" s="103">
        <v>57886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2220</v>
      </c>
      <c r="AG9" s="103">
        <v>2220</v>
      </c>
      <c r="AH9" s="103">
        <v>0</v>
      </c>
      <c r="AI9" s="103">
        <v>0</v>
      </c>
      <c r="AJ9" s="103">
        <f>SUM(AK9:AS9)</f>
        <v>2374</v>
      </c>
      <c r="AK9" s="103">
        <v>172</v>
      </c>
      <c r="AL9" s="103">
        <v>0</v>
      </c>
      <c r="AM9" s="103">
        <v>2172</v>
      </c>
      <c r="AN9" s="103">
        <v>0</v>
      </c>
      <c r="AO9" s="103">
        <v>0</v>
      </c>
      <c r="AP9" s="103">
        <v>0</v>
      </c>
      <c r="AQ9" s="103">
        <v>30</v>
      </c>
      <c r="AR9" s="103">
        <v>0</v>
      </c>
      <c r="AS9" s="103">
        <v>0</v>
      </c>
      <c r="AT9" s="103">
        <f>SUM(AU9:AY9)</f>
        <v>18</v>
      </c>
      <c r="AU9" s="103">
        <v>18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9</v>
      </c>
      <c r="B10" s="113" t="s">
        <v>260</v>
      </c>
      <c r="C10" s="101" t="s">
        <v>261</v>
      </c>
      <c r="D10" s="103">
        <f>SUM(E10,+H10,+K10)</f>
        <v>28814</v>
      </c>
      <c r="E10" s="103">
        <f>SUM(F10:G10)</f>
        <v>0</v>
      </c>
      <c r="F10" s="103">
        <v>0</v>
      </c>
      <c r="G10" s="103">
        <v>0</v>
      </c>
      <c r="H10" s="103">
        <f>SUM(I10:J10)</f>
        <v>2382</v>
      </c>
      <c r="I10" s="103">
        <v>2382</v>
      </c>
      <c r="J10" s="103">
        <v>0</v>
      </c>
      <c r="K10" s="103">
        <f>SUM(L10:M10)</f>
        <v>26432</v>
      </c>
      <c r="L10" s="103">
        <v>0</v>
      </c>
      <c r="M10" s="103">
        <v>26432</v>
      </c>
      <c r="N10" s="103">
        <f>SUM(O10,+V10,+AC10)</f>
        <v>28814</v>
      </c>
      <c r="O10" s="103">
        <f>SUM(P10:U10)</f>
        <v>2382</v>
      </c>
      <c r="P10" s="103">
        <v>2382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26432</v>
      </c>
      <c r="W10" s="103">
        <v>26432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28814</v>
      </c>
      <c r="AG10" s="103">
        <v>28814</v>
      </c>
      <c r="AH10" s="103">
        <v>0</v>
      </c>
      <c r="AI10" s="103">
        <v>0</v>
      </c>
      <c r="AJ10" s="103">
        <f>SUM(AK10:AS10)</f>
        <v>28814</v>
      </c>
      <c r="AK10" s="103">
        <v>0</v>
      </c>
      <c r="AL10" s="103">
        <v>0</v>
      </c>
      <c r="AM10" s="103">
        <v>12</v>
      </c>
      <c r="AN10" s="103">
        <v>0</v>
      </c>
      <c r="AO10" s="103">
        <v>0</v>
      </c>
      <c r="AP10" s="103">
        <v>28802</v>
      </c>
      <c r="AQ10" s="103">
        <v>0</v>
      </c>
      <c r="AR10" s="103">
        <v>0</v>
      </c>
      <c r="AS10" s="103">
        <v>0</v>
      </c>
      <c r="AT10" s="103">
        <f>SUM(AU10:AY10)</f>
        <v>1</v>
      </c>
      <c r="AU10" s="103">
        <v>0</v>
      </c>
      <c r="AV10" s="103">
        <v>0</v>
      </c>
      <c r="AW10" s="103">
        <v>1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9</v>
      </c>
      <c r="B11" s="113" t="s">
        <v>262</v>
      </c>
      <c r="C11" s="101" t="s">
        <v>263</v>
      </c>
      <c r="D11" s="103">
        <f>SUM(E11,+H11,+K11)</f>
        <v>29868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29868</v>
      </c>
      <c r="L11" s="103">
        <v>6433</v>
      </c>
      <c r="M11" s="103">
        <v>23435</v>
      </c>
      <c r="N11" s="103">
        <f>SUM(O11,+V11,+AC11)</f>
        <v>29868</v>
      </c>
      <c r="O11" s="103">
        <f>SUM(P11:U11)</f>
        <v>6433</v>
      </c>
      <c r="P11" s="103">
        <v>6433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23435</v>
      </c>
      <c r="W11" s="103">
        <v>23435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773</v>
      </c>
      <c r="AG11" s="103">
        <v>773</v>
      </c>
      <c r="AH11" s="103">
        <v>0</v>
      </c>
      <c r="AI11" s="103">
        <v>0</v>
      </c>
      <c r="AJ11" s="103">
        <f>SUM(AK11:AS11)</f>
        <v>773</v>
      </c>
      <c r="AK11" s="103">
        <v>0</v>
      </c>
      <c r="AL11" s="103">
        <v>0</v>
      </c>
      <c r="AM11" s="103">
        <v>769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4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9</v>
      </c>
      <c r="B12" s="113" t="s">
        <v>264</v>
      </c>
      <c r="C12" s="101" t="s">
        <v>265</v>
      </c>
      <c r="D12" s="103">
        <f>SUM(E12,+H12,+K12)</f>
        <v>21931</v>
      </c>
      <c r="E12" s="103">
        <f>SUM(F12:G12)</f>
        <v>0</v>
      </c>
      <c r="F12" s="103">
        <v>0</v>
      </c>
      <c r="G12" s="103">
        <v>0</v>
      </c>
      <c r="H12" s="103">
        <f>SUM(I12:J12)</f>
        <v>21931</v>
      </c>
      <c r="I12" s="103">
        <v>3692</v>
      </c>
      <c r="J12" s="103">
        <v>18239</v>
      </c>
      <c r="K12" s="103">
        <f>SUM(L12:M12)</f>
        <v>0</v>
      </c>
      <c r="L12" s="103">
        <v>0</v>
      </c>
      <c r="M12" s="103">
        <v>0</v>
      </c>
      <c r="N12" s="103">
        <f>SUM(O12,+V12,+AC12)</f>
        <v>21931</v>
      </c>
      <c r="O12" s="103">
        <f>SUM(P12:U12)</f>
        <v>3692</v>
      </c>
      <c r="P12" s="103">
        <v>3692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18239</v>
      </c>
      <c r="W12" s="103">
        <v>18239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1022</v>
      </c>
      <c r="AG12" s="103">
        <v>1022</v>
      </c>
      <c r="AH12" s="103">
        <v>0</v>
      </c>
      <c r="AI12" s="103">
        <v>0</v>
      </c>
      <c r="AJ12" s="103">
        <f>SUM(AK12:AS12)</f>
        <v>1022</v>
      </c>
      <c r="AK12" s="103">
        <v>0</v>
      </c>
      <c r="AL12" s="103">
        <v>0</v>
      </c>
      <c r="AM12" s="103">
        <v>17</v>
      </c>
      <c r="AN12" s="103">
        <v>1005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9</v>
      </c>
      <c r="B13" s="113" t="s">
        <v>266</v>
      </c>
      <c r="C13" s="101" t="s">
        <v>267</v>
      </c>
      <c r="D13" s="103">
        <f>SUM(E13,+H13,+K13)</f>
        <v>20483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20483</v>
      </c>
      <c r="L13" s="103">
        <v>2720</v>
      </c>
      <c r="M13" s="103">
        <v>17763</v>
      </c>
      <c r="N13" s="103">
        <f>SUM(O13,+V13,+AC13)</f>
        <v>20483</v>
      </c>
      <c r="O13" s="103">
        <f>SUM(P13:U13)</f>
        <v>2720</v>
      </c>
      <c r="P13" s="103">
        <v>0</v>
      </c>
      <c r="Q13" s="103">
        <v>0</v>
      </c>
      <c r="R13" s="103">
        <v>0</v>
      </c>
      <c r="S13" s="103">
        <v>2720</v>
      </c>
      <c r="T13" s="103">
        <v>0</v>
      </c>
      <c r="U13" s="103">
        <v>0</v>
      </c>
      <c r="V13" s="103">
        <f>SUM(W13:AB13)</f>
        <v>17763</v>
      </c>
      <c r="W13" s="103">
        <v>10663</v>
      </c>
      <c r="X13" s="103">
        <v>0</v>
      </c>
      <c r="Y13" s="103">
        <v>0</v>
      </c>
      <c r="Z13" s="103">
        <v>7100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224</v>
      </c>
      <c r="AG13" s="103">
        <v>224</v>
      </c>
      <c r="AH13" s="103">
        <v>0</v>
      </c>
      <c r="AI13" s="103">
        <v>0</v>
      </c>
      <c r="AJ13" s="103">
        <f>SUM(AK13:AS13)</f>
        <v>224</v>
      </c>
      <c r="AK13" s="103">
        <v>0</v>
      </c>
      <c r="AL13" s="103">
        <v>0</v>
      </c>
      <c r="AM13" s="103">
        <v>19</v>
      </c>
      <c r="AN13" s="103">
        <v>0</v>
      </c>
      <c r="AO13" s="103">
        <v>0</v>
      </c>
      <c r="AP13" s="103">
        <v>0</v>
      </c>
      <c r="AQ13" s="103">
        <v>205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9</v>
      </c>
      <c r="B14" s="113" t="s">
        <v>268</v>
      </c>
      <c r="C14" s="101" t="s">
        <v>269</v>
      </c>
      <c r="D14" s="103">
        <f>SUM(E14,+H14,+K14)</f>
        <v>11338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11338</v>
      </c>
      <c r="L14" s="103">
        <v>2335</v>
      </c>
      <c r="M14" s="103">
        <v>9003</v>
      </c>
      <c r="N14" s="103">
        <f>SUM(O14,+V14,+AC14)</f>
        <v>11338</v>
      </c>
      <c r="O14" s="103">
        <f>SUM(P14:U14)</f>
        <v>2335</v>
      </c>
      <c r="P14" s="103">
        <v>2335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9003</v>
      </c>
      <c r="W14" s="103">
        <v>9003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0</v>
      </c>
      <c r="AG14" s="103">
        <v>0</v>
      </c>
      <c r="AH14" s="103">
        <v>0</v>
      </c>
      <c r="AI14" s="103">
        <v>0</v>
      </c>
      <c r="AJ14" s="103">
        <f>SUM(AK14:AS14)</f>
        <v>4</v>
      </c>
      <c r="AK14" s="103">
        <v>4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52</v>
      </c>
      <c r="BA14" s="103">
        <v>52</v>
      </c>
      <c r="BB14" s="103">
        <v>0</v>
      </c>
      <c r="BC14" s="103">
        <v>0</v>
      </c>
    </row>
    <row r="15" spans="1:55" s="105" customFormat="1" ht="13.5" customHeight="1">
      <c r="A15" s="115" t="s">
        <v>9</v>
      </c>
      <c r="B15" s="113" t="s">
        <v>270</v>
      </c>
      <c r="C15" s="101" t="s">
        <v>271</v>
      </c>
      <c r="D15" s="103">
        <f>SUM(E15,+H15,+K15)</f>
        <v>12750</v>
      </c>
      <c r="E15" s="103">
        <f>SUM(F15:G15)</f>
        <v>0</v>
      </c>
      <c r="F15" s="103">
        <v>0</v>
      </c>
      <c r="G15" s="103">
        <v>0</v>
      </c>
      <c r="H15" s="103">
        <f>SUM(I15:J15)</f>
        <v>4258</v>
      </c>
      <c r="I15" s="103">
        <v>4258</v>
      </c>
      <c r="J15" s="103">
        <v>0</v>
      </c>
      <c r="K15" s="103">
        <f>SUM(L15:M15)</f>
        <v>8492</v>
      </c>
      <c r="L15" s="103">
        <v>0</v>
      </c>
      <c r="M15" s="103">
        <v>8492</v>
      </c>
      <c r="N15" s="103">
        <f>SUM(O15,+V15,+AC15)</f>
        <v>12750</v>
      </c>
      <c r="O15" s="103">
        <f>SUM(P15:U15)</f>
        <v>4258</v>
      </c>
      <c r="P15" s="103">
        <v>4258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8492</v>
      </c>
      <c r="W15" s="103">
        <v>8492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401</v>
      </c>
      <c r="AG15" s="103">
        <v>401</v>
      </c>
      <c r="AH15" s="103">
        <v>0</v>
      </c>
      <c r="AI15" s="103">
        <v>0</v>
      </c>
      <c r="AJ15" s="103">
        <f>SUM(AK15:AS15)</f>
        <v>401</v>
      </c>
      <c r="AK15" s="103">
        <v>0</v>
      </c>
      <c r="AL15" s="103">
        <v>0</v>
      </c>
      <c r="AM15" s="103">
        <v>14</v>
      </c>
      <c r="AN15" s="103">
        <v>387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9</v>
      </c>
      <c r="B16" s="113" t="s">
        <v>272</v>
      </c>
      <c r="C16" s="101" t="s">
        <v>273</v>
      </c>
      <c r="D16" s="103">
        <f>SUM(E16,+H16,+K16)</f>
        <v>18152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18152</v>
      </c>
      <c r="L16" s="103">
        <v>5026</v>
      </c>
      <c r="M16" s="103">
        <v>13126</v>
      </c>
      <c r="N16" s="103">
        <f>SUM(O16,+V16,+AC16)</f>
        <v>18152</v>
      </c>
      <c r="O16" s="103">
        <f>SUM(P16:U16)</f>
        <v>5026</v>
      </c>
      <c r="P16" s="103">
        <v>5026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13126</v>
      </c>
      <c r="W16" s="103">
        <v>13126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368</v>
      </c>
      <c r="AG16" s="103">
        <v>368</v>
      </c>
      <c r="AH16" s="103">
        <v>0</v>
      </c>
      <c r="AI16" s="103">
        <v>0</v>
      </c>
      <c r="AJ16" s="103">
        <f>SUM(AK16:AS16)</f>
        <v>368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19</v>
      </c>
      <c r="AS16" s="103">
        <v>349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9</v>
      </c>
      <c r="B17" s="113" t="s">
        <v>274</v>
      </c>
      <c r="C17" s="101" t="s">
        <v>275</v>
      </c>
      <c r="D17" s="103">
        <f>SUM(E17,+H17,+K17)</f>
        <v>13047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13047</v>
      </c>
      <c r="L17" s="103">
        <v>1527</v>
      </c>
      <c r="M17" s="103">
        <v>11520</v>
      </c>
      <c r="N17" s="103">
        <f>SUM(O17,+V17,+AC17)</f>
        <v>13047</v>
      </c>
      <c r="O17" s="103">
        <f>SUM(P17:U17)</f>
        <v>1527</v>
      </c>
      <c r="P17" s="103">
        <v>1527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11520</v>
      </c>
      <c r="W17" s="103">
        <v>11520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19</v>
      </c>
      <c r="AG17" s="103">
        <v>19</v>
      </c>
      <c r="AH17" s="103">
        <v>0</v>
      </c>
      <c r="AI17" s="103">
        <v>0</v>
      </c>
      <c r="AJ17" s="103">
        <f>SUM(AK17:AS17)</f>
        <v>188</v>
      </c>
      <c r="AK17" s="103">
        <v>188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19</v>
      </c>
      <c r="AU17" s="103">
        <v>19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9</v>
      </c>
      <c r="B18" s="113" t="s">
        <v>276</v>
      </c>
      <c r="C18" s="101" t="s">
        <v>277</v>
      </c>
      <c r="D18" s="103">
        <f>SUM(E18,+H18,+K18)</f>
        <v>5849</v>
      </c>
      <c r="E18" s="103">
        <f>SUM(F18:G18)</f>
        <v>5030</v>
      </c>
      <c r="F18" s="103">
        <v>0</v>
      </c>
      <c r="G18" s="103">
        <v>5030</v>
      </c>
      <c r="H18" s="103">
        <f>SUM(I18:J18)</f>
        <v>0</v>
      </c>
      <c r="I18" s="103">
        <v>0</v>
      </c>
      <c r="J18" s="103">
        <v>0</v>
      </c>
      <c r="K18" s="103">
        <f>SUM(L18:M18)</f>
        <v>819</v>
      </c>
      <c r="L18" s="103">
        <v>819</v>
      </c>
      <c r="M18" s="103">
        <v>0</v>
      </c>
      <c r="N18" s="103">
        <f>SUM(O18,+V18,+AC18)</f>
        <v>5849</v>
      </c>
      <c r="O18" s="103">
        <f>SUM(P18:U18)</f>
        <v>819</v>
      </c>
      <c r="P18" s="103">
        <v>819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5030</v>
      </c>
      <c r="W18" s="103">
        <v>5030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208</v>
      </c>
      <c r="AG18" s="103">
        <v>208</v>
      </c>
      <c r="AH18" s="103">
        <v>0</v>
      </c>
      <c r="AI18" s="103">
        <v>0</v>
      </c>
      <c r="AJ18" s="103">
        <f>SUM(AK18:AS18)</f>
        <v>208</v>
      </c>
      <c r="AK18" s="103">
        <v>0</v>
      </c>
      <c r="AL18" s="103">
        <v>0</v>
      </c>
      <c r="AM18" s="103">
        <v>0</v>
      </c>
      <c r="AN18" s="103">
        <v>208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9</v>
      </c>
      <c r="B19" s="113" t="s">
        <v>278</v>
      </c>
      <c r="C19" s="101" t="s">
        <v>279</v>
      </c>
      <c r="D19" s="103">
        <f>SUM(E19,+H19,+K19)</f>
        <v>10984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10984</v>
      </c>
      <c r="L19" s="103">
        <v>3146</v>
      </c>
      <c r="M19" s="103">
        <v>7838</v>
      </c>
      <c r="N19" s="103">
        <f>SUM(O19,+V19,+AC19)</f>
        <v>10984</v>
      </c>
      <c r="O19" s="103">
        <f>SUM(P19:U19)</f>
        <v>3146</v>
      </c>
      <c r="P19" s="103">
        <v>0</v>
      </c>
      <c r="Q19" s="103">
        <v>0</v>
      </c>
      <c r="R19" s="103">
        <v>0</v>
      </c>
      <c r="S19" s="103">
        <v>0</v>
      </c>
      <c r="T19" s="103">
        <v>0</v>
      </c>
      <c r="U19" s="103">
        <v>3146</v>
      </c>
      <c r="V19" s="103">
        <f>SUM(W19:AB19)</f>
        <v>7838</v>
      </c>
      <c r="W19" s="103">
        <v>0</v>
      </c>
      <c r="X19" s="103">
        <v>0</v>
      </c>
      <c r="Y19" s="103">
        <v>0</v>
      </c>
      <c r="Z19" s="103">
        <v>0</v>
      </c>
      <c r="AA19" s="103">
        <v>0</v>
      </c>
      <c r="AB19" s="103">
        <v>7838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9</v>
      </c>
      <c r="B20" s="113" t="s">
        <v>280</v>
      </c>
      <c r="C20" s="101" t="s">
        <v>281</v>
      </c>
      <c r="D20" s="103">
        <f>SUM(E20,+H20,+K20)</f>
        <v>4389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4389</v>
      </c>
      <c r="L20" s="103">
        <v>1469</v>
      </c>
      <c r="M20" s="103">
        <v>2920</v>
      </c>
      <c r="N20" s="103">
        <f>SUM(O20,+V20,+AC20)</f>
        <v>4389</v>
      </c>
      <c r="O20" s="103">
        <f>SUM(P20:U20)</f>
        <v>1469</v>
      </c>
      <c r="P20" s="103">
        <v>1469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2920</v>
      </c>
      <c r="W20" s="103">
        <v>2920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</v>
      </c>
      <c r="AG20" s="103">
        <v>1</v>
      </c>
      <c r="AH20" s="103">
        <v>0</v>
      </c>
      <c r="AI20" s="103">
        <v>0</v>
      </c>
      <c r="AJ20" s="103">
        <f>SUM(AK20:AS20)</f>
        <v>1</v>
      </c>
      <c r="AK20" s="103">
        <v>0</v>
      </c>
      <c r="AL20" s="103">
        <v>0</v>
      </c>
      <c r="AM20" s="103">
        <v>1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3708</v>
      </c>
      <c r="BA20" s="103">
        <v>3708</v>
      </c>
      <c r="BB20" s="103">
        <v>0</v>
      </c>
      <c r="BC20" s="103">
        <v>0</v>
      </c>
    </row>
    <row r="21" spans="1:55" s="105" customFormat="1" ht="13.5" customHeight="1">
      <c r="A21" s="115" t="s">
        <v>9</v>
      </c>
      <c r="B21" s="113" t="s">
        <v>282</v>
      </c>
      <c r="C21" s="101" t="s">
        <v>283</v>
      </c>
      <c r="D21" s="103">
        <f>SUM(E21,+H21,+K21)</f>
        <v>12905</v>
      </c>
      <c r="E21" s="103">
        <f>SUM(F21:G21)</f>
        <v>0</v>
      </c>
      <c r="F21" s="103">
        <v>0</v>
      </c>
      <c r="G21" s="103">
        <v>0</v>
      </c>
      <c r="H21" s="103">
        <f>SUM(I21:J21)</f>
        <v>2382</v>
      </c>
      <c r="I21" s="103">
        <v>2382</v>
      </c>
      <c r="J21" s="103">
        <v>0</v>
      </c>
      <c r="K21" s="103">
        <f>SUM(L21:M21)</f>
        <v>10523</v>
      </c>
      <c r="L21" s="103">
        <v>0</v>
      </c>
      <c r="M21" s="103">
        <v>10523</v>
      </c>
      <c r="N21" s="103">
        <f>SUM(O21,+V21,+AC21)</f>
        <v>12905</v>
      </c>
      <c r="O21" s="103">
        <f>SUM(P21:U21)</f>
        <v>2382</v>
      </c>
      <c r="P21" s="103">
        <v>2382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10523</v>
      </c>
      <c r="W21" s="103">
        <v>10523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277</v>
      </c>
      <c r="AG21" s="103">
        <v>277</v>
      </c>
      <c r="AH21" s="103">
        <v>0</v>
      </c>
      <c r="AI21" s="103">
        <v>0</v>
      </c>
      <c r="AJ21" s="103">
        <f>SUM(AK21:AS21)</f>
        <v>277</v>
      </c>
      <c r="AK21" s="103">
        <v>0</v>
      </c>
      <c r="AL21" s="103">
        <v>0</v>
      </c>
      <c r="AM21" s="103">
        <v>2</v>
      </c>
      <c r="AN21" s="103">
        <v>275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9</v>
      </c>
      <c r="B22" s="113" t="s">
        <v>284</v>
      </c>
      <c r="C22" s="101" t="s">
        <v>285</v>
      </c>
      <c r="D22" s="103">
        <f>SUM(E22,+H22,+K22)</f>
        <v>15541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15541</v>
      </c>
      <c r="L22" s="103">
        <v>2314</v>
      </c>
      <c r="M22" s="103">
        <v>13227</v>
      </c>
      <c r="N22" s="103">
        <f>SUM(O22,+V22,+AC22)</f>
        <v>15541</v>
      </c>
      <c r="O22" s="103">
        <f>SUM(P22:U22)</f>
        <v>2314</v>
      </c>
      <c r="P22" s="103">
        <v>2314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13227</v>
      </c>
      <c r="W22" s="103">
        <v>13227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374</v>
      </c>
      <c r="AG22" s="103">
        <v>374</v>
      </c>
      <c r="AH22" s="103">
        <v>0</v>
      </c>
      <c r="AI22" s="103">
        <v>0</v>
      </c>
      <c r="AJ22" s="103">
        <f>SUM(AK22:AS22)</f>
        <v>374</v>
      </c>
      <c r="AK22" s="103">
        <v>0</v>
      </c>
      <c r="AL22" s="103">
        <v>0</v>
      </c>
      <c r="AM22" s="103">
        <v>374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9</v>
      </c>
      <c r="B23" s="113" t="s">
        <v>286</v>
      </c>
      <c r="C23" s="101" t="s">
        <v>287</v>
      </c>
      <c r="D23" s="103">
        <f>SUM(E23,+H23,+K23)</f>
        <v>782</v>
      </c>
      <c r="E23" s="103">
        <f>SUM(F23:G23)</f>
        <v>782</v>
      </c>
      <c r="F23" s="103">
        <v>146</v>
      </c>
      <c r="G23" s="103">
        <v>636</v>
      </c>
      <c r="H23" s="103">
        <f>SUM(I23:J23)</f>
        <v>0</v>
      </c>
      <c r="I23" s="103">
        <v>0</v>
      </c>
      <c r="J23" s="103">
        <v>0</v>
      </c>
      <c r="K23" s="103">
        <f>SUM(L23:M23)</f>
        <v>0</v>
      </c>
      <c r="L23" s="103">
        <v>0</v>
      </c>
      <c r="M23" s="103">
        <v>0</v>
      </c>
      <c r="N23" s="103">
        <f>SUM(O23,+V23,+AC23)</f>
        <v>782</v>
      </c>
      <c r="O23" s="103">
        <f>SUM(P23:U23)</f>
        <v>146</v>
      </c>
      <c r="P23" s="103">
        <v>146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636</v>
      </c>
      <c r="W23" s="103">
        <v>636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9</v>
      </c>
      <c r="B24" s="113" t="s">
        <v>288</v>
      </c>
      <c r="C24" s="101" t="s">
        <v>289</v>
      </c>
      <c r="D24" s="103">
        <f>SUM(E24,+H24,+K24)</f>
        <v>1715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1715</v>
      </c>
      <c r="L24" s="103">
        <v>492</v>
      </c>
      <c r="M24" s="103">
        <v>1223</v>
      </c>
      <c r="N24" s="103">
        <f>SUM(O24,+V24,+AC24)</f>
        <v>1715</v>
      </c>
      <c r="O24" s="103">
        <f>SUM(P24:U24)</f>
        <v>492</v>
      </c>
      <c r="P24" s="103">
        <v>492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1223</v>
      </c>
      <c r="W24" s="103">
        <v>1223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38</v>
      </c>
      <c r="AG24" s="103">
        <v>38</v>
      </c>
      <c r="AH24" s="103">
        <v>0</v>
      </c>
      <c r="AI24" s="103">
        <v>0</v>
      </c>
      <c r="AJ24" s="103">
        <f>SUM(AK24:AS24)</f>
        <v>38</v>
      </c>
      <c r="AK24" s="103">
        <v>0</v>
      </c>
      <c r="AL24" s="103">
        <v>0</v>
      </c>
      <c r="AM24" s="103">
        <v>1</v>
      </c>
      <c r="AN24" s="103">
        <v>37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9</v>
      </c>
      <c r="B25" s="113" t="s">
        <v>290</v>
      </c>
      <c r="C25" s="101" t="s">
        <v>291</v>
      </c>
      <c r="D25" s="103">
        <f>SUM(E25,+H25,+K25)</f>
        <v>9867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9867</v>
      </c>
      <c r="L25" s="103">
        <v>1898</v>
      </c>
      <c r="M25" s="103">
        <v>7969</v>
      </c>
      <c r="N25" s="103">
        <f>SUM(O25,+V25,+AC25)</f>
        <v>9867</v>
      </c>
      <c r="O25" s="103">
        <f>SUM(P25:U25)</f>
        <v>1898</v>
      </c>
      <c r="P25" s="103">
        <v>1898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7969</v>
      </c>
      <c r="W25" s="103">
        <v>7969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277</v>
      </c>
      <c r="AG25" s="103">
        <v>277</v>
      </c>
      <c r="AH25" s="103">
        <v>0</v>
      </c>
      <c r="AI25" s="103">
        <v>0</v>
      </c>
      <c r="AJ25" s="103">
        <f>SUM(AK25:AS25)</f>
        <v>277</v>
      </c>
      <c r="AK25" s="103">
        <v>0</v>
      </c>
      <c r="AL25" s="103">
        <v>0</v>
      </c>
      <c r="AM25" s="103">
        <v>10</v>
      </c>
      <c r="AN25" s="103">
        <v>266</v>
      </c>
      <c r="AO25" s="103">
        <v>0</v>
      </c>
      <c r="AP25" s="103">
        <v>0</v>
      </c>
      <c r="AQ25" s="103">
        <v>0</v>
      </c>
      <c r="AR25" s="103">
        <v>0</v>
      </c>
      <c r="AS25" s="103">
        <v>1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9</v>
      </c>
      <c r="B26" s="113" t="s">
        <v>292</v>
      </c>
      <c r="C26" s="101" t="s">
        <v>293</v>
      </c>
      <c r="D26" s="103">
        <f>SUM(E26,+H26,+K26)</f>
        <v>7657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7657</v>
      </c>
      <c r="L26" s="103">
        <v>1470</v>
      </c>
      <c r="M26" s="103">
        <v>6187</v>
      </c>
      <c r="N26" s="103">
        <f>SUM(O26,+V26,+AC26)</f>
        <v>7657</v>
      </c>
      <c r="O26" s="103">
        <f>SUM(P26:U26)</f>
        <v>1470</v>
      </c>
      <c r="P26" s="103">
        <v>1470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6187</v>
      </c>
      <c r="W26" s="103">
        <v>6187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215</v>
      </c>
      <c r="AG26" s="103">
        <v>215</v>
      </c>
      <c r="AH26" s="103">
        <v>0</v>
      </c>
      <c r="AI26" s="103">
        <v>0</v>
      </c>
      <c r="AJ26" s="103">
        <f>SUM(AK26:AS26)</f>
        <v>215</v>
      </c>
      <c r="AK26" s="103">
        <v>0</v>
      </c>
      <c r="AL26" s="103">
        <v>0</v>
      </c>
      <c r="AM26" s="103">
        <v>8</v>
      </c>
      <c r="AN26" s="103">
        <v>207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9</v>
      </c>
      <c r="B27" s="113" t="s">
        <v>294</v>
      </c>
      <c r="C27" s="101" t="s">
        <v>295</v>
      </c>
      <c r="D27" s="103">
        <f>SUM(E27,+H27,+K27)</f>
        <v>7503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7503</v>
      </c>
      <c r="L27" s="103">
        <v>398</v>
      </c>
      <c r="M27" s="103">
        <v>7105</v>
      </c>
      <c r="N27" s="103">
        <f>SUM(O27,+V27,+AC27)</f>
        <v>7503</v>
      </c>
      <c r="O27" s="103">
        <f>SUM(P27:U27)</f>
        <v>398</v>
      </c>
      <c r="P27" s="103">
        <v>398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7105</v>
      </c>
      <c r="W27" s="103">
        <v>7105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38</v>
      </c>
      <c r="AG27" s="103">
        <v>38</v>
      </c>
      <c r="AH27" s="103">
        <v>0</v>
      </c>
      <c r="AI27" s="103">
        <v>0</v>
      </c>
      <c r="AJ27" s="103">
        <f>SUM(AK27:AS27)</f>
        <v>73</v>
      </c>
      <c r="AK27" s="103">
        <v>54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19</v>
      </c>
      <c r="AT27" s="103">
        <f>SUM(AU27:AY27)</f>
        <v>19</v>
      </c>
      <c r="AU27" s="103">
        <v>19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9</v>
      </c>
      <c r="B28" s="113" t="s">
        <v>296</v>
      </c>
      <c r="C28" s="101" t="s">
        <v>297</v>
      </c>
      <c r="D28" s="103">
        <f>SUM(E28,+H28,+K28)</f>
        <v>169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169</v>
      </c>
      <c r="L28" s="103">
        <v>54</v>
      </c>
      <c r="M28" s="103">
        <v>115</v>
      </c>
      <c r="N28" s="103">
        <f>SUM(O28,+V28,+AC28)</f>
        <v>169</v>
      </c>
      <c r="O28" s="103">
        <f>SUM(P28:U28)</f>
        <v>54</v>
      </c>
      <c r="P28" s="103">
        <v>54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115</v>
      </c>
      <c r="W28" s="103">
        <v>115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12</v>
      </c>
      <c r="BA28" s="103">
        <v>12</v>
      </c>
      <c r="BB28" s="103">
        <v>0</v>
      </c>
      <c r="BC28" s="103">
        <v>0</v>
      </c>
    </row>
    <row r="29" spans="1:55" s="105" customFormat="1" ht="13.5" customHeight="1">
      <c r="A29" s="115" t="s">
        <v>9</v>
      </c>
      <c r="B29" s="113" t="s">
        <v>298</v>
      </c>
      <c r="C29" s="101" t="s">
        <v>299</v>
      </c>
      <c r="D29" s="103">
        <f>SUM(E29,+H29,+K29)</f>
        <v>1240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1240</v>
      </c>
      <c r="L29" s="103">
        <v>253</v>
      </c>
      <c r="M29" s="103">
        <v>987</v>
      </c>
      <c r="N29" s="103">
        <f>SUM(O29,+V29,+AC29)</f>
        <v>1240</v>
      </c>
      <c r="O29" s="103">
        <f>SUM(P29:U29)</f>
        <v>253</v>
      </c>
      <c r="P29" s="103">
        <v>253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987</v>
      </c>
      <c r="W29" s="103">
        <v>987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0</v>
      </c>
      <c r="AG29" s="103">
        <v>0</v>
      </c>
      <c r="AH29" s="103">
        <v>0</v>
      </c>
      <c r="AI29" s="103">
        <v>0</v>
      </c>
      <c r="AJ29" s="103">
        <f>SUM(AK29:AS29)</f>
        <v>0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12</v>
      </c>
      <c r="BA29" s="103">
        <v>12</v>
      </c>
      <c r="BB29" s="103">
        <v>0</v>
      </c>
      <c r="BC29" s="103">
        <v>0</v>
      </c>
    </row>
    <row r="30" spans="1:55" s="105" customFormat="1" ht="13.5" customHeight="1">
      <c r="A30" s="115" t="s">
        <v>9</v>
      </c>
      <c r="B30" s="113" t="s">
        <v>300</v>
      </c>
      <c r="C30" s="101" t="s">
        <v>301</v>
      </c>
      <c r="D30" s="103">
        <f>SUM(E30,+H30,+K30)</f>
        <v>2471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2471</v>
      </c>
      <c r="L30" s="103">
        <v>266</v>
      </c>
      <c r="M30" s="103">
        <v>2205</v>
      </c>
      <c r="N30" s="103">
        <f>SUM(O30,+V30,+AC30)</f>
        <v>2471</v>
      </c>
      <c r="O30" s="103">
        <f>SUM(P30:U30)</f>
        <v>266</v>
      </c>
      <c r="P30" s="103">
        <v>266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2205</v>
      </c>
      <c r="W30" s="103">
        <v>2205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0</v>
      </c>
      <c r="AG30" s="103">
        <v>0</v>
      </c>
      <c r="AH30" s="103">
        <v>0</v>
      </c>
      <c r="AI30" s="103">
        <v>0</v>
      </c>
      <c r="AJ30" s="103">
        <f>SUM(AK30:AS30)</f>
        <v>0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32</v>
      </c>
      <c r="BA30" s="103">
        <v>32</v>
      </c>
      <c r="BB30" s="103">
        <v>0</v>
      </c>
      <c r="BC30" s="103">
        <v>0</v>
      </c>
    </row>
    <row r="31" spans="1:55" s="105" customFormat="1" ht="13.5" customHeight="1">
      <c r="A31" s="115" t="s">
        <v>9</v>
      </c>
      <c r="B31" s="113" t="s">
        <v>302</v>
      </c>
      <c r="C31" s="101" t="s">
        <v>303</v>
      </c>
      <c r="D31" s="103">
        <f>SUM(E31,+H31,+K31)</f>
        <v>5977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5977</v>
      </c>
      <c r="L31" s="103">
        <v>1587</v>
      </c>
      <c r="M31" s="103">
        <v>4390</v>
      </c>
      <c r="N31" s="103">
        <f>SUM(O31,+V31,+AC31)</f>
        <v>5977</v>
      </c>
      <c r="O31" s="103">
        <f>SUM(P31:U31)</f>
        <v>1587</v>
      </c>
      <c r="P31" s="103">
        <v>1587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4390</v>
      </c>
      <c r="W31" s="103">
        <v>4390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43</v>
      </c>
      <c r="AG31" s="103">
        <v>43</v>
      </c>
      <c r="AH31" s="103">
        <v>0</v>
      </c>
      <c r="AI31" s="103">
        <v>0</v>
      </c>
      <c r="AJ31" s="103">
        <f>SUM(AK31:AS31)</f>
        <v>145</v>
      </c>
      <c r="AK31" s="103">
        <v>110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2</v>
      </c>
      <c r="AR31" s="103">
        <v>0</v>
      </c>
      <c r="AS31" s="103">
        <v>33</v>
      </c>
      <c r="AT31" s="103">
        <f>SUM(AU31:AY31)</f>
        <v>8</v>
      </c>
      <c r="AU31" s="103">
        <v>8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9</v>
      </c>
      <c r="B32" s="113" t="s">
        <v>304</v>
      </c>
      <c r="C32" s="101" t="s">
        <v>305</v>
      </c>
      <c r="D32" s="103">
        <f>SUM(E32,+H32,+K32)</f>
        <v>3805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3805</v>
      </c>
      <c r="L32" s="103">
        <v>1148</v>
      </c>
      <c r="M32" s="103">
        <v>2657</v>
      </c>
      <c r="N32" s="103">
        <f>SUM(O32,+V32,+AC32)</f>
        <v>3805</v>
      </c>
      <c r="O32" s="103">
        <f>SUM(P32:U32)</f>
        <v>1148</v>
      </c>
      <c r="P32" s="103">
        <v>1148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2657</v>
      </c>
      <c r="W32" s="103">
        <v>2657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59</v>
      </c>
      <c r="AG32" s="103">
        <v>59</v>
      </c>
      <c r="AH32" s="103">
        <v>0</v>
      </c>
      <c r="AI32" s="103">
        <v>0</v>
      </c>
      <c r="AJ32" s="103">
        <f>SUM(AK32:AS32)</f>
        <v>92</v>
      </c>
      <c r="AK32" s="103">
        <v>36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35</v>
      </c>
      <c r="AR32" s="103">
        <v>0</v>
      </c>
      <c r="AS32" s="103">
        <v>21</v>
      </c>
      <c r="AT32" s="103">
        <f>SUM(AU32:AY32)</f>
        <v>3</v>
      </c>
      <c r="AU32" s="103">
        <v>3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9</v>
      </c>
      <c r="B33" s="113" t="s">
        <v>306</v>
      </c>
      <c r="C33" s="101" t="s">
        <v>307</v>
      </c>
      <c r="D33" s="103">
        <f>SUM(E33,+H33,+K33)</f>
        <v>2393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2393</v>
      </c>
      <c r="L33" s="103">
        <v>464</v>
      </c>
      <c r="M33" s="103">
        <v>1929</v>
      </c>
      <c r="N33" s="103">
        <f>SUM(O33,+V33,+AC33)</f>
        <v>2393</v>
      </c>
      <c r="O33" s="103">
        <f>SUM(P33:U33)</f>
        <v>464</v>
      </c>
      <c r="P33" s="103">
        <v>464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1929</v>
      </c>
      <c r="W33" s="103">
        <v>1929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15</v>
      </c>
      <c r="AG33" s="103">
        <v>15</v>
      </c>
      <c r="AH33" s="103">
        <v>0</v>
      </c>
      <c r="AI33" s="103">
        <v>0</v>
      </c>
      <c r="AJ33" s="103">
        <f>SUM(AK33:AS33)</f>
        <v>58</v>
      </c>
      <c r="AK33" s="103">
        <v>45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13</v>
      </c>
      <c r="AT33" s="103">
        <f>SUM(AU33:AY33)</f>
        <v>2</v>
      </c>
      <c r="AU33" s="103">
        <v>2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3">
    <sortCondition ref="A8:A33"/>
    <sortCondition ref="B8:B33"/>
    <sortCondition ref="C8:C33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32" man="1"/>
    <brk id="31" min="1" max="32" man="1"/>
    <brk id="45" min="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45000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45201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45202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45203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45204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45205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45206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45207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45208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45209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45341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45361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45382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45383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45401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45402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45403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45404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45405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45406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45421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45429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45430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45431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45441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45442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45443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2022-02-28T00:11:19Z</dcterms:modified>
</cp:coreProperties>
</file>