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4大分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水洗化人口等!$A$6:$AA$24</definedName>
    <definedName name="_xlnm.Print_Area" localSheetId="2">し尿集計結果!$A$1:$M$36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8" i="1"/>
  <c r="Q8" i="1" s="1"/>
  <c r="D9" i="1"/>
  <c r="Q9" i="1" s="1"/>
  <c r="D10" i="1"/>
  <c r="Q10" i="1" s="1"/>
  <c r="D11" i="1"/>
  <c r="Q11" i="1" s="1"/>
  <c r="D12" i="1"/>
  <c r="Q12" i="1" s="1"/>
  <c r="D13" i="1"/>
  <c r="Q13" i="1" s="1"/>
  <c r="D14" i="1"/>
  <c r="J14" i="1" s="1"/>
  <c r="D15" i="1"/>
  <c r="Q15" i="1" s="1"/>
  <c r="D16" i="1"/>
  <c r="Q16" i="1" s="1"/>
  <c r="D17" i="1"/>
  <c r="Q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Q25" i="1" s="1"/>
  <c r="F20" i="1" l="1"/>
  <c r="F8" i="1"/>
  <c r="J20" i="1"/>
  <c r="J8" i="1"/>
  <c r="L20" i="1"/>
  <c r="L14" i="1"/>
  <c r="N20" i="1"/>
  <c r="N14" i="1"/>
  <c r="N8" i="1"/>
  <c r="Q14" i="1"/>
  <c r="F25" i="1"/>
  <c r="F19" i="1"/>
  <c r="F13" i="1"/>
  <c r="J25" i="1"/>
  <c r="J19" i="1"/>
  <c r="J13" i="1"/>
  <c r="L25" i="1"/>
  <c r="L19" i="1"/>
  <c r="L13" i="1"/>
  <c r="N25" i="1"/>
  <c r="N19" i="1"/>
  <c r="N13" i="1"/>
  <c r="F24" i="1"/>
  <c r="F18" i="1"/>
  <c r="F12" i="1"/>
  <c r="J24" i="1"/>
  <c r="J18" i="1"/>
  <c r="J12" i="1"/>
  <c r="L24" i="1"/>
  <c r="L18" i="1"/>
  <c r="L12" i="1"/>
  <c r="N24" i="1"/>
  <c r="N18" i="1"/>
  <c r="N12" i="1"/>
  <c r="F23" i="1"/>
  <c r="F17" i="1"/>
  <c r="F11" i="1"/>
  <c r="J23" i="1"/>
  <c r="J17" i="1"/>
  <c r="J11" i="1"/>
  <c r="L23" i="1"/>
  <c r="L17" i="1"/>
  <c r="L11" i="1"/>
  <c r="N23" i="1"/>
  <c r="N17" i="1"/>
  <c r="N11" i="1"/>
  <c r="F22" i="1"/>
  <c r="F16" i="1"/>
  <c r="F10" i="1"/>
  <c r="J22" i="1"/>
  <c r="J16" i="1"/>
  <c r="J10" i="1"/>
  <c r="L22" i="1"/>
  <c r="L16" i="1"/>
  <c r="L10" i="1"/>
  <c r="N22" i="1"/>
  <c r="N16" i="1"/>
  <c r="N10" i="1"/>
  <c r="F21" i="1"/>
  <c r="F15" i="1"/>
  <c r="F9" i="1"/>
  <c r="J21" i="1"/>
  <c r="J15" i="1"/>
  <c r="J9" i="1"/>
  <c r="L21" i="1"/>
  <c r="L15" i="1"/>
  <c r="L9" i="1"/>
  <c r="N21" i="1"/>
  <c r="N15" i="1"/>
  <c r="N9" i="1"/>
  <c r="F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<sst xmlns="http://schemas.openxmlformats.org/spreadsheetml/2006/main" count="646" uniqueCount="292">
  <si>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</si>
  <si>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</si>
  <si>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</si>
  <si>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</si>
  <si>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</si>
  <si>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</si>
  <si>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</si>
  <si>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</si>
  <si>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</si>
  <si>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</si>
  <si>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</si>
  <si>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</si>
  <si>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</si>
  <si>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</si>
  <si>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</si>
  <si>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</si>
  <si>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</si>
  <si>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</si>
  <si>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</si>
  <si>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</si>
  <si>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</si>
  <si>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</si>
  <si>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</si>
  <si>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</si>
  <si>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</si>
  <si>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</si>
  <si>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</si>
  <si>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</si>
  <si>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</si>
  <si>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</si>
  <si>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</si>
  <si>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</si>
  <si>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</si>
  <si>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</si>
  <si>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</si>
  <si>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</si>
  <si>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</si>
  <si>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</si>
  <si>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</si>
  <si>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</si>
  <si>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</si>
  <si>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</si>
  <si>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</si>
  <si>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</si>
  <si>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</si>
  <si>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</si>
  <si>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</si>
  <si>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</si>
  <si>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</si>
  <si>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</si>
  <si>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</si>
  <si>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</si>
  <si>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</si>
  <si>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</si>
  <si>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</si>
  <si>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</si>
  <si>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</si>
  <si>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</si>
  <si>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</si>
  <si>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</si>
  <si>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</si>
  <si>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</si>
  <si>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</si>
  <si>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</si>
  <si>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</si>
  <si>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</si>
  <si>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</si>
  <si>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</si>
  <si>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</si>
  <si>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</si>
  <si>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</si>
  <si>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</si>
  <si>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</si>
  <si>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</si>
  <si>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</si>
  <si>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</si>
  <si>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</si>
  <si>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</si>
  <si>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</si>
  <si>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</si>
  <si>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</si>
  <si>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</si>
  <si>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</si>
  <si>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</si>
  <si>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</si>
  <si>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</si>
  <si>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</si>
  <si>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</si>
  <si>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</si>
  <si>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</si>
  <si>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</si>
  <si>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</si>
  <si>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</si>
  <si>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</si>
  <si>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</si>
  <si>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</si>
  <si>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</si>
  <si>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</si>
  <si>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</si>
  <si>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</si>
  <si>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</si>
  <si>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</si>
  <si>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</si>
  <si>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</si>
  <si>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</si>
  <si>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</si>
  <si>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</si>
  <si>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</si>
  <si>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</si>
  <si>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</si>
  <si>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</si>
  <si>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</si>
  <si>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</si>
  <si>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</si>
  <si>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</si>
  <si>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</si>
  <si>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</si>
  <si>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</si>
  <si>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</si>
  <si>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</si>
  <si>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</si>
  <si>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</si>
  <si>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</si>
  <si>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</si>
  <si>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</si>
  <si>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</si>
  <si>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</si>
  <si>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</si>
  <si>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</si>
  <si>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</si>
  <si>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</si>
  <si>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</si>
  <si>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</si>
  <si>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</si>
  <si>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</si>
  <si>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</si>
  <si>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</si>
  <si>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</si>
  <si>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</si>
  <si>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</si>
  <si>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</si>
  <si>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</si>
  <si>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</si>
  <si>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</si>
  <si>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</si>
  <si>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</si>
  <si>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</si>
  <si>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</si>
  <si>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</si>
  <si>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</si>
  <si>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</si>
  <si>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</si>
  <si>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</si>
  <si>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</si>
  <si>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</si>
  <si>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</si>
  <si>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</si>
  <si>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</si>
  <si>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</si>
  <si>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</si>
  <si>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</si>
  <si>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</si>
  <si>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</si>
  <si>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</si>
  <si>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</si>
  <si>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</si>
  <si>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</si>
  <si>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</si>
  <si>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</si>
  <si>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</si>
  <si>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</si>
  <si>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</si>
  <si>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</si>
  <si>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</si>
  <si>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</si>
  <si>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</si>
  <si>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</si>
  <si>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</si>
  <si>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</si>
  <si>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</si>
  <si>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</si>
  <si>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</si>
  <si>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</si>
  <si>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</si>
  <si>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</si>
  <si>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</si>
  <si>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</si>
  <si>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</si>
  <si>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</si>
  <si>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</si>
  <si>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</si>
  <si>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</si>
  <si>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</si>
  <si>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</si>
  <si>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</si>
  <si>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</si>
  <si>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</si>
  <si>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</si>
  <si>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</si>
  <si>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</si>
  <si>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</si>
  <si>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</si>
  <si>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</si>
  <si>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</si>
  <si>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</si>
  <si>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</si>
  <si>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</si>
  <si>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</si>
  <si>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</si>
  <si>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</si>
  <si>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</si>
  <si>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</si>
  <si>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</si>
  <si>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</si>
  <si>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</si>
  <si>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</si>
  <si>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</si>
  <si>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</si>
  <si>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</si>
  <si>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</si>
  <si>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</si>
  <si>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</si>
  <si>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</si>
  <si>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</si>
  <si>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</si>
  <si>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</si>
  <si>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</si>
  <si>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</si>
  <si>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</si>
  <si>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</si>
  <si>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</si>
  <si>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</si>
  <si>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</si>
  <si>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</si>
  <si>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</si>
  <si>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</si>
  <si>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</si>
  <si>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</si>
  <si>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</si>
  <si>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</si>
  <si>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</si>
  <si>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</si>
  <si>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</si>
  <si>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</si>
  <si>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</si>
  <si>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</si>
  <si>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</si>
  <si>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</si>
  <si>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</si>
  <si>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</si>
  <si>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</si>
  <si>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44000</t>
  </si>
  <si>
    <t>水洗化人口等（令和2年度実績）</t>
    <phoneticPr fontId="3"/>
  </si>
  <si>
    <t>し尿処理の状況（令和2年度実績）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</si>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</sst>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10</v>
      </c>
      <c r="B7" s="116" t="s">
        <v>251</v>
      </c>
      <c r="C7" s="109" t="s">
        <v>200</v>
      </c>
      <c r="D7" s="110">
        <f>+SUM(E7,+I7)</f>
        <v>1141084</v>
      </c>
      <c r="E7" s="110">
        <f>+SUM(G7,+H7)</f>
        <v>103540</v>
      </c>
      <c r="F7" s="111">
        <f>IF(D7&gt;0,E7/D7*100,"-")</f>
        <v>9.0738280442105932</v>
      </c>
      <c r="G7" s="108">
        <f>SUM(G$8:G$207)</f>
        <v>95291</v>
      </c>
      <c r="H7" s="108">
        <f>SUM(H$8:H$207)</f>
        <v>8249</v>
      </c>
      <c r="I7" s="110">
        <f>+SUM(K7,+M7,+O7)</f>
        <v>1037544</v>
      </c>
      <c r="J7" s="111">
        <f>IF(D7&gt;0,I7/D7*100,"-")</f>
        <v>90.9261719557894</v>
      </c>
      <c r="K7" s="108">
        <f>SUM(K$8:K$207)</f>
        <v>529836</v>
      </c>
      <c r="L7" s="111">
        <f>IF(D7&gt;0,K7/D7*100,"-")</f>
        <v>46.432690319029973</v>
      </c>
      <c r="M7" s="108">
        <f>SUM(M$8:M$207)</f>
        <v>587</v>
      </c>
      <c r="N7" s="111">
        <f>IF(D7&gt;0,M7/D7*100,"-")</f>
        <v>5.1442312748228879E-2</v>
      </c>
      <c r="O7" s="108">
        <f>SUM(O$8:O$207)</f>
        <v>507121</v>
      </c>
      <c r="P7" s="108">
        <f>SUM(P$8:P$207)</f>
        <v>307325</v>
      </c>
      <c r="Q7" s="111">
        <f>IF(D7&gt;0,O7/D7*100,"-")</f>
        <v>44.442039324011198</v>
      </c>
      <c r="R7" s="108">
        <f>SUM(R$8:R$207)</f>
        <v>12560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7</v>
      </c>
      <c r="X7" s="112">
        <f t="shared" si="0"/>
        <v>2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10</v>
      </c>
      <c r="B8" s="102" t="s">
        <v>254</v>
      </c>
      <c r="C8" s="101" t="s">
        <v>255</v>
      </c>
      <c r="D8" s="103">
        <f>+SUM(E8,+I8)</f>
        <v>478295</v>
      </c>
      <c r="E8" s="103">
        <f>+SUM(G8,+H8)</f>
        <v>7604</v>
      </c>
      <c r="F8" s="104">
        <f>IF(D8&gt;0,E8/D8*100,"-")</f>
        <v>1.5898138178320909</v>
      </c>
      <c r="G8" s="103">
        <v>7604</v>
      </c>
      <c r="H8" s="103">
        <v>0</v>
      </c>
      <c r="I8" s="103">
        <f>+SUM(K8,+M8,+O8)</f>
        <v>470691</v>
      </c>
      <c r="J8" s="104">
        <f>IF(D8&gt;0,I8/D8*100,"-")</f>
        <v>98.410186182167919</v>
      </c>
      <c r="K8" s="103">
        <v>286261</v>
      </c>
      <c r="L8" s="104">
        <f>IF(D8&gt;0,K8/D8*100,"-")</f>
        <v>59.850301592113652</v>
      </c>
      <c r="M8" s="103">
        <v>0</v>
      </c>
      <c r="N8" s="104">
        <f>IF(D8&gt;0,M8/D8*100,"-")</f>
        <v>0</v>
      </c>
      <c r="O8" s="103">
        <v>184430</v>
      </c>
      <c r="P8" s="103">
        <v>102077</v>
      </c>
      <c r="Q8" s="104">
        <f>IF(D8&gt;0,O8/D8*100,"-")</f>
        <v>38.559884590054253</v>
      </c>
      <c r="R8" s="103">
        <v>3346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10</v>
      </c>
      <c r="B9" s="102" t="s">
        <v>258</v>
      </c>
      <c r="C9" s="101" t="s">
        <v>259</v>
      </c>
      <c r="D9" s="103">
        <f>+SUM(E9,+I9)</f>
        <v>115248</v>
      </c>
      <c r="E9" s="103">
        <f>+SUM(G9,+H9)</f>
        <v>869</v>
      </c>
      <c r="F9" s="104">
        <f>IF(D9&gt;0,E9/D9*100,"-")</f>
        <v>0.7540261002360128</v>
      </c>
      <c r="G9" s="103">
        <v>869</v>
      </c>
      <c r="H9" s="103">
        <v>0</v>
      </c>
      <c r="I9" s="103">
        <f>+SUM(K9,+M9,+O9)</f>
        <v>114379</v>
      </c>
      <c r="J9" s="104">
        <f>IF(D9&gt;0,I9/D9*100,"-")</f>
        <v>99.245973899763982</v>
      </c>
      <c r="K9" s="103">
        <v>69217</v>
      </c>
      <c r="L9" s="104">
        <f>IF(D9&gt;0,K9/D9*100,"-")</f>
        <v>60.059176731917255</v>
      </c>
      <c r="M9" s="103">
        <v>0</v>
      </c>
      <c r="N9" s="104">
        <f>IF(D9&gt;0,M9/D9*100,"-")</f>
        <v>0</v>
      </c>
      <c r="O9" s="103">
        <v>45162</v>
      </c>
      <c r="P9" s="103">
        <v>22525</v>
      </c>
      <c r="Q9" s="104">
        <f>IF(D9&gt;0,O9/D9*100,"-")</f>
        <v>39.186797167846734</v>
      </c>
      <c r="R9" s="103">
        <v>3671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10</v>
      </c>
      <c r="B10" s="102" t="s">
        <v>260</v>
      </c>
      <c r="C10" s="101" t="s">
        <v>261</v>
      </c>
      <c r="D10" s="103">
        <f>+SUM(E10,+I10)</f>
        <v>83775</v>
      </c>
      <c r="E10" s="103">
        <f>+SUM(G10,+H10)</f>
        <v>25370</v>
      </c>
      <c r="F10" s="104">
        <f>IF(D10&gt;0,E10/D10*100,"-")</f>
        <v>30.283497463443748</v>
      </c>
      <c r="G10" s="103">
        <v>24284</v>
      </c>
      <c r="H10" s="103">
        <v>1086</v>
      </c>
      <c r="I10" s="103">
        <f>+SUM(K10,+M10,+O10)</f>
        <v>58405</v>
      </c>
      <c r="J10" s="104">
        <f>IF(D10&gt;0,I10/D10*100,"-")</f>
        <v>69.716502536556263</v>
      </c>
      <c r="K10" s="103">
        <v>28790</v>
      </c>
      <c r="L10" s="104">
        <f>IF(D10&gt;0,K10/D10*100,"-")</f>
        <v>34.365860937033723</v>
      </c>
      <c r="M10" s="103">
        <v>0</v>
      </c>
      <c r="N10" s="104">
        <f>IF(D10&gt;0,M10/D10*100,"-")</f>
        <v>0</v>
      </c>
      <c r="O10" s="103">
        <v>29615</v>
      </c>
      <c r="P10" s="103">
        <v>27808</v>
      </c>
      <c r="Q10" s="104">
        <f>IF(D10&gt;0,O10/D10*100,"-")</f>
        <v>35.350641599522532</v>
      </c>
      <c r="R10" s="103">
        <v>1471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10</v>
      </c>
      <c r="B11" s="102" t="s">
        <v>262</v>
      </c>
      <c r="C11" s="101" t="s">
        <v>263</v>
      </c>
      <c r="D11" s="103">
        <f>+SUM(E11,+I11)</f>
        <v>64112</v>
      </c>
      <c r="E11" s="103">
        <f>+SUM(G11,+H11)</f>
        <v>11826</v>
      </c>
      <c r="F11" s="104">
        <f>IF(D11&gt;0,E11/D11*100,"-")</f>
        <v>18.445844771649615</v>
      </c>
      <c r="G11" s="103">
        <v>6459</v>
      </c>
      <c r="H11" s="103">
        <v>5367</v>
      </c>
      <c r="I11" s="103">
        <f>+SUM(K11,+M11,+O11)</f>
        <v>52286</v>
      </c>
      <c r="J11" s="104">
        <f>IF(D11&gt;0,I11/D11*100,"-")</f>
        <v>81.554155228350396</v>
      </c>
      <c r="K11" s="103">
        <v>41162</v>
      </c>
      <c r="L11" s="104">
        <f>IF(D11&gt;0,K11/D11*100,"-")</f>
        <v>64.203269278762164</v>
      </c>
      <c r="M11" s="103">
        <v>0</v>
      </c>
      <c r="N11" s="104">
        <f>IF(D11&gt;0,M11/D11*100,"-")</f>
        <v>0</v>
      </c>
      <c r="O11" s="103">
        <v>11124</v>
      </c>
      <c r="P11" s="103">
        <v>8938</v>
      </c>
      <c r="Q11" s="104">
        <f>IF(D11&gt;0,O11/D11*100,"-")</f>
        <v>17.350885949588221</v>
      </c>
      <c r="R11" s="103">
        <v>463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10</v>
      </c>
      <c r="B12" s="102" t="s">
        <v>264</v>
      </c>
      <c r="C12" s="101" t="s">
        <v>265</v>
      </c>
      <c r="D12" s="103">
        <f>+SUM(E12,+I12)</f>
        <v>69850</v>
      </c>
      <c r="E12" s="103">
        <f>+SUM(G12,+H12)</f>
        <v>3126</v>
      </c>
      <c r="F12" s="104">
        <f>IF(D12&gt;0,E12/D12*100,"-")</f>
        <v>4.4753042233357192</v>
      </c>
      <c r="G12" s="103">
        <v>3126</v>
      </c>
      <c r="H12" s="103">
        <v>0</v>
      </c>
      <c r="I12" s="103">
        <f>+SUM(K12,+M12,+O12)</f>
        <v>66724</v>
      </c>
      <c r="J12" s="104">
        <f>IF(D12&gt;0,I12/D12*100,"-")</f>
        <v>95.524695776664288</v>
      </c>
      <c r="K12" s="103">
        <v>20873</v>
      </c>
      <c r="L12" s="104">
        <f>IF(D12&gt;0,K12/D12*100,"-")</f>
        <v>29.882605583392984</v>
      </c>
      <c r="M12" s="103">
        <v>0</v>
      </c>
      <c r="N12" s="104">
        <f>IF(D12&gt;0,M12/D12*100,"-")</f>
        <v>0</v>
      </c>
      <c r="O12" s="103">
        <v>45851</v>
      </c>
      <c r="P12" s="103">
        <v>27475</v>
      </c>
      <c r="Q12" s="104">
        <f>IF(D12&gt;0,O12/D12*100,"-")</f>
        <v>65.642090193271301</v>
      </c>
      <c r="R12" s="103">
        <v>497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10</v>
      </c>
      <c r="B13" s="102" t="s">
        <v>266</v>
      </c>
      <c r="C13" s="101" t="s">
        <v>267</v>
      </c>
      <c r="D13" s="103">
        <f>+SUM(E13,+I13)</f>
        <v>37789</v>
      </c>
      <c r="E13" s="103">
        <f>+SUM(G13,+H13)</f>
        <v>4265</v>
      </c>
      <c r="F13" s="104">
        <f>IF(D13&gt;0,E13/D13*100,"-")</f>
        <v>11.286353171557861</v>
      </c>
      <c r="G13" s="103">
        <v>4265</v>
      </c>
      <c r="H13" s="103">
        <v>0</v>
      </c>
      <c r="I13" s="103">
        <f>+SUM(K13,+M13,+O13)</f>
        <v>33524</v>
      </c>
      <c r="J13" s="104">
        <f>IF(D13&gt;0,I13/D13*100,"-")</f>
        <v>88.713646828442137</v>
      </c>
      <c r="K13" s="103">
        <v>15273</v>
      </c>
      <c r="L13" s="104">
        <f>IF(D13&gt;0,K13/D13*100,"-")</f>
        <v>40.416523326894072</v>
      </c>
      <c r="M13" s="103">
        <v>0</v>
      </c>
      <c r="N13" s="104">
        <f>IF(D13&gt;0,M13/D13*100,"-")</f>
        <v>0</v>
      </c>
      <c r="O13" s="103">
        <v>18251</v>
      </c>
      <c r="P13" s="103">
        <v>6650</v>
      </c>
      <c r="Q13" s="104">
        <f>IF(D13&gt;0,O13/D13*100,"-")</f>
        <v>48.297123501548064</v>
      </c>
      <c r="R13" s="103">
        <v>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10</v>
      </c>
      <c r="B14" s="102" t="s">
        <v>268</v>
      </c>
      <c r="C14" s="101" t="s">
        <v>269</v>
      </c>
      <c r="D14" s="103">
        <f>+SUM(E14,+I14)</f>
        <v>16582</v>
      </c>
      <c r="E14" s="103">
        <f>+SUM(G14,+H14)</f>
        <v>1337</v>
      </c>
      <c r="F14" s="104">
        <f>IF(D14&gt;0,E14/D14*100,"-")</f>
        <v>8.0629598359667121</v>
      </c>
      <c r="G14" s="103">
        <v>1337</v>
      </c>
      <c r="H14" s="103">
        <v>0</v>
      </c>
      <c r="I14" s="103">
        <f>+SUM(K14,+M14,+O14)</f>
        <v>15245</v>
      </c>
      <c r="J14" s="104">
        <f>IF(D14&gt;0,I14/D14*100,"-")</f>
        <v>91.937040164033291</v>
      </c>
      <c r="K14" s="103">
        <v>9098</v>
      </c>
      <c r="L14" s="104">
        <f>IF(D14&gt;0,K14/D14*100,"-")</f>
        <v>54.866722952599204</v>
      </c>
      <c r="M14" s="103">
        <v>0</v>
      </c>
      <c r="N14" s="104">
        <f>IF(D14&gt;0,M14/D14*100,"-")</f>
        <v>0</v>
      </c>
      <c r="O14" s="103">
        <v>6147</v>
      </c>
      <c r="P14" s="103">
        <v>2381</v>
      </c>
      <c r="Q14" s="104">
        <f>IF(D14&gt;0,O14/D14*100,"-")</f>
        <v>37.070317211434087</v>
      </c>
      <c r="R14" s="103">
        <v>33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10</v>
      </c>
      <c r="B15" s="102" t="s">
        <v>270</v>
      </c>
      <c r="C15" s="101" t="s">
        <v>271</v>
      </c>
      <c r="D15" s="103">
        <f>+SUM(E15,+I15)</f>
        <v>20694</v>
      </c>
      <c r="E15" s="103">
        <f>+SUM(G15,+H15)</f>
        <v>4529</v>
      </c>
      <c r="F15" s="104">
        <f>IF(D15&gt;0,E15/D15*100,"-")</f>
        <v>21.885570696820334</v>
      </c>
      <c r="G15" s="103">
        <v>4529</v>
      </c>
      <c r="H15" s="103">
        <v>0</v>
      </c>
      <c r="I15" s="103">
        <f>+SUM(K15,+M15,+O15)</f>
        <v>16165</v>
      </c>
      <c r="J15" s="104">
        <f>IF(D15&gt;0,I15/D15*100,"-")</f>
        <v>78.114429303179662</v>
      </c>
      <c r="K15" s="103">
        <v>0</v>
      </c>
      <c r="L15" s="104">
        <f>IF(D15&gt;0,K15/D15*100,"-")</f>
        <v>0</v>
      </c>
      <c r="M15" s="103">
        <v>587</v>
      </c>
      <c r="N15" s="104">
        <f>IF(D15&gt;0,M15/D15*100,"-")</f>
        <v>2.8365709867594471</v>
      </c>
      <c r="O15" s="103">
        <v>15578</v>
      </c>
      <c r="P15" s="103">
        <v>8882</v>
      </c>
      <c r="Q15" s="104">
        <f>IF(D15&gt;0,O15/D15*100,"-")</f>
        <v>75.277858316420222</v>
      </c>
      <c r="R15" s="103">
        <v>245</v>
      </c>
      <c r="S15" s="101" t="s">
        <v>257</v>
      </c>
      <c r="T15" s="101"/>
      <c r="U15" s="101"/>
      <c r="V15" s="101"/>
      <c r="W15" s="101"/>
      <c r="X15" s="101" t="s">
        <v>257</v>
      </c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10</v>
      </c>
      <c r="B16" s="102" t="s">
        <v>272</v>
      </c>
      <c r="C16" s="101" t="s">
        <v>273</v>
      </c>
      <c r="D16" s="103">
        <f>+SUM(E16,+I16)</f>
        <v>22487</v>
      </c>
      <c r="E16" s="103">
        <f>+SUM(G16,+H16)</f>
        <v>5100</v>
      </c>
      <c r="F16" s="104">
        <f>IF(D16&gt;0,E16/D16*100,"-")</f>
        <v>22.679770534086359</v>
      </c>
      <c r="G16" s="103">
        <v>5100</v>
      </c>
      <c r="H16" s="103">
        <v>0</v>
      </c>
      <c r="I16" s="103">
        <f>+SUM(K16,+M16,+O16)</f>
        <v>17387</v>
      </c>
      <c r="J16" s="104">
        <f>IF(D16&gt;0,I16/D16*100,"-")</f>
        <v>77.320229465913641</v>
      </c>
      <c r="K16" s="103">
        <v>9827</v>
      </c>
      <c r="L16" s="104">
        <f>IF(D16&gt;0,K16/D16*100,"-")</f>
        <v>43.700804909503269</v>
      </c>
      <c r="M16" s="103">
        <v>0</v>
      </c>
      <c r="N16" s="104">
        <f>IF(D16&gt;0,M16/D16*100,"-")</f>
        <v>0</v>
      </c>
      <c r="O16" s="103">
        <v>7560</v>
      </c>
      <c r="P16" s="103">
        <v>5323</v>
      </c>
      <c r="Q16" s="104">
        <f>IF(D16&gt;0,O16/D16*100,"-")</f>
        <v>33.619424556410372</v>
      </c>
      <c r="R16" s="103">
        <v>621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10</v>
      </c>
      <c r="B17" s="102" t="s">
        <v>274</v>
      </c>
      <c r="C17" s="101" t="s">
        <v>275</v>
      </c>
      <c r="D17" s="103">
        <f>+SUM(E17,+I17)</f>
        <v>28463</v>
      </c>
      <c r="E17" s="103">
        <f>+SUM(G17,+H17)</f>
        <v>8904</v>
      </c>
      <c r="F17" s="104">
        <f>IF(D17&gt;0,E17/D17*100,"-")</f>
        <v>31.282717914485474</v>
      </c>
      <c r="G17" s="103">
        <v>8396</v>
      </c>
      <c r="H17" s="103">
        <v>508</v>
      </c>
      <c r="I17" s="103">
        <f>+SUM(K17,+M17,+O17)</f>
        <v>19559</v>
      </c>
      <c r="J17" s="104">
        <f>IF(D17&gt;0,I17/D17*100,"-")</f>
        <v>68.717282085514526</v>
      </c>
      <c r="K17" s="103">
        <v>6667</v>
      </c>
      <c r="L17" s="104">
        <f>IF(D17&gt;0,K17/D17*100,"-")</f>
        <v>23.423391771773883</v>
      </c>
      <c r="M17" s="103">
        <v>0</v>
      </c>
      <c r="N17" s="104">
        <f>IF(D17&gt;0,M17/D17*100,"-")</f>
        <v>0</v>
      </c>
      <c r="O17" s="103">
        <v>12892</v>
      </c>
      <c r="P17" s="103">
        <v>7573</v>
      </c>
      <c r="Q17" s="104">
        <f>IF(D17&gt;0,O17/D17*100,"-")</f>
        <v>45.293890313740647</v>
      </c>
      <c r="R17" s="103">
        <v>162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10</v>
      </c>
      <c r="B18" s="102" t="s">
        <v>276</v>
      </c>
      <c r="C18" s="101" t="s">
        <v>277</v>
      </c>
      <c r="D18" s="103">
        <f>+SUM(E18,+I18)</f>
        <v>53455</v>
      </c>
      <c r="E18" s="103">
        <f>+SUM(G18,+H18)</f>
        <v>12886</v>
      </c>
      <c r="F18" s="104">
        <f>IF(D18&gt;0,E18/D18*100,"-")</f>
        <v>24.106257599850341</v>
      </c>
      <c r="G18" s="103">
        <v>11898</v>
      </c>
      <c r="H18" s="103">
        <v>988</v>
      </c>
      <c r="I18" s="103">
        <f>+SUM(K18,+M18,+O18)</f>
        <v>40569</v>
      </c>
      <c r="J18" s="104">
        <f>IF(D18&gt;0,I18/D18*100,"-")</f>
        <v>75.893742400149648</v>
      </c>
      <c r="K18" s="103">
        <v>13495</v>
      </c>
      <c r="L18" s="104">
        <f>IF(D18&gt;0,K18/D18*100,"-")</f>
        <v>25.245533626414741</v>
      </c>
      <c r="M18" s="103">
        <v>0</v>
      </c>
      <c r="N18" s="104">
        <f>IF(D18&gt;0,M18/D18*100,"-")</f>
        <v>0</v>
      </c>
      <c r="O18" s="103">
        <v>27074</v>
      </c>
      <c r="P18" s="103">
        <v>20080</v>
      </c>
      <c r="Q18" s="104">
        <f>IF(D18&gt;0,O18/D18*100,"-")</f>
        <v>50.648208773734915</v>
      </c>
      <c r="R18" s="103">
        <v>722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10</v>
      </c>
      <c r="B19" s="102" t="s">
        <v>278</v>
      </c>
      <c r="C19" s="101" t="s">
        <v>279</v>
      </c>
      <c r="D19" s="103">
        <f>+SUM(E19,+I19)</f>
        <v>34836</v>
      </c>
      <c r="E19" s="103">
        <f>+SUM(G19,+H19)</f>
        <v>6115</v>
      </c>
      <c r="F19" s="104">
        <f>IF(D19&gt;0,E19/D19*100,"-")</f>
        <v>17.553680101044897</v>
      </c>
      <c r="G19" s="103">
        <v>6115</v>
      </c>
      <c r="H19" s="103">
        <v>0</v>
      </c>
      <c r="I19" s="103">
        <f>+SUM(K19,+M19,+O19)</f>
        <v>28721</v>
      </c>
      <c r="J19" s="104">
        <f>IF(D19&gt;0,I19/D19*100,"-")</f>
        <v>82.446319898955096</v>
      </c>
      <c r="K19" s="103">
        <v>1145</v>
      </c>
      <c r="L19" s="104">
        <f>IF(D19&gt;0,K19/D19*100,"-")</f>
        <v>3.2868297163853484</v>
      </c>
      <c r="M19" s="103">
        <v>0</v>
      </c>
      <c r="N19" s="104">
        <f>IF(D19&gt;0,M19/D19*100,"-")</f>
        <v>0</v>
      </c>
      <c r="O19" s="103">
        <v>27576</v>
      </c>
      <c r="P19" s="103">
        <v>16309</v>
      </c>
      <c r="Q19" s="104">
        <f>IF(D19&gt;0,O19/D19*100,"-")</f>
        <v>79.159490182569755</v>
      </c>
      <c r="R19" s="103">
        <v>254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10</v>
      </c>
      <c r="B20" s="102" t="s">
        <v>280</v>
      </c>
      <c r="C20" s="101" t="s">
        <v>281</v>
      </c>
      <c r="D20" s="103">
        <f>+SUM(E20,+I20)</f>
        <v>34053</v>
      </c>
      <c r="E20" s="103">
        <f>+SUM(G20,+H20)</f>
        <v>1528</v>
      </c>
      <c r="F20" s="104">
        <f>IF(D20&gt;0,E20/D20*100,"-")</f>
        <v>4.4871230141250402</v>
      </c>
      <c r="G20" s="103">
        <v>1310</v>
      </c>
      <c r="H20" s="103">
        <v>218</v>
      </c>
      <c r="I20" s="103">
        <f>+SUM(K20,+M20,+O20)</f>
        <v>32525</v>
      </c>
      <c r="J20" s="104">
        <f>IF(D20&gt;0,I20/D20*100,"-")</f>
        <v>95.512876985874968</v>
      </c>
      <c r="K20" s="103">
        <v>807</v>
      </c>
      <c r="L20" s="104">
        <f>IF(D20&gt;0,K20/D20*100,"-")</f>
        <v>2.3698352568055676</v>
      </c>
      <c r="M20" s="103">
        <v>0</v>
      </c>
      <c r="N20" s="104">
        <f>IF(D20&gt;0,M20/D20*100,"-")</f>
        <v>0</v>
      </c>
      <c r="O20" s="103">
        <v>31718</v>
      </c>
      <c r="P20" s="103">
        <v>25041</v>
      </c>
      <c r="Q20" s="104">
        <f>IF(D20&gt;0,O20/D20*100,"-")</f>
        <v>93.143041729069381</v>
      </c>
      <c r="R20" s="103">
        <v>420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10</v>
      </c>
      <c r="B21" s="102" t="s">
        <v>282</v>
      </c>
      <c r="C21" s="101" t="s">
        <v>283</v>
      </c>
      <c r="D21" s="103">
        <f>+SUM(E21,+I21)</f>
        <v>26943</v>
      </c>
      <c r="E21" s="103">
        <f>+SUM(G21,+H21)</f>
        <v>4390</v>
      </c>
      <c r="F21" s="104">
        <f>IF(D21&gt;0,E21/D21*100,"-")</f>
        <v>16.293656979549421</v>
      </c>
      <c r="G21" s="103">
        <v>4390</v>
      </c>
      <c r="H21" s="103">
        <v>0</v>
      </c>
      <c r="I21" s="103">
        <f>+SUM(K21,+M21,+O21)</f>
        <v>22553</v>
      </c>
      <c r="J21" s="104">
        <f>IF(D21&gt;0,I21/D21*100,"-")</f>
        <v>83.706343020450575</v>
      </c>
      <c r="K21" s="103">
        <v>11975</v>
      </c>
      <c r="L21" s="104">
        <f>IF(D21&gt;0,K21/D21*100,"-")</f>
        <v>44.445681624169545</v>
      </c>
      <c r="M21" s="103">
        <v>0</v>
      </c>
      <c r="N21" s="104">
        <f>IF(D21&gt;0,M21/D21*100,"-")</f>
        <v>0</v>
      </c>
      <c r="O21" s="103">
        <v>10578</v>
      </c>
      <c r="P21" s="103">
        <v>5814</v>
      </c>
      <c r="Q21" s="104">
        <f>IF(D21&gt;0,O21/D21*100,"-")</f>
        <v>39.260661396281037</v>
      </c>
      <c r="R21" s="103">
        <v>293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10</v>
      </c>
      <c r="B22" s="102" t="s">
        <v>284</v>
      </c>
      <c r="C22" s="101" t="s">
        <v>285</v>
      </c>
      <c r="D22" s="103">
        <f>+SUM(E22,+I22)</f>
        <v>1938</v>
      </c>
      <c r="E22" s="103">
        <f>+SUM(G22,+H22)</f>
        <v>62</v>
      </c>
      <c r="F22" s="104">
        <f>IF(D22&gt;0,E22/D22*100,"-")</f>
        <v>3.1991744066047469</v>
      </c>
      <c r="G22" s="103">
        <v>62</v>
      </c>
      <c r="H22" s="103">
        <v>0</v>
      </c>
      <c r="I22" s="103">
        <f>+SUM(K22,+M22,+O22)</f>
        <v>1876</v>
      </c>
      <c r="J22" s="104">
        <f>IF(D22&gt;0,I22/D22*100,"-")</f>
        <v>96.80082559339526</v>
      </c>
      <c r="K22" s="103">
        <v>1847</v>
      </c>
      <c r="L22" s="104">
        <f>IF(D22&gt;0,K22/D22*100,"-")</f>
        <v>95.304437564499494</v>
      </c>
      <c r="M22" s="103">
        <v>0</v>
      </c>
      <c r="N22" s="104">
        <f>IF(D22&gt;0,M22/D22*100,"-")</f>
        <v>0</v>
      </c>
      <c r="O22" s="103">
        <v>29</v>
      </c>
      <c r="P22" s="103">
        <v>0</v>
      </c>
      <c r="Q22" s="104">
        <f>IF(D22&gt;0,O22/D22*100,"-")</f>
        <v>1.4963880288957687</v>
      </c>
      <c r="R22" s="103">
        <v>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10</v>
      </c>
      <c r="B23" s="102" t="s">
        <v>286</v>
      </c>
      <c r="C23" s="101" t="s">
        <v>287</v>
      </c>
      <c r="D23" s="103">
        <f>+SUM(E23,+I23)</f>
        <v>28366</v>
      </c>
      <c r="E23" s="103">
        <f>+SUM(G23,+H23)</f>
        <v>1669</v>
      </c>
      <c r="F23" s="104">
        <f>IF(D23&gt;0,E23/D23*100,"-")</f>
        <v>5.8838045547486431</v>
      </c>
      <c r="G23" s="103">
        <v>1669</v>
      </c>
      <c r="H23" s="103">
        <v>0</v>
      </c>
      <c r="I23" s="103">
        <f>+SUM(K23,+M23,+O23)</f>
        <v>26697</v>
      </c>
      <c r="J23" s="104">
        <f>IF(D23&gt;0,I23/D23*100,"-")</f>
        <v>94.116195445251364</v>
      </c>
      <c r="K23" s="103">
        <v>13399</v>
      </c>
      <c r="L23" s="104">
        <f>IF(D23&gt;0,K23/D23*100,"-")</f>
        <v>47.236127758584225</v>
      </c>
      <c r="M23" s="103">
        <v>0</v>
      </c>
      <c r="N23" s="104">
        <f>IF(D23&gt;0,M23/D23*100,"-")</f>
        <v>0</v>
      </c>
      <c r="O23" s="103">
        <v>13298</v>
      </c>
      <c r="P23" s="103">
        <v>6615</v>
      </c>
      <c r="Q23" s="104">
        <f>IF(D23&gt;0,O23/D23*100,"-")</f>
        <v>46.88006768666714</v>
      </c>
      <c r="R23" s="103">
        <v>140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10</v>
      </c>
      <c r="B24" s="102" t="s">
        <v>288</v>
      </c>
      <c r="C24" s="101" t="s">
        <v>289</v>
      </c>
      <c r="D24" s="103">
        <f>+SUM(E24,+I24)</f>
        <v>9170</v>
      </c>
      <c r="E24" s="103">
        <f>+SUM(G24,+H24)</f>
        <v>923</v>
      </c>
      <c r="F24" s="104">
        <f>IF(D24&gt;0,E24/D24*100,"-")</f>
        <v>10.065430752453654</v>
      </c>
      <c r="G24" s="103">
        <v>856</v>
      </c>
      <c r="H24" s="103">
        <v>67</v>
      </c>
      <c r="I24" s="103">
        <f>+SUM(K24,+M24,+O24)</f>
        <v>8247</v>
      </c>
      <c r="J24" s="104">
        <f>IF(D24&gt;0,I24/D24*100,"-")</f>
        <v>89.934569247546349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8247</v>
      </c>
      <c r="P24" s="103">
        <v>5699</v>
      </c>
      <c r="Q24" s="104">
        <f>IF(D24&gt;0,O24/D24*100,"-")</f>
        <v>89.934569247546349</v>
      </c>
      <c r="R24" s="103">
        <v>107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10</v>
      </c>
      <c r="B25" s="102" t="s">
        <v>290</v>
      </c>
      <c r="C25" s="101" t="s">
        <v>291</v>
      </c>
      <c r="D25" s="103">
        <f>+SUM(E25,+I25)</f>
        <v>15028</v>
      </c>
      <c r="E25" s="103">
        <f>+SUM(G25,+H25)</f>
        <v>3037</v>
      </c>
      <c r="F25" s="104">
        <f>IF(D25&gt;0,E25/D25*100,"-")</f>
        <v>20.20894330582912</v>
      </c>
      <c r="G25" s="103">
        <v>3022</v>
      </c>
      <c r="H25" s="103">
        <v>15</v>
      </c>
      <c r="I25" s="103">
        <f>+SUM(K25,+M25,+O25)</f>
        <v>11991</v>
      </c>
      <c r="J25" s="104">
        <f>IF(D25&gt;0,I25/D25*100,"-")</f>
        <v>79.791056694170877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11991</v>
      </c>
      <c r="P25" s="103">
        <v>8135</v>
      </c>
      <c r="Q25" s="104">
        <f>IF(D25&gt;0,O25/D25*100,"-")</f>
        <v>79.791056694170877</v>
      </c>
      <c r="R25" s="103">
        <v>115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5">
    <sortCondition ref="A8:A25"/>
    <sortCondition ref="B8:B25"/>
    <sortCondition ref="C8:C25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大分県</v>
      </c>
      <c r="B7" s="107" t="str">
        <f>水洗化人口等!B7</f>
        <v>44000</v>
      </c>
      <c r="C7" s="106" t="s">
        <v>200</v>
      </c>
      <c r="D7" s="108">
        <f>SUM(E7,+H7,+K7)</f>
        <v>414061</v>
      </c>
      <c r="E7" s="108">
        <f>SUM(F7:G7)</f>
        <v>739</v>
      </c>
      <c r="F7" s="108">
        <f>SUM(F$8:F$207)</f>
        <v>739</v>
      </c>
      <c r="G7" s="108">
        <f>SUM(G$8:G$207)</f>
        <v>0</v>
      </c>
      <c r="H7" s="108">
        <f>SUM(I7:J7)</f>
        <v>26188</v>
      </c>
      <c r="I7" s="108">
        <f>SUM(I$8:I$207)</f>
        <v>20667</v>
      </c>
      <c r="J7" s="108">
        <f>SUM(J$8:J$207)</f>
        <v>5521</v>
      </c>
      <c r="K7" s="108">
        <f>SUM(L7:M7)</f>
        <v>387134</v>
      </c>
      <c r="L7" s="108">
        <f>SUM(L$8:L$207)</f>
        <v>64105</v>
      </c>
      <c r="M7" s="108">
        <f>SUM(M$8:M$207)</f>
        <v>323029</v>
      </c>
      <c r="N7" s="108">
        <f>SUM(O7,+V7,+AC7)</f>
        <v>422735</v>
      </c>
      <c r="O7" s="108">
        <f>SUM(P7:U7)</f>
        <v>85511</v>
      </c>
      <c r="P7" s="108">
        <f t="shared" ref="P7:U7" si="0">SUM(P$8:P$207)</f>
        <v>85511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328550</v>
      </c>
      <c r="W7" s="108">
        <f t="shared" ref="W7:AB7" si="1">SUM(W$8:W$207)</f>
        <v>328550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8674</v>
      </c>
      <c r="AD7" s="108">
        <f>SUM(AD$8:AD$207)</f>
        <v>8674</v>
      </c>
      <c r="AE7" s="108">
        <f>SUM(AE$8:AE$207)</f>
        <v>0</v>
      </c>
      <c r="AF7" s="108">
        <f>SUM(AG7:AI7)</f>
        <v>10746</v>
      </c>
      <c r="AG7" s="108">
        <f>SUM(AG$8:AG$207)</f>
        <v>10746</v>
      </c>
      <c r="AH7" s="108">
        <f>SUM(AH$8:AH$207)</f>
        <v>0</v>
      </c>
      <c r="AI7" s="108">
        <f>SUM(AI$8:AI$207)</f>
        <v>0</v>
      </c>
      <c r="AJ7" s="108">
        <f>SUM(AK7:AS7)</f>
        <v>36420</v>
      </c>
      <c r="AK7" s="108">
        <f t="shared" ref="AK7:AS7" si="2">SUM(AK$8:AK$207)</f>
        <v>0</v>
      </c>
      <c r="AL7" s="108">
        <f t="shared" si="2"/>
        <v>25674</v>
      </c>
      <c r="AM7" s="108">
        <f t="shared" si="2"/>
        <v>9285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1346</v>
      </c>
      <c r="AR7" s="108">
        <f t="shared" si="2"/>
        <v>3</v>
      </c>
      <c r="AS7" s="108">
        <f t="shared" si="2"/>
        <v>112</v>
      </c>
      <c r="AT7" s="108">
        <f>SUM(AU7:AY7)</f>
        <v>30</v>
      </c>
      <c r="AU7" s="108">
        <f>SUM(AU$8:AU$207)</f>
        <v>0</v>
      </c>
      <c r="AV7" s="108">
        <f>SUM(AV$8:AV$207)</f>
        <v>0</v>
      </c>
      <c r="AW7" s="108">
        <f>SUM(AW$8:AW$207)</f>
        <v>30</v>
      </c>
      <c r="AX7" s="108">
        <f>SUM(AX$8:AX$207)</f>
        <v>0</v>
      </c>
      <c r="AY7" s="108">
        <f>SUM(AY$8:AY$207)</f>
        <v>0</v>
      </c>
      <c r="AZ7" s="108">
        <f>SUM(BA7:BC7)</f>
        <v>294</v>
      </c>
      <c r="BA7" s="108">
        <f>SUM(BA$8:BA$207)</f>
        <v>294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10</v>
      </c>
      <c r="B8" s="113" t="s">
        <v>254</v>
      </c>
      <c r="C8" s="101" t="s">
        <v>255</v>
      </c>
      <c r="D8" s="103">
        <f>SUM(E8,+H8,+K8)</f>
        <v>120001</v>
      </c>
      <c r="E8" s="103">
        <f>SUM(F8:G8)</f>
        <v>627</v>
      </c>
      <c r="F8" s="103">
        <v>627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119374</v>
      </c>
      <c r="L8" s="103">
        <v>10784</v>
      </c>
      <c r="M8" s="103">
        <v>108590</v>
      </c>
      <c r="N8" s="103">
        <f>SUM(O8,+V8,+AC8)</f>
        <v>120001</v>
      </c>
      <c r="O8" s="103">
        <f>SUM(P8:U8)</f>
        <v>11411</v>
      </c>
      <c r="P8" s="103">
        <v>11411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108590</v>
      </c>
      <c r="W8" s="103">
        <v>108590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4718</v>
      </c>
      <c r="AG8" s="103">
        <v>4718</v>
      </c>
      <c r="AH8" s="103">
        <v>0</v>
      </c>
      <c r="AI8" s="103">
        <v>0</v>
      </c>
      <c r="AJ8" s="103">
        <f>SUM(AK8:AS8)</f>
        <v>4718</v>
      </c>
      <c r="AK8" s="103">
        <v>0</v>
      </c>
      <c r="AL8" s="103">
        <v>0</v>
      </c>
      <c r="AM8" s="103">
        <v>4718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10</v>
      </c>
      <c r="B9" s="113" t="s">
        <v>258</v>
      </c>
      <c r="C9" s="101" t="s">
        <v>259</v>
      </c>
      <c r="D9" s="103">
        <f>SUM(E9,+H9,+K9)</f>
        <v>26411</v>
      </c>
      <c r="E9" s="103">
        <f>SUM(F9:G9)</f>
        <v>112</v>
      </c>
      <c r="F9" s="103">
        <v>112</v>
      </c>
      <c r="G9" s="103">
        <v>0</v>
      </c>
      <c r="H9" s="103">
        <f>SUM(I9:J9)</f>
        <v>1250</v>
      </c>
      <c r="I9" s="103">
        <v>1250</v>
      </c>
      <c r="J9" s="103">
        <v>0</v>
      </c>
      <c r="K9" s="103">
        <f>SUM(L9:M9)</f>
        <v>25049</v>
      </c>
      <c r="L9" s="103">
        <v>0</v>
      </c>
      <c r="M9" s="103">
        <v>25049</v>
      </c>
      <c r="N9" s="103">
        <f>SUM(O9,+V9,+AC9)</f>
        <v>26411</v>
      </c>
      <c r="O9" s="103">
        <f>SUM(P9:U9)</f>
        <v>1362</v>
      </c>
      <c r="P9" s="103">
        <v>1362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25049</v>
      </c>
      <c r="W9" s="103">
        <v>25049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714</v>
      </c>
      <c r="AG9" s="103">
        <v>714</v>
      </c>
      <c r="AH9" s="103">
        <v>0</v>
      </c>
      <c r="AI9" s="103">
        <v>0</v>
      </c>
      <c r="AJ9" s="103">
        <f>SUM(AK9:AS9)</f>
        <v>714</v>
      </c>
      <c r="AK9" s="103">
        <v>0</v>
      </c>
      <c r="AL9" s="103">
        <v>0</v>
      </c>
      <c r="AM9" s="103">
        <v>714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10</v>
      </c>
      <c r="B10" s="113" t="s">
        <v>260</v>
      </c>
      <c r="C10" s="101" t="s">
        <v>261</v>
      </c>
      <c r="D10" s="103">
        <f>SUM(E10,+H10,+K10)</f>
        <v>55834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55834</v>
      </c>
      <c r="L10" s="103">
        <v>30318</v>
      </c>
      <c r="M10" s="103">
        <v>25516</v>
      </c>
      <c r="N10" s="103">
        <f>SUM(O10,+V10,+AC10)</f>
        <v>57162</v>
      </c>
      <c r="O10" s="103">
        <f>SUM(P10:U10)</f>
        <v>30318</v>
      </c>
      <c r="P10" s="103">
        <v>30318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25516</v>
      </c>
      <c r="W10" s="103">
        <v>25516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1328</v>
      </c>
      <c r="AD10" s="103">
        <v>1328</v>
      </c>
      <c r="AE10" s="103">
        <v>0</v>
      </c>
      <c r="AF10" s="103">
        <f>SUM(AG10:AI10)</f>
        <v>1579</v>
      </c>
      <c r="AG10" s="103">
        <v>1579</v>
      </c>
      <c r="AH10" s="103">
        <v>0</v>
      </c>
      <c r="AI10" s="103">
        <v>0</v>
      </c>
      <c r="AJ10" s="103">
        <f>SUM(AK10:AS10)</f>
        <v>1579</v>
      </c>
      <c r="AK10" s="103">
        <v>0</v>
      </c>
      <c r="AL10" s="103">
        <v>0</v>
      </c>
      <c r="AM10" s="103">
        <v>1519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10</v>
      </c>
      <c r="B11" s="113" t="s">
        <v>262</v>
      </c>
      <c r="C11" s="101" t="s">
        <v>263</v>
      </c>
      <c r="D11" s="103">
        <f>SUM(E11,+H11,+K11)</f>
        <v>18735</v>
      </c>
      <c r="E11" s="103">
        <f>SUM(F11:G11)</f>
        <v>0</v>
      </c>
      <c r="F11" s="103">
        <v>0</v>
      </c>
      <c r="G11" s="103">
        <v>0</v>
      </c>
      <c r="H11" s="103">
        <f>SUM(I11:J11)</f>
        <v>7003</v>
      </c>
      <c r="I11" s="103">
        <v>7003</v>
      </c>
      <c r="J11" s="103">
        <v>0</v>
      </c>
      <c r="K11" s="103">
        <f>SUM(L11:M11)</f>
        <v>11732</v>
      </c>
      <c r="L11" s="103">
        <v>0</v>
      </c>
      <c r="M11" s="103">
        <v>11732</v>
      </c>
      <c r="N11" s="103">
        <f>SUM(O11,+V11,+AC11)</f>
        <v>24554</v>
      </c>
      <c r="O11" s="103">
        <f>SUM(P11:U11)</f>
        <v>7003</v>
      </c>
      <c r="P11" s="103">
        <v>7003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11732</v>
      </c>
      <c r="W11" s="103">
        <v>11732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5819</v>
      </c>
      <c r="AD11" s="103">
        <v>5819</v>
      </c>
      <c r="AE11" s="103">
        <v>0</v>
      </c>
      <c r="AF11" s="103">
        <f>SUM(AG11:AI11)</f>
        <v>33</v>
      </c>
      <c r="AG11" s="103">
        <v>33</v>
      </c>
      <c r="AH11" s="103">
        <v>0</v>
      </c>
      <c r="AI11" s="103">
        <v>0</v>
      </c>
      <c r="AJ11" s="103">
        <f>SUM(AK11:AS11)</f>
        <v>33</v>
      </c>
      <c r="AK11" s="103">
        <v>0</v>
      </c>
      <c r="AL11" s="103">
        <v>0</v>
      </c>
      <c r="AM11" s="103">
        <v>33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110</v>
      </c>
      <c r="BA11" s="103">
        <v>110</v>
      </c>
      <c r="BB11" s="103">
        <v>0</v>
      </c>
      <c r="BC11" s="103">
        <v>0</v>
      </c>
    </row>
    <row r="12" spans="1:55" s="105" customFormat="1" ht="13.5" customHeight="1">
      <c r="A12" s="115" t="s">
        <v>10</v>
      </c>
      <c r="B12" s="113" t="s">
        <v>264</v>
      </c>
      <c r="C12" s="101" t="s">
        <v>265</v>
      </c>
      <c r="D12" s="103">
        <f>SUM(E12,+H12,+K12)</f>
        <v>35216</v>
      </c>
      <c r="E12" s="103">
        <f>SUM(F12:G12)</f>
        <v>0</v>
      </c>
      <c r="F12" s="103">
        <v>0</v>
      </c>
      <c r="G12" s="103">
        <v>0</v>
      </c>
      <c r="H12" s="103">
        <f>SUM(I12:J12)</f>
        <v>3</v>
      </c>
      <c r="I12" s="103">
        <v>3</v>
      </c>
      <c r="J12" s="103">
        <v>0</v>
      </c>
      <c r="K12" s="103">
        <f>SUM(L12:M12)</f>
        <v>35213</v>
      </c>
      <c r="L12" s="103">
        <v>2790</v>
      </c>
      <c r="M12" s="103">
        <v>32423</v>
      </c>
      <c r="N12" s="103">
        <f>SUM(O12,+V12,+AC12)</f>
        <v>35216</v>
      </c>
      <c r="O12" s="103">
        <f>SUM(P12:U12)</f>
        <v>2793</v>
      </c>
      <c r="P12" s="103">
        <v>2793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32423</v>
      </c>
      <c r="W12" s="103">
        <v>32423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1053</v>
      </c>
      <c r="AG12" s="103">
        <v>1053</v>
      </c>
      <c r="AH12" s="103">
        <v>0</v>
      </c>
      <c r="AI12" s="103">
        <v>0</v>
      </c>
      <c r="AJ12" s="103">
        <f>SUM(AK12:AS12)</f>
        <v>1053</v>
      </c>
      <c r="AK12" s="103">
        <v>0</v>
      </c>
      <c r="AL12" s="103">
        <v>0</v>
      </c>
      <c r="AM12" s="103">
        <v>1014</v>
      </c>
      <c r="AN12" s="103">
        <v>0</v>
      </c>
      <c r="AO12" s="103">
        <v>0</v>
      </c>
      <c r="AP12" s="103">
        <v>0</v>
      </c>
      <c r="AQ12" s="103">
        <v>3</v>
      </c>
      <c r="AR12" s="103">
        <v>0</v>
      </c>
      <c r="AS12" s="103">
        <v>36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10</v>
      </c>
      <c r="B13" s="113" t="s">
        <v>266</v>
      </c>
      <c r="C13" s="101" t="s">
        <v>267</v>
      </c>
      <c r="D13" s="103">
        <f>SUM(E13,+H13,+K13)</f>
        <v>14543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14543</v>
      </c>
      <c r="L13" s="103">
        <v>1570</v>
      </c>
      <c r="M13" s="103">
        <v>12973</v>
      </c>
      <c r="N13" s="103">
        <f>SUM(O13,+V13,+AC13)</f>
        <v>14543</v>
      </c>
      <c r="O13" s="103">
        <f>SUM(P13:U13)</f>
        <v>1570</v>
      </c>
      <c r="P13" s="103">
        <v>1570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12973</v>
      </c>
      <c r="W13" s="103">
        <v>12973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13</v>
      </c>
      <c r="AG13" s="103">
        <v>13</v>
      </c>
      <c r="AH13" s="103">
        <v>0</v>
      </c>
      <c r="AI13" s="103">
        <v>0</v>
      </c>
      <c r="AJ13" s="103">
        <f>SUM(AK13:AS13)</f>
        <v>13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3</v>
      </c>
      <c r="BA13" s="103">
        <v>3</v>
      </c>
      <c r="BB13" s="103">
        <v>0</v>
      </c>
      <c r="BC13" s="103">
        <v>0</v>
      </c>
    </row>
    <row r="14" spans="1:55" s="105" customFormat="1" ht="13.5" customHeight="1">
      <c r="A14" s="115" t="s">
        <v>10</v>
      </c>
      <c r="B14" s="113" t="s">
        <v>268</v>
      </c>
      <c r="C14" s="101" t="s">
        <v>269</v>
      </c>
      <c r="D14" s="103">
        <f>SUM(E14,+H14,+K14)</f>
        <v>6719</v>
      </c>
      <c r="E14" s="103">
        <f>SUM(F14:G14)</f>
        <v>0</v>
      </c>
      <c r="F14" s="103">
        <v>0</v>
      </c>
      <c r="G14" s="103">
        <v>0</v>
      </c>
      <c r="H14" s="103">
        <f>SUM(I14:J14)</f>
        <v>6171</v>
      </c>
      <c r="I14" s="103">
        <v>650</v>
      </c>
      <c r="J14" s="103">
        <v>5521</v>
      </c>
      <c r="K14" s="103">
        <f>SUM(L14:M14)</f>
        <v>548</v>
      </c>
      <c r="L14" s="103">
        <v>548</v>
      </c>
      <c r="M14" s="103">
        <v>0</v>
      </c>
      <c r="N14" s="103">
        <f>SUM(O14,+V14,+AC14)</f>
        <v>6719</v>
      </c>
      <c r="O14" s="103">
        <f>SUM(P14:U14)</f>
        <v>1198</v>
      </c>
      <c r="P14" s="103">
        <v>1198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5521</v>
      </c>
      <c r="W14" s="103">
        <v>5521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10</v>
      </c>
      <c r="B15" s="113" t="s">
        <v>270</v>
      </c>
      <c r="C15" s="101" t="s">
        <v>271</v>
      </c>
      <c r="D15" s="103">
        <f>SUM(E15,+H15,+K15)</f>
        <v>16203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16203</v>
      </c>
      <c r="L15" s="103">
        <v>2538</v>
      </c>
      <c r="M15" s="103">
        <v>13665</v>
      </c>
      <c r="N15" s="103">
        <f>SUM(O15,+V15,+AC15)</f>
        <v>16203</v>
      </c>
      <c r="O15" s="103">
        <f>SUM(P15:U15)</f>
        <v>2538</v>
      </c>
      <c r="P15" s="103">
        <v>2538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13665</v>
      </c>
      <c r="W15" s="103">
        <v>13665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465</v>
      </c>
      <c r="AG15" s="103">
        <v>465</v>
      </c>
      <c r="AH15" s="103">
        <v>0</v>
      </c>
      <c r="AI15" s="103">
        <v>0</v>
      </c>
      <c r="AJ15" s="103">
        <f>SUM(AK15:AS15)</f>
        <v>465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465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10</v>
      </c>
      <c r="B16" s="113" t="s">
        <v>272</v>
      </c>
      <c r="C16" s="101" t="s">
        <v>273</v>
      </c>
      <c r="D16" s="103">
        <f>SUM(E16,+H16,+K16)</f>
        <v>7933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7933</v>
      </c>
      <c r="L16" s="103">
        <v>3233</v>
      </c>
      <c r="M16" s="103">
        <v>4700</v>
      </c>
      <c r="N16" s="103">
        <f>SUM(O16,+V16,+AC16)</f>
        <v>7933</v>
      </c>
      <c r="O16" s="103">
        <f>SUM(P16:U16)</f>
        <v>3233</v>
      </c>
      <c r="P16" s="103">
        <v>3233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4700</v>
      </c>
      <c r="W16" s="103">
        <v>4700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252</v>
      </c>
      <c r="AG16" s="103">
        <v>252</v>
      </c>
      <c r="AH16" s="103">
        <v>0</v>
      </c>
      <c r="AI16" s="103">
        <v>0</v>
      </c>
      <c r="AJ16" s="103">
        <f>SUM(AK16:AS16)</f>
        <v>252</v>
      </c>
      <c r="AK16" s="103">
        <v>0</v>
      </c>
      <c r="AL16" s="103">
        <v>0</v>
      </c>
      <c r="AM16" s="103">
        <v>252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17</v>
      </c>
      <c r="AU16" s="103">
        <v>0</v>
      </c>
      <c r="AV16" s="103">
        <v>0</v>
      </c>
      <c r="AW16" s="103">
        <v>17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10</v>
      </c>
      <c r="B17" s="113" t="s">
        <v>274</v>
      </c>
      <c r="C17" s="101" t="s">
        <v>275</v>
      </c>
      <c r="D17" s="103">
        <f>SUM(E17,+H17,+K17)</f>
        <v>12750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12750</v>
      </c>
      <c r="L17" s="103">
        <v>2154</v>
      </c>
      <c r="M17" s="103">
        <v>10596</v>
      </c>
      <c r="N17" s="103">
        <f>SUM(O17,+V17,+AC17)</f>
        <v>12880</v>
      </c>
      <c r="O17" s="103">
        <f>SUM(P17:U17)</f>
        <v>2154</v>
      </c>
      <c r="P17" s="103">
        <v>2154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10596</v>
      </c>
      <c r="W17" s="103">
        <v>10596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130</v>
      </c>
      <c r="AD17" s="103">
        <v>130</v>
      </c>
      <c r="AE17" s="103">
        <v>0</v>
      </c>
      <c r="AF17" s="103">
        <f>SUM(AG17:AI17)</f>
        <v>23</v>
      </c>
      <c r="AG17" s="103">
        <v>23</v>
      </c>
      <c r="AH17" s="103">
        <v>0</v>
      </c>
      <c r="AI17" s="103">
        <v>0</v>
      </c>
      <c r="AJ17" s="103">
        <f>SUM(AK17:AS17)</f>
        <v>23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23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10</v>
      </c>
      <c r="B18" s="113" t="s">
        <v>276</v>
      </c>
      <c r="C18" s="101" t="s">
        <v>277</v>
      </c>
      <c r="D18" s="103">
        <f>SUM(E18,+H18,+K18)</f>
        <v>22097</v>
      </c>
      <c r="E18" s="103">
        <f>SUM(F18:G18)</f>
        <v>0</v>
      </c>
      <c r="F18" s="103">
        <v>0</v>
      </c>
      <c r="G18" s="103">
        <v>0</v>
      </c>
      <c r="H18" s="103">
        <f>SUM(I18:J18)</f>
        <v>11761</v>
      </c>
      <c r="I18" s="103">
        <v>11761</v>
      </c>
      <c r="J18" s="103">
        <v>0</v>
      </c>
      <c r="K18" s="103">
        <f>SUM(L18:M18)</f>
        <v>10336</v>
      </c>
      <c r="L18" s="103">
        <v>0</v>
      </c>
      <c r="M18" s="103">
        <v>10336</v>
      </c>
      <c r="N18" s="103">
        <f>SUM(O18,+V18,+AC18)</f>
        <v>23074</v>
      </c>
      <c r="O18" s="103">
        <f>SUM(P18:U18)</f>
        <v>11761</v>
      </c>
      <c r="P18" s="103">
        <v>11761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10336</v>
      </c>
      <c r="W18" s="103">
        <v>10336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977</v>
      </c>
      <c r="AD18" s="103">
        <v>977</v>
      </c>
      <c r="AE18" s="103">
        <v>0</v>
      </c>
      <c r="AF18" s="103">
        <f>SUM(AG18:AI18)</f>
        <v>854</v>
      </c>
      <c r="AG18" s="103">
        <v>854</v>
      </c>
      <c r="AH18" s="103">
        <v>0</v>
      </c>
      <c r="AI18" s="103">
        <v>0</v>
      </c>
      <c r="AJ18" s="103">
        <f>SUM(AK18:AS18)</f>
        <v>854</v>
      </c>
      <c r="AK18" s="103">
        <v>0</v>
      </c>
      <c r="AL18" s="103">
        <v>0</v>
      </c>
      <c r="AM18" s="103">
        <v>10</v>
      </c>
      <c r="AN18" s="103">
        <v>0</v>
      </c>
      <c r="AO18" s="103">
        <v>0</v>
      </c>
      <c r="AP18" s="103">
        <v>0</v>
      </c>
      <c r="AQ18" s="103">
        <v>844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10</v>
      </c>
      <c r="B19" s="113" t="s">
        <v>278</v>
      </c>
      <c r="C19" s="101" t="s">
        <v>279</v>
      </c>
      <c r="D19" s="103">
        <f>SUM(E19,+H19,+K19)</f>
        <v>15643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15643</v>
      </c>
      <c r="L19" s="103">
        <v>2006</v>
      </c>
      <c r="M19" s="103">
        <v>13637</v>
      </c>
      <c r="N19" s="103">
        <f>SUM(O19,+V19,+AC19)</f>
        <v>15643</v>
      </c>
      <c r="O19" s="103">
        <f>SUM(P19:U19)</f>
        <v>2006</v>
      </c>
      <c r="P19" s="103">
        <v>2006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13637</v>
      </c>
      <c r="W19" s="103">
        <v>13637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118</v>
      </c>
      <c r="AG19" s="103">
        <v>118</v>
      </c>
      <c r="AH19" s="103">
        <v>0</v>
      </c>
      <c r="AI19" s="103">
        <v>0</v>
      </c>
      <c r="AJ19" s="103">
        <f>SUM(AK19:AS19)</f>
        <v>118</v>
      </c>
      <c r="AK19" s="103">
        <v>0</v>
      </c>
      <c r="AL19" s="103">
        <v>0</v>
      </c>
      <c r="AM19" s="103">
        <v>118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11</v>
      </c>
      <c r="AU19" s="103">
        <v>0</v>
      </c>
      <c r="AV19" s="103">
        <v>0</v>
      </c>
      <c r="AW19" s="103">
        <v>11</v>
      </c>
      <c r="AX19" s="103">
        <v>0</v>
      </c>
      <c r="AY19" s="103">
        <v>0</v>
      </c>
      <c r="AZ19" s="103">
        <f>SUM(BA19:BC19)</f>
        <v>29</v>
      </c>
      <c r="BA19" s="103">
        <v>29</v>
      </c>
      <c r="BB19" s="103">
        <v>0</v>
      </c>
      <c r="BC19" s="103">
        <v>0</v>
      </c>
    </row>
    <row r="20" spans="1:55" s="105" customFormat="1" ht="13.5" customHeight="1">
      <c r="A20" s="115" t="s">
        <v>10</v>
      </c>
      <c r="B20" s="113" t="s">
        <v>280</v>
      </c>
      <c r="C20" s="101" t="s">
        <v>281</v>
      </c>
      <c r="D20" s="103">
        <f>SUM(E20,+H20,+K20)</f>
        <v>25674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25674</v>
      </c>
      <c r="L20" s="103">
        <v>2985</v>
      </c>
      <c r="M20" s="103">
        <v>22689</v>
      </c>
      <c r="N20" s="103">
        <f>SUM(O20,+V20,+AC20)</f>
        <v>25693</v>
      </c>
      <c r="O20" s="103">
        <f>SUM(P20:U20)</f>
        <v>2985</v>
      </c>
      <c r="P20" s="103">
        <v>2985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22689</v>
      </c>
      <c r="W20" s="103">
        <v>22689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19</v>
      </c>
      <c r="AD20" s="103">
        <v>19</v>
      </c>
      <c r="AE20" s="103">
        <v>0</v>
      </c>
      <c r="AF20" s="103">
        <f>SUM(AG20:AI20)</f>
        <v>617</v>
      </c>
      <c r="AG20" s="103">
        <v>617</v>
      </c>
      <c r="AH20" s="103">
        <v>0</v>
      </c>
      <c r="AI20" s="103">
        <v>0</v>
      </c>
      <c r="AJ20" s="103">
        <f>SUM(AK20:AS20)</f>
        <v>26291</v>
      </c>
      <c r="AK20" s="103">
        <v>0</v>
      </c>
      <c r="AL20" s="103">
        <v>25674</v>
      </c>
      <c r="AM20" s="103">
        <v>617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10</v>
      </c>
      <c r="B21" s="113" t="s">
        <v>282</v>
      </c>
      <c r="C21" s="101" t="s">
        <v>283</v>
      </c>
      <c r="D21" s="103">
        <f>SUM(E21,+H21,+K21)</f>
        <v>9802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9802</v>
      </c>
      <c r="L21" s="103">
        <v>2176</v>
      </c>
      <c r="M21" s="103">
        <v>7626</v>
      </c>
      <c r="N21" s="103">
        <f>SUM(O21,+V21,+AC21)</f>
        <v>9802</v>
      </c>
      <c r="O21" s="103">
        <f>SUM(P21:U21)</f>
        <v>2176</v>
      </c>
      <c r="P21" s="103">
        <v>2176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7626</v>
      </c>
      <c r="W21" s="103">
        <v>7626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256</v>
      </c>
      <c r="AG21" s="103">
        <v>256</v>
      </c>
      <c r="AH21" s="103">
        <v>0</v>
      </c>
      <c r="AI21" s="103">
        <v>0</v>
      </c>
      <c r="AJ21" s="103">
        <f>SUM(AK21:AS21)</f>
        <v>256</v>
      </c>
      <c r="AK21" s="103">
        <v>0</v>
      </c>
      <c r="AL21" s="103">
        <v>0</v>
      </c>
      <c r="AM21" s="103">
        <v>256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10</v>
      </c>
      <c r="B22" s="113" t="s">
        <v>284</v>
      </c>
      <c r="C22" s="101" t="s">
        <v>285</v>
      </c>
      <c r="D22" s="103">
        <f>SUM(E22,+H22,+K22)</f>
        <v>105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105</v>
      </c>
      <c r="L22" s="103">
        <v>59</v>
      </c>
      <c r="M22" s="103">
        <v>46</v>
      </c>
      <c r="N22" s="103">
        <f>SUM(O22,+V22,+AC22)</f>
        <v>105</v>
      </c>
      <c r="O22" s="103">
        <f>SUM(P22:U22)</f>
        <v>59</v>
      </c>
      <c r="P22" s="103">
        <v>59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46</v>
      </c>
      <c r="W22" s="103">
        <v>46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10</v>
      </c>
      <c r="B23" s="113" t="s">
        <v>286</v>
      </c>
      <c r="C23" s="101" t="s">
        <v>287</v>
      </c>
      <c r="D23" s="103">
        <f>SUM(E23,+H23,+K23)</f>
        <v>6327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6327</v>
      </c>
      <c r="L23" s="103">
        <v>274</v>
      </c>
      <c r="M23" s="103">
        <v>6053</v>
      </c>
      <c r="N23" s="103">
        <f>SUM(O23,+V23,+AC23)</f>
        <v>6327</v>
      </c>
      <c r="O23" s="103">
        <f>SUM(P23:U23)</f>
        <v>274</v>
      </c>
      <c r="P23" s="103">
        <v>274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6053</v>
      </c>
      <c r="W23" s="103">
        <v>6053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11</v>
      </c>
      <c r="AG23" s="103">
        <v>11</v>
      </c>
      <c r="AH23" s="103">
        <v>0</v>
      </c>
      <c r="AI23" s="103">
        <v>0</v>
      </c>
      <c r="AJ23" s="103">
        <f>SUM(AK23:AS23)</f>
        <v>11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11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10</v>
      </c>
      <c r="B24" s="113" t="s">
        <v>288</v>
      </c>
      <c r="C24" s="101" t="s">
        <v>289</v>
      </c>
      <c r="D24" s="103">
        <f>SUM(E24,+H24,+K24)</f>
        <v>7884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7884</v>
      </c>
      <c r="L24" s="103">
        <v>1061</v>
      </c>
      <c r="M24" s="103">
        <v>6823</v>
      </c>
      <c r="N24" s="103">
        <f>SUM(O24,+V24,+AC24)</f>
        <v>8277</v>
      </c>
      <c r="O24" s="103">
        <f>SUM(P24:U24)</f>
        <v>1061</v>
      </c>
      <c r="P24" s="103">
        <v>1061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6823</v>
      </c>
      <c r="W24" s="103">
        <v>6823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393</v>
      </c>
      <c r="AD24" s="103">
        <v>393</v>
      </c>
      <c r="AE24" s="103">
        <v>0</v>
      </c>
      <c r="AF24" s="103">
        <f>SUM(AG24:AI24)</f>
        <v>15</v>
      </c>
      <c r="AG24" s="103">
        <v>15</v>
      </c>
      <c r="AH24" s="103">
        <v>0</v>
      </c>
      <c r="AI24" s="103">
        <v>0</v>
      </c>
      <c r="AJ24" s="103">
        <f>SUM(AK24:AS24)</f>
        <v>15</v>
      </c>
      <c r="AK24" s="103">
        <v>0</v>
      </c>
      <c r="AL24" s="103">
        <v>0</v>
      </c>
      <c r="AM24" s="103">
        <v>8</v>
      </c>
      <c r="AN24" s="103">
        <v>0</v>
      </c>
      <c r="AO24" s="103">
        <v>0</v>
      </c>
      <c r="AP24" s="103">
        <v>0</v>
      </c>
      <c r="AQ24" s="103">
        <v>0</v>
      </c>
      <c r="AR24" s="103">
        <v>1</v>
      </c>
      <c r="AS24" s="103">
        <v>6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61</v>
      </c>
      <c r="BA24" s="103">
        <v>61</v>
      </c>
      <c r="BB24" s="103">
        <v>0</v>
      </c>
      <c r="BC24" s="103">
        <v>0</v>
      </c>
    </row>
    <row r="25" spans="1:55" s="105" customFormat="1" ht="13.5" customHeight="1">
      <c r="A25" s="115" t="s">
        <v>10</v>
      </c>
      <c r="B25" s="113" t="s">
        <v>290</v>
      </c>
      <c r="C25" s="101" t="s">
        <v>291</v>
      </c>
      <c r="D25" s="103">
        <f>SUM(E25,+H25,+K25)</f>
        <v>12184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12184</v>
      </c>
      <c r="L25" s="103">
        <v>1609</v>
      </c>
      <c r="M25" s="103">
        <v>10575</v>
      </c>
      <c r="N25" s="103">
        <f>SUM(O25,+V25,+AC25)</f>
        <v>12192</v>
      </c>
      <c r="O25" s="103">
        <f>SUM(P25:U25)</f>
        <v>1609</v>
      </c>
      <c r="P25" s="103">
        <v>1609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10575</v>
      </c>
      <c r="W25" s="103">
        <v>10575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8</v>
      </c>
      <c r="AD25" s="103">
        <v>8</v>
      </c>
      <c r="AE25" s="103">
        <v>0</v>
      </c>
      <c r="AF25" s="103">
        <f>SUM(AG25:AI25)</f>
        <v>25</v>
      </c>
      <c r="AG25" s="103">
        <v>25</v>
      </c>
      <c r="AH25" s="103">
        <v>0</v>
      </c>
      <c r="AI25" s="103">
        <v>0</v>
      </c>
      <c r="AJ25" s="103">
        <f>SUM(AK25:AS25)</f>
        <v>25</v>
      </c>
      <c r="AK25" s="103">
        <v>0</v>
      </c>
      <c r="AL25" s="103">
        <v>0</v>
      </c>
      <c r="AM25" s="103">
        <v>13</v>
      </c>
      <c r="AN25" s="103">
        <v>0</v>
      </c>
      <c r="AO25" s="103">
        <v>0</v>
      </c>
      <c r="AP25" s="103">
        <v>0</v>
      </c>
      <c r="AQ25" s="103">
        <v>0</v>
      </c>
      <c r="AR25" s="103">
        <v>2</v>
      </c>
      <c r="AS25" s="103">
        <v>10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91</v>
      </c>
      <c r="BA25" s="103">
        <v>91</v>
      </c>
      <c r="BB25" s="103">
        <v>0</v>
      </c>
      <c r="BC25" s="103">
        <v>0</v>
      </c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5">
    <sortCondition ref="A8:A25"/>
    <sortCondition ref="B8:B25"/>
    <sortCondition ref="C8:C25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44206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44207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44208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44209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44210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44211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44212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44213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44214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44322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44341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44461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44462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2021-12-22T08:05:41Z</dcterms:modified>
</cp:coreProperties>
</file>