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3熊本県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水洗化人口等!$A$6:$AA$51</definedName>
    <definedName name="_xlnm.Print_Area" localSheetId="2">し尿集計結果!$A$1:$M$36</definedName>
    <definedName name="_xlnm.Print_Area" localSheetId="1">し尿処理状況!$2:$52</definedName>
    <definedName name="_xlnm.Print_Area" localSheetId="0">水洗化人口等!$2:$52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C8" i="2"/>
  <c r="AC9" i="2"/>
  <c r="AC10" i="2"/>
  <c r="AC11" i="2"/>
  <c r="AC12" i="2"/>
  <c r="AC13" i="2"/>
  <c r="N13" i="2" s="1"/>
  <c r="AC14" i="2"/>
  <c r="AC15" i="2"/>
  <c r="AC16" i="2"/>
  <c r="AC17" i="2"/>
  <c r="AC18" i="2"/>
  <c r="AC19" i="2"/>
  <c r="N19" i="2" s="1"/>
  <c r="AC20" i="2"/>
  <c r="AC21" i="2"/>
  <c r="AC22" i="2"/>
  <c r="AC23" i="2"/>
  <c r="AC24" i="2"/>
  <c r="AC25" i="2"/>
  <c r="N25" i="2" s="1"/>
  <c r="AC26" i="2"/>
  <c r="AC27" i="2"/>
  <c r="AC28" i="2"/>
  <c r="AC29" i="2"/>
  <c r="AC30" i="2"/>
  <c r="AC31" i="2"/>
  <c r="N31" i="2" s="1"/>
  <c r="AC32" i="2"/>
  <c r="AC33" i="2"/>
  <c r="AC34" i="2"/>
  <c r="AC35" i="2"/>
  <c r="AC36" i="2"/>
  <c r="AC37" i="2"/>
  <c r="N37" i="2" s="1"/>
  <c r="AC38" i="2"/>
  <c r="AC39" i="2"/>
  <c r="AC40" i="2"/>
  <c r="AC41" i="2"/>
  <c r="AC42" i="2"/>
  <c r="AC43" i="2"/>
  <c r="N43" i="2" s="1"/>
  <c r="AC44" i="2"/>
  <c r="AC45" i="2"/>
  <c r="AC46" i="2"/>
  <c r="AC47" i="2"/>
  <c r="AC48" i="2"/>
  <c r="AC49" i="2"/>
  <c r="N49" i="2" s="1"/>
  <c r="AC50" i="2"/>
  <c r="AC51" i="2"/>
  <c r="AC52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N8" i="2"/>
  <c r="N9" i="2"/>
  <c r="N10" i="2"/>
  <c r="N11" i="2"/>
  <c r="N12" i="2"/>
  <c r="N14" i="2"/>
  <c r="N15" i="2"/>
  <c r="N16" i="2"/>
  <c r="N17" i="2"/>
  <c r="N18" i="2"/>
  <c r="N20" i="2"/>
  <c r="N21" i="2"/>
  <c r="N22" i="2"/>
  <c r="N23" i="2"/>
  <c r="N24" i="2"/>
  <c r="N26" i="2"/>
  <c r="N27" i="2"/>
  <c r="N28" i="2"/>
  <c r="N29" i="2"/>
  <c r="N30" i="2"/>
  <c r="N32" i="2"/>
  <c r="N33" i="2"/>
  <c r="N34" i="2"/>
  <c r="N35" i="2"/>
  <c r="N36" i="2"/>
  <c r="N38" i="2"/>
  <c r="N39" i="2"/>
  <c r="N40" i="2"/>
  <c r="N41" i="2"/>
  <c r="N42" i="2"/>
  <c r="N44" i="2"/>
  <c r="N45" i="2"/>
  <c r="N46" i="2"/>
  <c r="N47" i="2"/>
  <c r="N48" i="2"/>
  <c r="N50" i="2"/>
  <c r="N51" i="2"/>
  <c r="N52" i="2"/>
  <c r="K8" i="2"/>
  <c r="K9" i="2"/>
  <c r="K10" i="2"/>
  <c r="K11" i="2"/>
  <c r="K12" i="2"/>
  <c r="K13" i="2"/>
  <c r="D13" i="2" s="1"/>
  <c r="K14" i="2"/>
  <c r="K15" i="2"/>
  <c r="K16" i="2"/>
  <c r="K17" i="2"/>
  <c r="K18" i="2"/>
  <c r="K19" i="2"/>
  <c r="D19" i="2" s="1"/>
  <c r="K20" i="2"/>
  <c r="K21" i="2"/>
  <c r="K22" i="2"/>
  <c r="K23" i="2"/>
  <c r="K24" i="2"/>
  <c r="K25" i="2"/>
  <c r="D25" i="2" s="1"/>
  <c r="K26" i="2"/>
  <c r="K27" i="2"/>
  <c r="K28" i="2"/>
  <c r="K29" i="2"/>
  <c r="K30" i="2"/>
  <c r="K31" i="2"/>
  <c r="D31" i="2" s="1"/>
  <c r="K32" i="2"/>
  <c r="K33" i="2"/>
  <c r="K34" i="2"/>
  <c r="K35" i="2"/>
  <c r="K36" i="2"/>
  <c r="K37" i="2"/>
  <c r="D37" i="2" s="1"/>
  <c r="K38" i="2"/>
  <c r="K39" i="2"/>
  <c r="K40" i="2"/>
  <c r="K41" i="2"/>
  <c r="K42" i="2"/>
  <c r="K43" i="2"/>
  <c r="D43" i="2" s="1"/>
  <c r="K44" i="2"/>
  <c r="K45" i="2"/>
  <c r="K46" i="2"/>
  <c r="K47" i="2"/>
  <c r="K48" i="2"/>
  <c r="K49" i="2"/>
  <c r="D49" i="2" s="1"/>
  <c r="K50" i="2"/>
  <c r="K51" i="2"/>
  <c r="K52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D8" i="2"/>
  <c r="D9" i="2"/>
  <c r="D10" i="2"/>
  <c r="D11" i="2"/>
  <c r="D12" i="2"/>
  <c r="D14" i="2"/>
  <c r="D15" i="2"/>
  <c r="D16" i="2"/>
  <c r="D17" i="2"/>
  <c r="D18" i="2"/>
  <c r="D20" i="2"/>
  <c r="D21" i="2"/>
  <c r="D22" i="2"/>
  <c r="D23" i="2"/>
  <c r="D24" i="2"/>
  <c r="D26" i="2"/>
  <c r="D27" i="2"/>
  <c r="D28" i="2"/>
  <c r="D29" i="2"/>
  <c r="D30" i="2"/>
  <c r="D32" i="2"/>
  <c r="D33" i="2"/>
  <c r="D34" i="2"/>
  <c r="D35" i="2"/>
  <c r="D36" i="2"/>
  <c r="D38" i="2"/>
  <c r="D39" i="2"/>
  <c r="D40" i="2"/>
  <c r="D41" i="2"/>
  <c r="D42" i="2"/>
  <c r="D44" i="2"/>
  <c r="D45" i="2"/>
  <c r="D46" i="2"/>
  <c r="D47" i="2"/>
  <c r="D48" i="2"/>
  <c r="D50" i="2"/>
  <c r="D51" i="2"/>
  <c r="D52" i="2"/>
  <c r="I8" i="1"/>
  <c r="I9" i="1"/>
  <c r="I10" i="1"/>
  <c r="I11" i="1"/>
  <c r="I12" i="1"/>
  <c r="I13" i="1"/>
  <c r="D13" i="1" s="1"/>
  <c r="I14" i="1"/>
  <c r="I15" i="1"/>
  <c r="I16" i="1"/>
  <c r="I17" i="1"/>
  <c r="I18" i="1"/>
  <c r="I19" i="1"/>
  <c r="D19" i="1" s="1"/>
  <c r="I20" i="1"/>
  <c r="I21" i="1"/>
  <c r="I22" i="1"/>
  <c r="I23" i="1"/>
  <c r="I24" i="1"/>
  <c r="I25" i="1"/>
  <c r="D25" i="1" s="1"/>
  <c r="I26" i="1"/>
  <c r="I27" i="1"/>
  <c r="I28" i="1"/>
  <c r="I29" i="1"/>
  <c r="I30" i="1"/>
  <c r="I31" i="1"/>
  <c r="D31" i="1" s="1"/>
  <c r="I32" i="1"/>
  <c r="I33" i="1"/>
  <c r="I34" i="1"/>
  <c r="I35" i="1"/>
  <c r="I36" i="1"/>
  <c r="I37" i="1"/>
  <c r="D37" i="1" s="1"/>
  <c r="I38" i="1"/>
  <c r="I39" i="1"/>
  <c r="I40" i="1"/>
  <c r="I41" i="1"/>
  <c r="I42" i="1"/>
  <c r="I43" i="1"/>
  <c r="D43" i="1" s="1"/>
  <c r="I44" i="1"/>
  <c r="I45" i="1"/>
  <c r="I46" i="1"/>
  <c r="I47" i="1"/>
  <c r="I48" i="1"/>
  <c r="I49" i="1"/>
  <c r="D49" i="1" s="1"/>
  <c r="I50" i="1"/>
  <c r="I51" i="1"/>
  <c r="I52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D8" i="1"/>
  <c r="Q8" i="1" s="1"/>
  <c r="D9" i="1"/>
  <c r="Q9" i="1" s="1"/>
  <c r="D10" i="1"/>
  <c r="J10" i="1" s="1"/>
  <c r="D11" i="1"/>
  <c r="N11" i="1" s="1"/>
  <c r="D12" i="1"/>
  <c r="N12" i="1" s="1"/>
  <c r="D14" i="1"/>
  <c r="Q14" i="1" s="1"/>
  <c r="D15" i="1"/>
  <c r="Q15" i="1" s="1"/>
  <c r="D16" i="1"/>
  <c r="J16" i="1" s="1"/>
  <c r="D17" i="1"/>
  <c r="N17" i="1" s="1"/>
  <c r="D18" i="1"/>
  <c r="N18" i="1" s="1"/>
  <c r="D20" i="1"/>
  <c r="Q20" i="1" s="1"/>
  <c r="D21" i="1"/>
  <c r="Q21" i="1" s="1"/>
  <c r="D22" i="1"/>
  <c r="Q22" i="1" s="1"/>
  <c r="D23" i="1"/>
  <c r="N23" i="1" s="1"/>
  <c r="D24" i="1"/>
  <c r="N24" i="1" s="1"/>
  <c r="D26" i="1"/>
  <c r="Q26" i="1" s="1"/>
  <c r="D27" i="1"/>
  <c r="Q27" i="1" s="1"/>
  <c r="D28" i="1"/>
  <c r="N28" i="1" s="1"/>
  <c r="D29" i="1"/>
  <c r="N29" i="1" s="1"/>
  <c r="D30" i="1"/>
  <c r="N30" i="1" s="1"/>
  <c r="D32" i="1"/>
  <c r="Q32" i="1" s="1"/>
  <c r="D33" i="1"/>
  <c r="Q33" i="1" s="1"/>
  <c r="D34" i="1"/>
  <c r="F34" i="1" s="1"/>
  <c r="D35" i="1"/>
  <c r="N35" i="1" s="1"/>
  <c r="D36" i="1"/>
  <c r="N36" i="1" s="1"/>
  <c r="D38" i="1"/>
  <c r="Q38" i="1" s="1"/>
  <c r="D39" i="1"/>
  <c r="Q39" i="1" s="1"/>
  <c r="D40" i="1"/>
  <c r="N40" i="1" s="1"/>
  <c r="D41" i="1"/>
  <c r="N41" i="1" s="1"/>
  <c r="D42" i="1"/>
  <c r="N42" i="1" s="1"/>
  <c r="D44" i="1"/>
  <c r="Q44" i="1" s="1"/>
  <c r="D45" i="1"/>
  <c r="Q45" i="1" s="1"/>
  <c r="D46" i="1"/>
  <c r="Q46" i="1" s="1"/>
  <c r="D47" i="1"/>
  <c r="N47" i="1" s="1"/>
  <c r="D48" i="1"/>
  <c r="N48" i="1" s="1"/>
  <c r="D50" i="1"/>
  <c r="Q50" i="1" s="1"/>
  <c r="D51" i="1"/>
  <c r="Q51" i="1" s="1"/>
  <c r="D52" i="1"/>
  <c r="J52" i="1" s="1"/>
  <c r="F43" i="1" l="1"/>
  <c r="Q43" i="1"/>
  <c r="N43" i="1"/>
  <c r="J43" i="1"/>
  <c r="L43" i="1"/>
  <c r="L37" i="1"/>
  <c r="F37" i="1"/>
  <c r="N37" i="1"/>
  <c r="J37" i="1"/>
  <c r="Q37" i="1"/>
  <c r="F49" i="1"/>
  <c r="Q49" i="1"/>
  <c r="N49" i="1"/>
  <c r="J49" i="1"/>
  <c r="L49" i="1"/>
  <c r="F25" i="1"/>
  <c r="L25" i="1"/>
  <c r="N25" i="1"/>
  <c r="J25" i="1"/>
  <c r="Q25" i="1"/>
  <c r="F13" i="1"/>
  <c r="L13" i="1"/>
  <c r="N13" i="1"/>
  <c r="J13" i="1"/>
  <c r="Q13" i="1"/>
  <c r="Q19" i="1"/>
  <c r="F19" i="1"/>
  <c r="N19" i="1"/>
  <c r="J19" i="1"/>
  <c r="L19" i="1"/>
  <c r="N31" i="1"/>
  <c r="J31" i="1"/>
  <c r="F31" i="1"/>
  <c r="Q31" i="1"/>
  <c r="L31" i="1"/>
  <c r="F22" i="1"/>
  <c r="J28" i="1"/>
  <c r="N46" i="1"/>
  <c r="N16" i="1"/>
  <c r="F51" i="1"/>
  <c r="F45" i="1"/>
  <c r="F39" i="1"/>
  <c r="F33" i="1"/>
  <c r="F27" i="1"/>
  <c r="F21" i="1"/>
  <c r="F15" i="1"/>
  <c r="F9" i="1"/>
  <c r="J51" i="1"/>
  <c r="J45" i="1"/>
  <c r="J39" i="1"/>
  <c r="J33" i="1"/>
  <c r="J27" i="1"/>
  <c r="J21" i="1"/>
  <c r="J15" i="1"/>
  <c r="J9" i="1"/>
  <c r="L48" i="1"/>
  <c r="L42" i="1"/>
  <c r="L36" i="1"/>
  <c r="L30" i="1"/>
  <c r="L24" i="1"/>
  <c r="L18" i="1"/>
  <c r="L12" i="1"/>
  <c r="N51" i="1"/>
  <c r="N45" i="1"/>
  <c r="N39" i="1"/>
  <c r="N33" i="1"/>
  <c r="N27" i="1"/>
  <c r="N21" i="1"/>
  <c r="N15" i="1"/>
  <c r="N9" i="1"/>
  <c r="Q48" i="1"/>
  <c r="Q42" i="1"/>
  <c r="Q36" i="1"/>
  <c r="Q30" i="1"/>
  <c r="Q24" i="1"/>
  <c r="Q18" i="1"/>
  <c r="Q12" i="1"/>
  <c r="F52" i="1"/>
  <c r="F28" i="1"/>
  <c r="F10" i="1"/>
  <c r="J34" i="1"/>
  <c r="N34" i="1"/>
  <c r="N10" i="1"/>
  <c r="F50" i="1"/>
  <c r="F44" i="1"/>
  <c r="F38" i="1"/>
  <c r="F32" i="1"/>
  <c r="F26" i="1"/>
  <c r="F20" i="1"/>
  <c r="F14" i="1"/>
  <c r="F8" i="1"/>
  <c r="J50" i="1"/>
  <c r="J44" i="1"/>
  <c r="J38" i="1"/>
  <c r="J32" i="1"/>
  <c r="J26" i="1"/>
  <c r="J20" i="1"/>
  <c r="J14" i="1"/>
  <c r="J8" i="1"/>
  <c r="L47" i="1"/>
  <c r="L41" i="1"/>
  <c r="L35" i="1"/>
  <c r="L29" i="1"/>
  <c r="L23" i="1"/>
  <c r="L17" i="1"/>
  <c r="L11" i="1"/>
  <c r="N50" i="1"/>
  <c r="N44" i="1"/>
  <c r="N38" i="1"/>
  <c r="N32" i="1"/>
  <c r="N26" i="1"/>
  <c r="N20" i="1"/>
  <c r="N14" i="1"/>
  <c r="N8" i="1"/>
  <c r="Q47" i="1"/>
  <c r="Q41" i="1"/>
  <c r="Q35" i="1"/>
  <c r="Q29" i="1"/>
  <c r="Q23" i="1"/>
  <c r="Q17" i="1"/>
  <c r="Q11" i="1"/>
  <c r="F46" i="1"/>
  <c r="J46" i="1"/>
  <c r="J22" i="1"/>
  <c r="N52" i="1"/>
  <c r="N22" i="1"/>
  <c r="L52" i="1"/>
  <c r="L46" i="1"/>
  <c r="L40" i="1"/>
  <c r="L34" i="1"/>
  <c r="L28" i="1"/>
  <c r="L22" i="1"/>
  <c r="L10" i="1"/>
  <c r="Q52" i="1"/>
  <c r="Q40" i="1"/>
  <c r="Q34" i="1"/>
  <c r="Q28" i="1"/>
  <c r="Q16" i="1"/>
  <c r="Q10" i="1"/>
  <c r="F40" i="1"/>
  <c r="J40" i="1"/>
  <c r="L16" i="1"/>
  <c r="F48" i="1"/>
  <c r="F42" i="1"/>
  <c r="F36" i="1"/>
  <c r="F30" i="1"/>
  <c r="F24" i="1"/>
  <c r="F18" i="1"/>
  <c r="F12" i="1"/>
  <c r="J48" i="1"/>
  <c r="J42" i="1"/>
  <c r="J36" i="1"/>
  <c r="J30" i="1"/>
  <c r="J24" i="1"/>
  <c r="J18" i="1"/>
  <c r="J12" i="1"/>
  <c r="L51" i="1"/>
  <c r="L45" i="1"/>
  <c r="L39" i="1"/>
  <c r="L33" i="1"/>
  <c r="L27" i="1"/>
  <c r="L21" i="1"/>
  <c r="L15" i="1"/>
  <c r="L9" i="1"/>
  <c r="F16" i="1"/>
  <c r="F47" i="1"/>
  <c r="F41" i="1"/>
  <c r="F35" i="1"/>
  <c r="F29" i="1"/>
  <c r="F23" i="1"/>
  <c r="F17" i="1"/>
  <c r="F11" i="1"/>
  <c r="J47" i="1"/>
  <c r="J41" i="1"/>
  <c r="J35" i="1"/>
  <c r="J29" i="1"/>
  <c r="J23" i="1"/>
  <c r="J17" i="1"/>
  <c r="J11" i="1"/>
  <c r="L50" i="1"/>
  <c r="L44" i="1"/>
  <c r="L38" i="1"/>
  <c r="L32" i="1"/>
  <c r="L26" i="1"/>
  <c r="L20" i="1"/>
  <c r="L14" i="1"/>
  <c r="L8" i="1"/>
  <c r="A7" i="2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<sst xmlns="http://schemas.openxmlformats.org/spreadsheetml/2006/main" count="889" uniqueCount="346">
  <si>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</si>
  <si>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</si>
  <si>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</si>
  <si>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</si>
  <si>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</si>
  <si>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</si>
  <si>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</si>
  <si>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</si>
  <si>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</si>
  <si>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</si>
  <si>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</si>
  <si>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</si>
  <si>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</si>
  <si>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</si>
  <si>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</si>
  <si>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</si>
  <si>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</si>
  <si>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</si>
  <si>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</si>
  <si>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</si>
  <si>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</si>
  <si>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</si>
  <si>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</si>
  <si>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</si>
  <si>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</si>
  <si>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</si>
  <si>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</si>
  <si>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</si>
  <si>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</si>
  <si>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</si>
  <si>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</si>
  <si>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</si>
  <si>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</si>
  <si>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</si>
  <si>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</si>
  <si>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</si>
  <si>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</si>
  <si>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</si>
  <si>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</si>
  <si>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</si>
  <si>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</si>
  <si>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</si>
  <si>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</si>
  <si>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</si>
  <si>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</si>
  <si>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</si>
  <si>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</si>
  <si>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</si>
  <si>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</si>
  <si>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</si>
  <si>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</si>
  <si>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</si>
  <si>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</si>
  <si>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</si>
  <si>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</si>
  <si>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</si>
  <si>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</si>
  <si>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</si>
  <si>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</si>
  <si>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</si>
  <si>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</si>
  <si>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</si>
  <si>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</si>
  <si>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</si>
  <si>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</si>
  <si>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</si>
  <si>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</si>
  <si>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</si>
  <si>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</si>
  <si>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</si>
  <si>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</si>
  <si>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</si>
  <si>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</si>
  <si>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</si>
  <si>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</si>
  <si>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</si>
  <si>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</si>
  <si>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</si>
  <si>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</si>
  <si>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</si>
  <si>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</si>
  <si>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</si>
  <si>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</si>
  <si>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</si>
  <si>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</si>
  <si>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</si>
  <si>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</si>
  <si>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</si>
  <si>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</si>
  <si>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</si>
  <si>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</si>
  <si>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</si>
  <si>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</si>
  <si>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</si>
  <si>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</si>
  <si>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</si>
  <si>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</si>
  <si>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</si>
  <si>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</si>
  <si>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</si>
  <si>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</si>
  <si>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</si>
  <si>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</si>
  <si>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</si>
  <si>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</si>
  <si>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</si>
  <si>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</si>
  <si>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</si>
  <si>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</si>
  <si>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</si>
  <si>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</si>
  <si>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</si>
  <si>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</si>
  <si>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</si>
  <si>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</si>
  <si>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</si>
  <si>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</si>
  <si>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</si>
  <si>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</si>
  <si>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</si>
  <si>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</si>
  <si>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</si>
  <si>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</si>
  <si>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</si>
  <si>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</si>
  <si>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</si>
  <si>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</si>
  <si>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</si>
  <si>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</si>
  <si>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</si>
  <si>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</si>
  <si>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</si>
  <si>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</si>
  <si>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</si>
  <si>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</si>
  <si>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</si>
  <si>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</si>
  <si>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</si>
  <si>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</si>
  <si>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</si>
  <si>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</si>
  <si>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</si>
  <si>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</si>
  <si>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</si>
  <si>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</si>
  <si>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</si>
  <si>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</si>
  <si>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</si>
  <si>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</si>
  <si>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</si>
  <si>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</si>
  <si>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</si>
  <si>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</si>
  <si>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</si>
  <si>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</si>
  <si>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</si>
  <si>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</si>
  <si>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</si>
  <si>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</si>
  <si>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</si>
  <si>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</si>
  <si>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</si>
  <si>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</si>
  <si>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</si>
  <si>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</si>
  <si>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</si>
  <si>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</si>
  <si>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</si>
  <si>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</si>
  <si>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</si>
  <si>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</si>
  <si>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</si>
  <si>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</si>
  <si>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</si>
  <si>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</si>
  <si>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</si>
  <si>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</si>
  <si>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</si>
  <si>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</si>
  <si>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</si>
  <si>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</si>
  <si>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</si>
  <si>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</si>
  <si>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</si>
  <si>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</si>
  <si>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</si>
  <si>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</si>
  <si>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</si>
  <si>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</si>
  <si>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</si>
  <si>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</si>
  <si>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</si>
  <si>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</si>
  <si>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</si>
  <si>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</si>
  <si>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</si>
  <si>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</si>
  <si>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</si>
  <si>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</si>
  <si>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</si>
  <si>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</si>
  <si>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</si>
  <si>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</si>
  <si>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</si>
  <si>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</si>
  <si>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</si>
  <si>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</si>
  <si>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</si>
  <si>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</si>
  <si>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</si>
  <si>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</si>
  <si>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</si>
  <si>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</si>
  <si>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</si>
  <si>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</si>
  <si>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</si>
  <si>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</si>
  <si>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</si>
  <si>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</si>
  <si>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</si>
  <si>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</si>
  <si>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</si>
  <si>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</si>
  <si>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</si>
  <si>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</si>
  <si>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</si>
  <si>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</si>
  <si>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</si>
  <si>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</si>
  <si>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</si>
  <si>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</si>
  <si>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</si>
  <si>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</si>
  <si>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</si>
  <si>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</si>
  <si>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</si>
  <si>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</si>
  <si>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</si>
  <si>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</si>
  <si>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</si>
  <si>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</si>
  <si>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</si>
  <si>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</si>
  <si>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</si>
  <si>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</si>
  <si>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</si>
  <si>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</si>
  <si>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</si>
  <si>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</si>
  <si>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</si>
  <si>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</si>
  <si>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43000</t>
  </si>
  <si>
    <t>水洗化人口等（令和2年度実績）</t>
    <phoneticPr fontId="3"/>
  </si>
  <si>
    <t>し尿処理の状況（令和2年度実績）</t>
    <phoneticPr fontId="3"/>
  </si>
  <si>
    <t>43100</t>
  </si>
  <si>
    <t>熊本市</t>
  </si>
  <si>
    <t/>
  </si>
  <si>
    <t>○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</si>
  <si>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</si>
  <si>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</si>
  <si>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</si>
  <si>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</si>
  <si>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</si>
  <si>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</si>
  <si>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</si>
  <si>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</si>
  <si>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</si>
  <si>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</si>
  <si>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</si>
  <si>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</si>
  <si>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</si>
  <si>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</si>
  <si>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</si>
  <si>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</si>
  <si>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</si>
  <si>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</si>
  <si>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</si>
  <si>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</si>
  <si>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</si>
  <si>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</si>
  <si>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</si>
  <si>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</si>
  <si>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</si>
  <si>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</si>
  <si>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</si>
  <si>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美里町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</si>
  <si>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</si>
  <si>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</si>
  <si>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</si>
  <si>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</si>
  <si>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</si>
  <si>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</si>
  <si>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</si>
  <si>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</si>
  <si>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</si>
  <si>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</si>
  <si>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</si>
  <si>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</si>
  <si>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</si>
  <si>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</si>
  <si>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</si>
  <si>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小国町</t>
  </si>
  <si>
    <t>43425</t>
  </si>
  <si>
    <t>産山村</t>
  </si>
  <si>
    <t>43428</t>
  </si>
  <si>
    <t>高森町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</si>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</sst>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11</v>
      </c>
      <c r="B7" s="116" t="s">
        <v>251</v>
      </c>
      <c r="C7" s="109" t="s">
        <v>200</v>
      </c>
      <c r="D7" s="110">
        <f>+SUM(E7,+I7)</f>
        <v>1759455</v>
      </c>
      <c r="E7" s="110">
        <f>+SUM(G7,+H7)</f>
        <v>143819</v>
      </c>
      <c r="F7" s="111">
        <f>IF(D7&gt;0,E7/D7*100,"-")</f>
        <v>8.1740652645279361</v>
      </c>
      <c r="G7" s="108">
        <f>SUM(G$8:G$207)</f>
        <v>142708</v>
      </c>
      <c r="H7" s="108">
        <f>SUM(H$8:H$207)</f>
        <v>1111</v>
      </c>
      <c r="I7" s="110">
        <f>+SUM(K7,+M7,+O7)</f>
        <v>1615636</v>
      </c>
      <c r="J7" s="111">
        <f>IF(D7&gt;0,I7/D7*100,"-")</f>
        <v>91.82593473547206</v>
      </c>
      <c r="K7" s="108">
        <f>SUM(K$8:K$207)</f>
        <v>1152305</v>
      </c>
      <c r="L7" s="111">
        <f>IF(D7&gt;0,K7/D7*100,"-")</f>
        <v>65.492155241253684</v>
      </c>
      <c r="M7" s="108">
        <f>SUM(M$8:M$207)</f>
        <v>11481</v>
      </c>
      <c r="N7" s="111">
        <f>IF(D7&gt;0,M7/D7*100,"-")</f>
        <v>0.65253160779900599</v>
      </c>
      <c r="O7" s="108">
        <f>SUM(O$8:O$207)</f>
        <v>451850</v>
      </c>
      <c r="P7" s="108">
        <f>SUM(P$8:P$207)</f>
        <v>277727</v>
      </c>
      <c r="Q7" s="111">
        <f>IF(D7&gt;0,O7/D7*100,"-")</f>
        <v>25.681247886419374</v>
      </c>
      <c r="R7" s="108">
        <f>SUM(R$8:R$207)</f>
        <v>17379</v>
      </c>
      <c r="S7" s="112">
        <f t="shared" ref="S7:Z7" si="0">COUNTIF(S$8:S$207,"○")</f>
        <v>35</v>
      </c>
      <c r="T7" s="112">
        <f t="shared" si="0"/>
        <v>1</v>
      </c>
      <c r="U7" s="112">
        <f t="shared" si="0"/>
        <v>0</v>
      </c>
      <c r="V7" s="112">
        <f t="shared" si="0"/>
        <v>9</v>
      </c>
      <c r="W7" s="112">
        <f t="shared" si="0"/>
        <v>25</v>
      </c>
      <c r="X7" s="112">
        <f t="shared" si="0"/>
        <v>9</v>
      </c>
      <c r="Y7" s="112">
        <f t="shared" si="0"/>
        <v>0</v>
      </c>
      <c r="Z7" s="112">
        <f t="shared" si="0"/>
        <v>11</v>
      </c>
      <c r="AA7" s="188"/>
      <c r="AB7" s="188"/>
    </row>
    <row r="8" spans="1:28" s="105" customFormat="1" ht="13.5" customHeight="1">
      <c r="A8" s="101" t="s">
        <v>11</v>
      </c>
      <c r="B8" s="102" t="s">
        <v>254</v>
      </c>
      <c r="C8" s="101" t="s">
        <v>255</v>
      </c>
      <c r="D8" s="103">
        <f>+SUM(E8,+I8)</f>
        <v>732543</v>
      </c>
      <c r="E8" s="103">
        <f>+SUM(G8,+H8)</f>
        <v>15194</v>
      </c>
      <c r="F8" s="104">
        <f>IF(D8&gt;0,E8/D8*100,"-")</f>
        <v>2.074144452953615</v>
      </c>
      <c r="G8" s="103">
        <v>15134</v>
      </c>
      <c r="H8" s="103">
        <v>60</v>
      </c>
      <c r="I8" s="103">
        <f>+SUM(K8,+M8,+O8)</f>
        <v>717349</v>
      </c>
      <c r="J8" s="104">
        <f>IF(D8&gt;0,I8/D8*100,"-")</f>
        <v>97.925855547046382</v>
      </c>
      <c r="K8" s="103">
        <v>642906</v>
      </c>
      <c r="L8" s="104">
        <f>IF(D8&gt;0,K8/D8*100,"-")</f>
        <v>87.763585209332419</v>
      </c>
      <c r="M8" s="103">
        <v>0</v>
      </c>
      <c r="N8" s="104">
        <f>IF(D8&gt;0,M8/D8*100,"-")</f>
        <v>0</v>
      </c>
      <c r="O8" s="103">
        <v>74443</v>
      </c>
      <c r="P8" s="103">
        <v>50476</v>
      </c>
      <c r="Q8" s="104">
        <f>IF(D8&gt;0,O8/D8*100,"-")</f>
        <v>10.162270337713963</v>
      </c>
      <c r="R8" s="103">
        <v>6354</v>
      </c>
      <c r="S8" s="101"/>
      <c r="T8" s="101"/>
      <c r="U8" s="101"/>
      <c r="V8" s="101" t="s">
        <v>257</v>
      </c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11</v>
      </c>
      <c r="B9" s="102" t="s">
        <v>258</v>
      </c>
      <c r="C9" s="101" t="s">
        <v>259</v>
      </c>
      <c r="D9" s="103">
        <f>+SUM(E9,+I9)</f>
        <v>125547</v>
      </c>
      <c r="E9" s="103">
        <f>+SUM(G9,+H9)</f>
        <v>17953</v>
      </c>
      <c r="F9" s="104">
        <f>IF(D9&gt;0,E9/D9*100,"-")</f>
        <v>14.299823970305942</v>
      </c>
      <c r="G9" s="103">
        <v>17953</v>
      </c>
      <c r="H9" s="103">
        <v>0</v>
      </c>
      <c r="I9" s="103">
        <f>+SUM(K9,+M9,+O9)</f>
        <v>107594</v>
      </c>
      <c r="J9" s="104">
        <f>IF(D9&gt;0,I9/D9*100,"-")</f>
        <v>85.700176029694063</v>
      </c>
      <c r="K9" s="103">
        <v>53232</v>
      </c>
      <c r="L9" s="104">
        <f>IF(D9&gt;0,K9/D9*100,"-")</f>
        <v>42.400057349040601</v>
      </c>
      <c r="M9" s="103">
        <v>0</v>
      </c>
      <c r="N9" s="104">
        <f>IF(D9&gt;0,M9/D9*100,"-")</f>
        <v>0</v>
      </c>
      <c r="O9" s="103">
        <v>54362</v>
      </c>
      <c r="P9" s="103">
        <v>29953</v>
      </c>
      <c r="Q9" s="104">
        <f>IF(D9&gt;0,O9/D9*100,"-")</f>
        <v>43.300118680653462</v>
      </c>
      <c r="R9" s="103">
        <v>2581</v>
      </c>
      <c r="S9" s="101"/>
      <c r="T9" s="101"/>
      <c r="U9" s="101"/>
      <c r="V9" s="101" t="s">
        <v>257</v>
      </c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11</v>
      </c>
      <c r="B10" s="102" t="s">
        <v>260</v>
      </c>
      <c r="C10" s="101" t="s">
        <v>261</v>
      </c>
      <c r="D10" s="103">
        <f>+SUM(E10,+I10)</f>
        <v>31680</v>
      </c>
      <c r="E10" s="103">
        <f>+SUM(G10,+H10)</f>
        <v>4505</v>
      </c>
      <c r="F10" s="104">
        <f>IF(D10&gt;0,E10/D10*100,"-")</f>
        <v>14.220328282828282</v>
      </c>
      <c r="G10" s="103">
        <v>4505</v>
      </c>
      <c r="H10" s="103">
        <v>0</v>
      </c>
      <c r="I10" s="103">
        <f>+SUM(K10,+M10,+O10)</f>
        <v>27175</v>
      </c>
      <c r="J10" s="104">
        <f>IF(D10&gt;0,I10/D10*100,"-")</f>
        <v>85.779671717171709</v>
      </c>
      <c r="K10" s="103">
        <v>21533</v>
      </c>
      <c r="L10" s="104">
        <f>IF(D10&gt;0,K10/D10*100,"-")</f>
        <v>67.970328282828291</v>
      </c>
      <c r="M10" s="103">
        <v>0</v>
      </c>
      <c r="N10" s="104">
        <f>IF(D10&gt;0,M10/D10*100,"-")</f>
        <v>0</v>
      </c>
      <c r="O10" s="103">
        <v>5642</v>
      </c>
      <c r="P10" s="103">
        <v>3204</v>
      </c>
      <c r="Q10" s="104">
        <f>IF(D10&gt;0,O10/D10*100,"-")</f>
        <v>17.809343434343432</v>
      </c>
      <c r="R10" s="103">
        <v>235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11</v>
      </c>
      <c r="B11" s="102" t="s">
        <v>262</v>
      </c>
      <c r="C11" s="101" t="s">
        <v>263</v>
      </c>
      <c r="D11" s="103">
        <f>+SUM(E11,+I11)</f>
        <v>51793</v>
      </c>
      <c r="E11" s="103">
        <f>+SUM(G11,+H11)</f>
        <v>12191</v>
      </c>
      <c r="F11" s="104">
        <f>IF(D11&gt;0,E11/D11*100,"-")</f>
        <v>23.537929836078234</v>
      </c>
      <c r="G11" s="103">
        <v>12191</v>
      </c>
      <c r="H11" s="103">
        <v>0</v>
      </c>
      <c r="I11" s="103">
        <f>+SUM(K11,+M11,+O11)</f>
        <v>39602</v>
      </c>
      <c r="J11" s="104">
        <f>IF(D11&gt;0,I11/D11*100,"-")</f>
        <v>76.462070163921766</v>
      </c>
      <c r="K11" s="103">
        <v>33011</v>
      </c>
      <c r="L11" s="104">
        <f>IF(D11&gt;0,K11/D11*100,"-")</f>
        <v>63.736412256482531</v>
      </c>
      <c r="M11" s="103">
        <v>0</v>
      </c>
      <c r="N11" s="104">
        <f>IF(D11&gt;0,M11/D11*100,"-")</f>
        <v>0</v>
      </c>
      <c r="O11" s="103">
        <v>6591</v>
      </c>
      <c r="P11" s="103">
        <v>5356</v>
      </c>
      <c r="Q11" s="104">
        <f>IF(D11&gt;0,O11/D11*100,"-")</f>
        <v>12.725657907439228</v>
      </c>
      <c r="R11" s="103">
        <v>376</v>
      </c>
      <c r="S11" s="101" t="s">
        <v>257</v>
      </c>
      <c r="T11" s="101"/>
      <c r="U11" s="101"/>
      <c r="V11" s="101"/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11</v>
      </c>
      <c r="B12" s="102" t="s">
        <v>264</v>
      </c>
      <c r="C12" s="101" t="s">
        <v>265</v>
      </c>
      <c r="D12" s="103">
        <f>+SUM(E12,+I12)</f>
        <v>23502</v>
      </c>
      <c r="E12" s="103">
        <f>+SUM(G12,+H12)</f>
        <v>4237</v>
      </c>
      <c r="F12" s="104">
        <f>IF(D12&gt;0,E12/D12*100,"-")</f>
        <v>18.028252914645563</v>
      </c>
      <c r="G12" s="103">
        <v>4237</v>
      </c>
      <c r="H12" s="103">
        <v>0</v>
      </c>
      <c r="I12" s="103">
        <f>+SUM(K12,+M12,+O12)</f>
        <v>19265</v>
      </c>
      <c r="J12" s="104">
        <f>IF(D12&gt;0,I12/D12*100,"-")</f>
        <v>81.971747085354437</v>
      </c>
      <c r="K12" s="103">
        <v>11463</v>
      </c>
      <c r="L12" s="104">
        <f>IF(D12&gt;0,K12/D12*100,"-")</f>
        <v>48.774572376818995</v>
      </c>
      <c r="M12" s="103">
        <v>0</v>
      </c>
      <c r="N12" s="104">
        <f>IF(D12&gt;0,M12/D12*100,"-")</f>
        <v>0</v>
      </c>
      <c r="O12" s="103">
        <v>7802</v>
      </c>
      <c r="P12" s="103">
        <v>3986</v>
      </c>
      <c r="Q12" s="104">
        <f>IF(D12&gt;0,O12/D12*100,"-")</f>
        <v>33.197174708535442</v>
      </c>
      <c r="R12" s="103">
        <v>74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11</v>
      </c>
      <c r="B13" s="102" t="s">
        <v>266</v>
      </c>
      <c r="C13" s="101" t="s">
        <v>267</v>
      </c>
      <c r="D13" s="103">
        <f>+SUM(E13,+I13)</f>
        <v>65189</v>
      </c>
      <c r="E13" s="103">
        <f>+SUM(G13,+H13)</f>
        <v>5046</v>
      </c>
      <c r="F13" s="104">
        <f>IF(D13&gt;0,E13/D13*100,"-")</f>
        <v>7.7405697280215984</v>
      </c>
      <c r="G13" s="103">
        <v>4926</v>
      </c>
      <c r="H13" s="103">
        <v>120</v>
      </c>
      <c r="I13" s="103">
        <f>+SUM(K13,+M13,+O13)</f>
        <v>60143</v>
      </c>
      <c r="J13" s="104">
        <f>IF(D13&gt;0,I13/D13*100,"-")</f>
        <v>92.259430271978403</v>
      </c>
      <c r="K13" s="103">
        <v>32506</v>
      </c>
      <c r="L13" s="104">
        <f>IF(D13&gt;0,K13/D13*100,"-")</f>
        <v>49.864240899538267</v>
      </c>
      <c r="M13" s="103">
        <v>0</v>
      </c>
      <c r="N13" s="104">
        <f>IF(D13&gt;0,M13/D13*100,"-")</f>
        <v>0</v>
      </c>
      <c r="O13" s="103">
        <v>27637</v>
      </c>
      <c r="P13" s="103">
        <v>16813</v>
      </c>
      <c r="Q13" s="104">
        <f>IF(D13&gt;0,O13/D13*100,"-")</f>
        <v>42.395189372440136</v>
      </c>
      <c r="R13" s="103">
        <v>1061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11</v>
      </c>
      <c r="B14" s="102" t="s">
        <v>268</v>
      </c>
      <c r="C14" s="101" t="s">
        <v>269</v>
      </c>
      <c r="D14" s="103">
        <f>+SUM(E14,+I14)</f>
        <v>50986</v>
      </c>
      <c r="E14" s="103">
        <f>+SUM(G14,+H14)</f>
        <v>6315</v>
      </c>
      <c r="F14" s="104">
        <f>IF(D14&gt;0,E14/D14*100,"-")</f>
        <v>12.385752951790687</v>
      </c>
      <c r="G14" s="103">
        <v>6300</v>
      </c>
      <c r="H14" s="103">
        <v>15</v>
      </c>
      <c r="I14" s="103">
        <f>+SUM(K14,+M14,+O14)</f>
        <v>44671</v>
      </c>
      <c r="J14" s="104">
        <f>IF(D14&gt;0,I14/D14*100,"-")</f>
        <v>87.614247048209322</v>
      </c>
      <c r="K14" s="103">
        <v>20238</v>
      </c>
      <c r="L14" s="104">
        <f>IF(D14&gt;0,K14/D14*100,"-")</f>
        <v>39.693249127211395</v>
      </c>
      <c r="M14" s="103">
        <v>0</v>
      </c>
      <c r="N14" s="104">
        <f>IF(D14&gt;0,M14/D14*100,"-")</f>
        <v>0</v>
      </c>
      <c r="O14" s="103">
        <v>24433</v>
      </c>
      <c r="P14" s="103">
        <v>6596</v>
      </c>
      <c r="Q14" s="104">
        <f>IF(D14&gt;0,O14/D14*100,"-")</f>
        <v>47.92099792099792</v>
      </c>
      <c r="R14" s="103">
        <v>406</v>
      </c>
      <c r="S14" s="101"/>
      <c r="T14" s="101"/>
      <c r="U14" s="101"/>
      <c r="V14" s="101" t="s">
        <v>257</v>
      </c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11</v>
      </c>
      <c r="B15" s="102" t="s">
        <v>270</v>
      </c>
      <c r="C15" s="101" t="s">
        <v>271</v>
      </c>
      <c r="D15" s="103">
        <f>+SUM(E15,+I15)</f>
        <v>48044</v>
      </c>
      <c r="E15" s="103">
        <f>+SUM(G15,+H15)</f>
        <v>4671</v>
      </c>
      <c r="F15" s="104">
        <f>IF(D15&gt;0,E15/D15*100,"-")</f>
        <v>9.7223378569644492</v>
      </c>
      <c r="G15" s="103">
        <v>4260</v>
      </c>
      <c r="H15" s="103">
        <v>411</v>
      </c>
      <c r="I15" s="103">
        <f>+SUM(K15,+M15,+O15)</f>
        <v>43373</v>
      </c>
      <c r="J15" s="104">
        <f>IF(D15&gt;0,I15/D15*100,"-")</f>
        <v>90.277662143035556</v>
      </c>
      <c r="K15" s="103">
        <v>27067</v>
      </c>
      <c r="L15" s="104">
        <f>IF(D15&gt;0,K15/D15*100,"-")</f>
        <v>56.337940221463654</v>
      </c>
      <c r="M15" s="103">
        <v>5463</v>
      </c>
      <c r="N15" s="104">
        <f>IF(D15&gt;0,M15/D15*100,"-")</f>
        <v>11.370826742153026</v>
      </c>
      <c r="O15" s="103">
        <v>10843</v>
      </c>
      <c r="P15" s="103">
        <v>7538</v>
      </c>
      <c r="Q15" s="104">
        <f>IF(D15&gt;0,O15/D15*100,"-")</f>
        <v>22.568895179418867</v>
      </c>
      <c r="R15" s="103">
        <v>700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11</v>
      </c>
      <c r="B16" s="102" t="s">
        <v>272</v>
      </c>
      <c r="C16" s="101" t="s">
        <v>273</v>
      </c>
      <c r="D16" s="103">
        <f>+SUM(E16,+I16)</f>
        <v>36924</v>
      </c>
      <c r="E16" s="103">
        <f>+SUM(G16,+H16)</f>
        <v>3737</v>
      </c>
      <c r="F16" s="104">
        <f>IF(D16&gt;0,E16/D16*100,"-")</f>
        <v>10.120788646950492</v>
      </c>
      <c r="G16" s="103">
        <v>3737</v>
      </c>
      <c r="H16" s="103">
        <v>0</v>
      </c>
      <c r="I16" s="103">
        <f>+SUM(K16,+M16,+O16)</f>
        <v>33187</v>
      </c>
      <c r="J16" s="104">
        <f>IF(D16&gt;0,I16/D16*100,"-")</f>
        <v>89.879211353049499</v>
      </c>
      <c r="K16" s="103">
        <v>27113</v>
      </c>
      <c r="L16" s="104">
        <f>IF(D16&gt;0,K16/D16*100,"-")</f>
        <v>73.429205936518244</v>
      </c>
      <c r="M16" s="103">
        <v>0</v>
      </c>
      <c r="N16" s="104">
        <f>IF(D16&gt;0,M16/D16*100,"-")</f>
        <v>0</v>
      </c>
      <c r="O16" s="103">
        <v>6074</v>
      </c>
      <c r="P16" s="103">
        <v>3293</v>
      </c>
      <c r="Q16" s="104">
        <f>IF(D16&gt;0,O16/D16*100,"-")</f>
        <v>16.450005416531251</v>
      </c>
      <c r="R16" s="103">
        <v>240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11</v>
      </c>
      <c r="B17" s="102" t="s">
        <v>274</v>
      </c>
      <c r="C17" s="101" t="s">
        <v>275</v>
      </c>
      <c r="D17" s="103">
        <f>+SUM(E17,+I17)</f>
        <v>26281</v>
      </c>
      <c r="E17" s="103">
        <f>+SUM(G17,+H17)</f>
        <v>5104</v>
      </c>
      <c r="F17" s="104">
        <f>IF(D17&gt;0,E17/D17*100,"-")</f>
        <v>19.420874395951447</v>
      </c>
      <c r="G17" s="103">
        <v>5100</v>
      </c>
      <c r="H17" s="103">
        <v>4</v>
      </c>
      <c r="I17" s="103">
        <f>+SUM(K17,+M17,+O17)</f>
        <v>21177</v>
      </c>
      <c r="J17" s="104">
        <f>IF(D17&gt;0,I17/D17*100,"-")</f>
        <v>80.579125604048556</v>
      </c>
      <c r="K17" s="103">
        <v>4360</v>
      </c>
      <c r="L17" s="104">
        <f>IF(D17&gt;0,K17/D17*100,"-")</f>
        <v>16.589931889958525</v>
      </c>
      <c r="M17" s="103">
        <v>404</v>
      </c>
      <c r="N17" s="104">
        <f>IF(D17&gt;0,M17/D17*100,"-")</f>
        <v>1.5372322209961569</v>
      </c>
      <c r="O17" s="103">
        <v>16413</v>
      </c>
      <c r="P17" s="103">
        <v>10152</v>
      </c>
      <c r="Q17" s="104">
        <f>IF(D17&gt;0,O17/D17*100,"-")</f>
        <v>62.451961493093869</v>
      </c>
      <c r="R17" s="103">
        <v>109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11</v>
      </c>
      <c r="B18" s="102" t="s">
        <v>276</v>
      </c>
      <c r="C18" s="101" t="s">
        <v>277</v>
      </c>
      <c r="D18" s="103">
        <f>+SUM(E18,+I18)</f>
        <v>58439</v>
      </c>
      <c r="E18" s="103">
        <f>+SUM(G18,+H18)</f>
        <v>1891</v>
      </c>
      <c r="F18" s="104">
        <f>IF(D18&gt;0,E18/D18*100,"-")</f>
        <v>3.2358527695545787</v>
      </c>
      <c r="G18" s="103">
        <v>1841</v>
      </c>
      <c r="H18" s="103">
        <v>50</v>
      </c>
      <c r="I18" s="103">
        <f>+SUM(K18,+M18,+O18)</f>
        <v>56548</v>
      </c>
      <c r="J18" s="104">
        <f>IF(D18&gt;0,I18/D18*100,"-")</f>
        <v>96.764147230445417</v>
      </c>
      <c r="K18" s="103">
        <v>25202</v>
      </c>
      <c r="L18" s="104">
        <f>IF(D18&gt;0,K18/D18*100,"-")</f>
        <v>43.125310152466675</v>
      </c>
      <c r="M18" s="103">
        <v>0</v>
      </c>
      <c r="N18" s="104">
        <f>IF(D18&gt;0,M18/D18*100,"-")</f>
        <v>0</v>
      </c>
      <c r="O18" s="103">
        <v>31346</v>
      </c>
      <c r="P18" s="103">
        <v>11656</v>
      </c>
      <c r="Q18" s="104">
        <f>IF(D18&gt;0,O18/D18*100,"-")</f>
        <v>53.638837077978749</v>
      </c>
      <c r="R18" s="103">
        <v>592</v>
      </c>
      <c r="S18" s="101" t="s">
        <v>257</v>
      </c>
      <c r="T18" s="101"/>
      <c r="U18" s="101"/>
      <c r="V18" s="101"/>
      <c r="W18" s="101"/>
      <c r="X18" s="101" t="s">
        <v>257</v>
      </c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11</v>
      </c>
      <c r="B19" s="102" t="s">
        <v>278</v>
      </c>
      <c r="C19" s="101" t="s">
        <v>279</v>
      </c>
      <c r="D19" s="103">
        <f>+SUM(E19,+I19)</f>
        <v>25766</v>
      </c>
      <c r="E19" s="103">
        <f>+SUM(G19,+H19)</f>
        <v>5005</v>
      </c>
      <c r="F19" s="104">
        <f>IF(D19&gt;0,E19/D19*100,"-")</f>
        <v>19.424823410696266</v>
      </c>
      <c r="G19" s="103">
        <v>5005</v>
      </c>
      <c r="H19" s="103">
        <v>0</v>
      </c>
      <c r="I19" s="103">
        <f>+SUM(K19,+M19,+O19)</f>
        <v>20761</v>
      </c>
      <c r="J19" s="104">
        <f>IF(D19&gt;0,I19/D19*100,"-")</f>
        <v>80.575176589303737</v>
      </c>
      <c r="K19" s="103">
        <v>0</v>
      </c>
      <c r="L19" s="104">
        <f>IF(D19&gt;0,K19/D19*100,"-")</f>
        <v>0</v>
      </c>
      <c r="M19" s="103">
        <v>5614</v>
      </c>
      <c r="N19" s="104">
        <f>IF(D19&gt;0,M19/D19*100,"-")</f>
        <v>21.788403322207561</v>
      </c>
      <c r="O19" s="103">
        <v>15147</v>
      </c>
      <c r="P19" s="103">
        <v>10198</v>
      </c>
      <c r="Q19" s="104">
        <f>IF(D19&gt;0,O19/D19*100,"-")</f>
        <v>58.786773267096173</v>
      </c>
      <c r="R19" s="103">
        <v>476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11</v>
      </c>
      <c r="B20" s="102" t="s">
        <v>280</v>
      </c>
      <c r="C20" s="101" t="s">
        <v>281</v>
      </c>
      <c r="D20" s="103">
        <f>+SUM(E20,+I20)</f>
        <v>78490</v>
      </c>
      <c r="E20" s="103">
        <f>+SUM(G20,+H20)</f>
        <v>17590</v>
      </c>
      <c r="F20" s="104">
        <f>IF(D20&gt;0,E20/D20*100,"-")</f>
        <v>22.410498152630907</v>
      </c>
      <c r="G20" s="103">
        <v>17590</v>
      </c>
      <c r="H20" s="103">
        <v>0</v>
      </c>
      <c r="I20" s="103">
        <f>+SUM(K20,+M20,+O20)</f>
        <v>60900</v>
      </c>
      <c r="J20" s="104">
        <f>IF(D20&gt;0,I20/D20*100,"-")</f>
        <v>77.589501847369093</v>
      </c>
      <c r="K20" s="103">
        <v>25980</v>
      </c>
      <c r="L20" s="104">
        <f>IF(D20&gt;0,K20/D20*100,"-")</f>
        <v>33.099757930946616</v>
      </c>
      <c r="M20" s="103">
        <v>0</v>
      </c>
      <c r="N20" s="104">
        <f>IF(D20&gt;0,M20/D20*100,"-")</f>
        <v>0</v>
      </c>
      <c r="O20" s="103">
        <v>34920</v>
      </c>
      <c r="P20" s="103">
        <v>20523</v>
      </c>
      <c r="Q20" s="104">
        <f>IF(D20&gt;0,O20/D20*100,"-")</f>
        <v>44.489743916422476</v>
      </c>
      <c r="R20" s="103">
        <v>337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11</v>
      </c>
      <c r="B21" s="102" t="s">
        <v>282</v>
      </c>
      <c r="C21" s="101" t="s">
        <v>283</v>
      </c>
      <c r="D21" s="103">
        <f>+SUM(E21,+I21)</f>
        <v>62958</v>
      </c>
      <c r="E21" s="103">
        <f>+SUM(G21,+H21)</f>
        <v>443</v>
      </c>
      <c r="F21" s="104">
        <f>IF(D21&gt;0,E21/D21*100,"-")</f>
        <v>0.7036436989739191</v>
      </c>
      <c r="G21" s="103">
        <v>443</v>
      </c>
      <c r="H21" s="103">
        <v>0</v>
      </c>
      <c r="I21" s="103">
        <f>+SUM(K21,+M21,+O21)</f>
        <v>62515</v>
      </c>
      <c r="J21" s="104">
        <f>IF(D21&gt;0,I21/D21*100,"-")</f>
        <v>99.29635630102608</v>
      </c>
      <c r="K21" s="103">
        <v>59890</v>
      </c>
      <c r="L21" s="104">
        <f>IF(D21&gt;0,K21/D21*100,"-")</f>
        <v>95.126910003494388</v>
      </c>
      <c r="M21" s="103">
        <v>0</v>
      </c>
      <c r="N21" s="104">
        <f>IF(D21&gt;0,M21/D21*100,"-")</f>
        <v>0</v>
      </c>
      <c r="O21" s="103">
        <v>2625</v>
      </c>
      <c r="P21" s="103">
        <v>247</v>
      </c>
      <c r="Q21" s="104">
        <f>IF(D21&gt;0,O21/D21*100,"-")</f>
        <v>4.1694462975316879</v>
      </c>
      <c r="R21" s="103">
        <v>322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11</v>
      </c>
      <c r="B22" s="102" t="s">
        <v>284</v>
      </c>
      <c r="C22" s="101" t="s">
        <v>285</v>
      </c>
      <c r="D22" s="103">
        <f>+SUM(E22,+I22)</f>
        <v>9746</v>
      </c>
      <c r="E22" s="103">
        <f>+SUM(G22,+H22)</f>
        <v>2647</v>
      </c>
      <c r="F22" s="104">
        <f>IF(D22&gt;0,E22/D22*100,"-")</f>
        <v>27.159860455571515</v>
      </c>
      <c r="G22" s="103">
        <v>2647</v>
      </c>
      <c r="H22" s="103">
        <v>0</v>
      </c>
      <c r="I22" s="103">
        <f>+SUM(K22,+M22,+O22)</f>
        <v>7099</v>
      </c>
      <c r="J22" s="104">
        <f>IF(D22&gt;0,I22/D22*100,"-")</f>
        <v>72.840139544428482</v>
      </c>
      <c r="K22" s="103">
        <v>0</v>
      </c>
      <c r="L22" s="104">
        <f>IF(D22&gt;0,K22/D22*100,"-")</f>
        <v>0</v>
      </c>
      <c r="M22" s="103">
        <v>0</v>
      </c>
      <c r="N22" s="104">
        <f>IF(D22&gt;0,M22/D22*100,"-")</f>
        <v>0</v>
      </c>
      <c r="O22" s="103">
        <v>7099</v>
      </c>
      <c r="P22" s="103">
        <v>5698</v>
      </c>
      <c r="Q22" s="104">
        <f>IF(D22&gt;0,O22/D22*100,"-")</f>
        <v>72.840139544428482</v>
      </c>
      <c r="R22" s="103">
        <v>70</v>
      </c>
      <c r="S22" s="101"/>
      <c r="T22" s="101" t="s">
        <v>257</v>
      </c>
      <c r="U22" s="101"/>
      <c r="V22" s="101"/>
      <c r="W22" s="101"/>
      <c r="X22" s="101" t="s">
        <v>257</v>
      </c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11</v>
      </c>
      <c r="B23" s="102" t="s">
        <v>286</v>
      </c>
      <c r="C23" s="101" t="s">
        <v>287</v>
      </c>
      <c r="D23" s="103">
        <f>+SUM(E23,+I23)</f>
        <v>5248</v>
      </c>
      <c r="E23" s="103">
        <f>+SUM(G23,+H23)</f>
        <v>258</v>
      </c>
      <c r="F23" s="104">
        <f>IF(D23&gt;0,E23/D23*100,"-")</f>
        <v>4.9161585365853657</v>
      </c>
      <c r="G23" s="103">
        <v>233</v>
      </c>
      <c r="H23" s="103">
        <v>25</v>
      </c>
      <c r="I23" s="103">
        <f>+SUM(K23,+M23,+O23)</f>
        <v>4990</v>
      </c>
      <c r="J23" s="104">
        <f>IF(D23&gt;0,I23/D23*100,"-")</f>
        <v>95.083841463414629</v>
      </c>
      <c r="K23" s="103">
        <v>0</v>
      </c>
      <c r="L23" s="104">
        <f>IF(D23&gt;0,K23/D23*100,"-")</f>
        <v>0</v>
      </c>
      <c r="M23" s="103">
        <v>0</v>
      </c>
      <c r="N23" s="104">
        <f>IF(D23&gt;0,M23/D23*100,"-")</f>
        <v>0</v>
      </c>
      <c r="O23" s="103">
        <v>4990</v>
      </c>
      <c r="P23" s="103">
        <v>3321</v>
      </c>
      <c r="Q23" s="104">
        <f>IF(D23&gt;0,O23/D23*100,"-")</f>
        <v>95.083841463414629</v>
      </c>
      <c r="R23" s="103">
        <v>29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11</v>
      </c>
      <c r="B24" s="102" t="s">
        <v>288</v>
      </c>
      <c r="C24" s="101" t="s">
        <v>289</v>
      </c>
      <c r="D24" s="103">
        <f>+SUM(E24,+I24)</f>
        <v>9491</v>
      </c>
      <c r="E24" s="103">
        <f>+SUM(G24,+H24)</f>
        <v>3961</v>
      </c>
      <c r="F24" s="104">
        <f>IF(D24&gt;0,E24/D24*100,"-")</f>
        <v>41.734274575914029</v>
      </c>
      <c r="G24" s="103">
        <v>3913</v>
      </c>
      <c r="H24" s="103">
        <v>48</v>
      </c>
      <c r="I24" s="103">
        <f>+SUM(K24,+M24,+O24)</f>
        <v>5530</v>
      </c>
      <c r="J24" s="104">
        <f>IF(D24&gt;0,I24/D24*100,"-")</f>
        <v>58.265725424085979</v>
      </c>
      <c r="K24" s="103">
        <v>1569</v>
      </c>
      <c r="L24" s="104">
        <f>IF(D24&gt;0,K24/D24*100,"-")</f>
        <v>16.531450848171954</v>
      </c>
      <c r="M24" s="103">
        <v>0</v>
      </c>
      <c r="N24" s="104">
        <f>IF(D24&gt;0,M24/D24*100,"-")</f>
        <v>0</v>
      </c>
      <c r="O24" s="103">
        <v>3961</v>
      </c>
      <c r="P24" s="103">
        <v>3533</v>
      </c>
      <c r="Q24" s="104">
        <f>IF(D24&gt;0,O24/D24*100,"-")</f>
        <v>41.734274575914029</v>
      </c>
      <c r="R24" s="103">
        <v>165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11</v>
      </c>
      <c r="B25" s="102" t="s">
        <v>290</v>
      </c>
      <c r="C25" s="101" t="s">
        <v>291</v>
      </c>
      <c r="D25" s="103">
        <f>+SUM(E25,+I25)</f>
        <v>15823</v>
      </c>
      <c r="E25" s="103">
        <f>+SUM(G25,+H25)</f>
        <v>1385</v>
      </c>
      <c r="F25" s="104">
        <f>IF(D25&gt;0,E25/D25*100,"-")</f>
        <v>8.7530809580989697</v>
      </c>
      <c r="G25" s="103">
        <v>1379</v>
      </c>
      <c r="H25" s="103">
        <v>6</v>
      </c>
      <c r="I25" s="103">
        <f>+SUM(K25,+M25,+O25)</f>
        <v>14438</v>
      </c>
      <c r="J25" s="104">
        <f>IF(D25&gt;0,I25/D25*100,"-")</f>
        <v>91.246919041901037</v>
      </c>
      <c r="K25" s="103">
        <v>14022</v>
      </c>
      <c r="L25" s="104">
        <f>IF(D25&gt;0,K25/D25*100,"-")</f>
        <v>88.617834797446761</v>
      </c>
      <c r="M25" s="103">
        <v>0</v>
      </c>
      <c r="N25" s="104">
        <f>IF(D25&gt;0,M25/D25*100,"-")</f>
        <v>0</v>
      </c>
      <c r="O25" s="103">
        <v>416</v>
      </c>
      <c r="P25" s="103">
        <v>209</v>
      </c>
      <c r="Q25" s="104">
        <f>IF(D25&gt;0,O25/D25*100,"-")</f>
        <v>2.6290842444542757</v>
      </c>
      <c r="R25" s="103">
        <v>576</v>
      </c>
      <c r="S25" s="101" t="s">
        <v>257</v>
      </c>
      <c r="T25" s="101"/>
      <c r="U25" s="101"/>
      <c r="V25" s="101"/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11</v>
      </c>
      <c r="B26" s="102" t="s">
        <v>292</v>
      </c>
      <c r="C26" s="101" t="s">
        <v>293</v>
      </c>
      <c r="D26" s="103">
        <f>+SUM(E26,+I26)</f>
        <v>9729</v>
      </c>
      <c r="E26" s="103">
        <f>+SUM(G26,+H26)</f>
        <v>749</v>
      </c>
      <c r="F26" s="104">
        <f>IF(D26&gt;0,E26/D26*100,"-")</f>
        <v>7.6986329530270323</v>
      </c>
      <c r="G26" s="103">
        <v>725</v>
      </c>
      <c r="H26" s="103">
        <v>24</v>
      </c>
      <c r="I26" s="103">
        <f>+SUM(K26,+M26,+O26)</f>
        <v>8980</v>
      </c>
      <c r="J26" s="104">
        <f>IF(D26&gt;0,I26/D26*100,"-")</f>
        <v>92.30136704697297</v>
      </c>
      <c r="K26" s="103">
        <v>1196</v>
      </c>
      <c r="L26" s="104">
        <f>IF(D26&gt;0,K26/D26*100,"-")</f>
        <v>12.293144208037825</v>
      </c>
      <c r="M26" s="103">
        <v>0</v>
      </c>
      <c r="N26" s="104">
        <f>IF(D26&gt;0,M26/D26*100,"-")</f>
        <v>0</v>
      </c>
      <c r="O26" s="103">
        <v>7784</v>
      </c>
      <c r="P26" s="103">
        <v>7276</v>
      </c>
      <c r="Q26" s="104">
        <f>IF(D26&gt;0,O26/D26*100,"-")</f>
        <v>80.00822283893514</v>
      </c>
      <c r="R26" s="103">
        <v>59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 t="s">
        <v>11</v>
      </c>
      <c r="B27" s="102" t="s">
        <v>294</v>
      </c>
      <c r="C27" s="101" t="s">
        <v>295</v>
      </c>
      <c r="D27" s="103">
        <f>+SUM(E27,+I27)</f>
        <v>35680</v>
      </c>
      <c r="E27" s="103">
        <f>+SUM(G27,+H27)</f>
        <v>837</v>
      </c>
      <c r="F27" s="104">
        <f>IF(D27&gt;0,E27/D27*100,"-")</f>
        <v>2.34585201793722</v>
      </c>
      <c r="G27" s="103">
        <v>767</v>
      </c>
      <c r="H27" s="103">
        <v>70</v>
      </c>
      <c r="I27" s="103">
        <f>+SUM(K27,+M27,+O27)</f>
        <v>34843</v>
      </c>
      <c r="J27" s="104">
        <f>IF(D27&gt;0,I27/D27*100,"-")</f>
        <v>97.654147982062781</v>
      </c>
      <c r="K27" s="103">
        <v>25943</v>
      </c>
      <c r="L27" s="104">
        <f>IF(D27&gt;0,K27/D27*100,"-")</f>
        <v>72.710201793721978</v>
      </c>
      <c r="M27" s="103">
        <v>0</v>
      </c>
      <c r="N27" s="104">
        <f>IF(D27&gt;0,M27/D27*100,"-")</f>
        <v>0</v>
      </c>
      <c r="O27" s="103">
        <v>8900</v>
      </c>
      <c r="P27" s="103">
        <v>4471</v>
      </c>
      <c r="Q27" s="104">
        <f>IF(D27&gt;0,O27/D27*100,"-")</f>
        <v>24.943946188340806</v>
      </c>
      <c r="R27" s="103">
        <v>432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11</v>
      </c>
      <c r="B28" s="102" t="s">
        <v>296</v>
      </c>
      <c r="C28" s="101" t="s">
        <v>297</v>
      </c>
      <c r="D28" s="103">
        <f>+SUM(E28,+I28)</f>
        <v>42725</v>
      </c>
      <c r="E28" s="103">
        <f>+SUM(G28,+H28)</f>
        <v>297</v>
      </c>
      <c r="F28" s="104">
        <f>IF(D28&gt;0,E28/D28*100,"-")</f>
        <v>0.695143358689292</v>
      </c>
      <c r="G28" s="103">
        <v>264</v>
      </c>
      <c r="H28" s="103">
        <v>33</v>
      </c>
      <c r="I28" s="103">
        <f>+SUM(K28,+M28,+O28)</f>
        <v>42428</v>
      </c>
      <c r="J28" s="104">
        <f>IF(D28&gt;0,I28/D28*100,"-")</f>
        <v>99.304856641310707</v>
      </c>
      <c r="K28" s="103">
        <v>41233</v>
      </c>
      <c r="L28" s="104">
        <f>IF(D28&gt;0,K28/D28*100,"-")</f>
        <v>96.507899356348744</v>
      </c>
      <c r="M28" s="103">
        <v>0</v>
      </c>
      <c r="N28" s="104">
        <f>IF(D28&gt;0,M28/D28*100,"-")</f>
        <v>0</v>
      </c>
      <c r="O28" s="103">
        <v>1195</v>
      </c>
      <c r="P28" s="103">
        <v>696</v>
      </c>
      <c r="Q28" s="104">
        <f>IF(D28&gt;0,O28/D28*100,"-")</f>
        <v>2.7969572849619659</v>
      </c>
      <c r="R28" s="103">
        <v>461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11</v>
      </c>
      <c r="B29" s="102" t="s">
        <v>298</v>
      </c>
      <c r="C29" s="101" t="s">
        <v>299</v>
      </c>
      <c r="D29" s="103">
        <f>+SUM(E29,+I29)</f>
        <v>3965</v>
      </c>
      <c r="E29" s="103">
        <f>+SUM(G29,+H29)</f>
        <v>799</v>
      </c>
      <c r="F29" s="104">
        <f>IF(D29&gt;0,E29/D29*100,"-")</f>
        <v>20.151324085750318</v>
      </c>
      <c r="G29" s="103">
        <v>799</v>
      </c>
      <c r="H29" s="103">
        <v>0</v>
      </c>
      <c r="I29" s="103">
        <f>+SUM(K29,+M29,+O29)</f>
        <v>3166</v>
      </c>
      <c r="J29" s="104">
        <f>IF(D29&gt;0,I29/D29*100,"-")</f>
        <v>79.848675914249696</v>
      </c>
      <c r="K29" s="103">
        <v>1545</v>
      </c>
      <c r="L29" s="104">
        <f>IF(D29&gt;0,K29/D29*100,"-")</f>
        <v>38.965952080706181</v>
      </c>
      <c r="M29" s="103">
        <v>0</v>
      </c>
      <c r="N29" s="104">
        <f>IF(D29&gt;0,M29/D29*100,"-")</f>
        <v>0</v>
      </c>
      <c r="O29" s="103">
        <v>1621</v>
      </c>
      <c r="P29" s="103">
        <v>1358</v>
      </c>
      <c r="Q29" s="104">
        <f>IF(D29&gt;0,O29/D29*100,"-")</f>
        <v>40.882723833543508</v>
      </c>
      <c r="R29" s="103">
        <v>100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11</v>
      </c>
      <c r="B30" s="102" t="s">
        <v>300</v>
      </c>
      <c r="C30" s="101" t="s">
        <v>301</v>
      </c>
      <c r="D30" s="103">
        <f>+SUM(E30,+I30)</f>
        <v>6899</v>
      </c>
      <c r="E30" s="103">
        <f>+SUM(G30,+H30)</f>
        <v>1787</v>
      </c>
      <c r="F30" s="104">
        <f>IF(D30&gt;0,E30/D30*100,"-")</f>
        <v>25.902304681837947</v>
      </c>
      <c r="G30" s="103">
        <v>1787</v>
      </c>
      <c r="H30" s="103">
        <v>0</v>
      </c>
      <c r="I30" s="103">
        <f>+SUM(K30,+M30,+O30)</f>
        <v>5112</v>
      </c>
      <c r="J30" s="104">
        <f>IF(D30&gt;0,I30/D30*100,"-")</f>
        <v>74.097695318162053</v>
      </c>
      <c r="K30" s="103">
        <v>0</v>
      </c>
      <c r="L30" s="104">
        <f>IF(D30&gt;0,K30/D30*100,"-")</f>
        <v>0</v>
      </c>
      <c r="M30" s="103">
        <v>0</v>
      </c>
      <c r="N30" s="104">
        <f>IF(D30&gt;0,M30/D30*100,"-")</f>
        <v>0</v>
      </c>
      <c r="O30" s="103">
        <v>5112</v>
      </c>
      <c r="P30" s="103">
        <v>4499</v>
      </c>
      <c r="Q30" s="104">
        <f>IF(D30&gt;0,O30/D30*100,"-")</f>
        <v>74.097695318162053</v>
      </c>
      <c r="R30" s="103">
        <v>50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11</v>
      </c>
      <c r="B31" s="102" t="s">
        <v>302</v>
      </c>
      <c r="C31" s="101" t="s">
        <v>303</v>
      </c>
      <c r="D31" s="103">
        <f>+SUM(E31,+I31)</f>
        <v>1457</v>
      </c>
      <c r="E31" s="103">
        <f>+SUM(G31,+H31)</f>
        <v>573</v>
      </c>
      <c r="F31" s="104">
        <f>IF(D31&gt;0,E31/D31*100,"-")</f>
        <v>39.327385037748797</v>
      </c>
      <c r="G31" s="103">
        <v>573</v>
      </c>
      <c r="H31" s="103">
        <v>0</v>
      </c>
      <c r="I31" s="103">
        <f>+SUM(K31,+M31,+O31)</f>
        <v>884</v>
      </c>
      <c r="J31" s="104">
        <f>IF(D31&gt;0,I31/D31*100,"-")</f>
        <v>60.672614962251203</v>
      </c>
      <c r="K31" s="103">
        <v>0</v>
      </c>
      <c r="L31" s="104">
        <f>IF(D31&gt;0,K31/D31*100,"-")</f>
        <v>0</v>
      </c>
      <c r="M31" s="103">
        <v>0</v>
      </c>
      <c r="N31" s="104">
        <f>IF(D31&gt;0,M31/D31*100,"-")</f>
        <v>0</v>
      </c>
      <c r="O31" s="103">
        <v>884</v>
      </c>
      <c r="P31" s="103">
        <v>822</v>
      </c>
      <c r="Q31" s="104">
        <f>IF(D31&gt;0,O31/D31*100,"-")</f>
        <v>60.672614962251203</v>
      </c>
      <c r="R31" s="103">
        <v>38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11</v>
      </c>
      <c r="B32" s="102" t="s">
        <v>304</v>
      </c>
      <c r="C32" s="101" t="s">
        <v>305</v>
      </c>
      <c r="D32" s="103">
        <f>+SUM(E32,+I32)</f>
        <v>6245</v>
      </c>
      <c r="E32" s="103">
        <f>+SUM(G32,+H32)</f>
        <v>2652</v>
      </c>
      <c r="F32" s="104">
        <f>IF(D32&gt;0,E32/D32*100,"-")</f>
        <v>42.465972778222579</v>
      </c>
      <c r="G32" s="103">
        <v>2652</v>
      </c>
      <c r="H32" s="103">
        <v>0</v>
      </c>
      <c r="I32" s="103">
        <f>+SUM(K32,+M32,+O32)</f>
        <v>3593</v>
      </c>
      <c r="J32" s="104">
        <f>IF(D32&gt;0,I32/D32*100,"-")</f>
        <v>57.534027221777414</v>
      </c>
      <c r="K32" s="103">
        <v>0</v>
      </c>
      <c r="L32" s="104">
        <f>IF(D32&gt;0,K32/D32*100,"-")</f>
        <v>0</v>
      </c>
      <c r="M32" s="103">
        <v>0</v>
      </c>
      <c r="N32" s="104">
        <f>IF(D32&gt;0,M32/D32*100,"-")</f>
        <v>0</v>
      </c>
      <c r="O32" s="103">
        <v>3593</v>
      </c>
      <c r="P32" s="103">
        <v>3593</v>
      </c>
      <c r="Q32" s="104">
        <f>IF(D32&gt;0,O32/D32*100,"-")</f>
        <v>57.534027221777414</v>
      </c>
      <c r="R32" s="103">
        <v>89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11</v>
      </c>
      <c r="B33" s="102" t="s">
        <v>306</v>
      </c>
      <c r="C33" s="101" t="s">
        <v>307</v>
      </c>
      <c r="D33" s="103">
        <f>+SUM(E33,+I33)</f>
        <v>6734</v>
      </c>
      <c r="E33" s="103">
        <f>+SUM(G33,+H33)</f>
        <v>462</v>
      </c>
      <c r="F33" s="104">
        <f>IF(D33&gt;0,E33/D33*100,"-")</f>
        <v>6.8607068607068609</v>
      </c>
      <c r="G33" s="103">
        <v>462</v>
      </c>
      <c r="H33" s="103">
        <v>0</v>
      </c>
      <c r="I33" s="103">
        <f>+SUM(K33,+M33,+O33)</f>
        <v>6272</v>
      </c>
      <c r="J33" s="104">
        <f>IF(D33&gt;0,I33/D33*100,"-")</f>
        <v>93.139293139293144</v>
      </c>
      <c r="K33" s="103">
        <v>0</v>
      </c>
      <c r="L33" s="104">
        <f>IF(D33&gt;0,K33/D33*100,"-")</f>
        <v>0</v>
      </c>
      <c r="M33" s="103">
        <v>0</v>
      </c>
      <c r="N33" s="104">
        <f>IF(D33&gt;0,M33/D33*100,"-")</f>
        <v>0</v>
      </c>
      <c r="O33" s="103">
        <v>6272</v>
      </c>
      <c r="P33" s="103">
        <v>5493</v>
      </c>
      <c r="Q33" s="104">
        <f>IF(D33&gt;0,O33/D33*100,"-")</f>
        <v>93.139293139293144</v>
      </c>
      <c r="R33" s="103">
        <v>107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 t="s">
        <v>11</v>
      </c>
      <c r="B34" s="102" t="s">
        <v>308</v>
      </c>
      <c r="C34" s="101" t="s">
        <v>309</v>
      </c>
      <c r="D34" s="103">
        <f>+SUM(E34,+I34)</f>
        <v>10403</v>
      </c>
      <c r="E34" s="103">
        <f>+SUM(G34,+H34)</f>
        <v>966</v>
      </c>
      <c r="F34" s="104">
        <f>IF(D34&gt;0,E34/D34*100,"-")</f>
        <v>9.2857829472267621</v>
      </c>
      <c r="G34" s="103">
        <v>966</v>
      </c>
      <c r="H34" s="103">
        <v>0</v>
      </c>
      <c r="I34" s="103">
        <f>+SUM(K34,+M34,+O34)</f>
        <v>9437</v>
      </c>
      <c r="J34" s="104">
        <f>IF(D34&gt;0,I34/D34*100,"-")</f>
        <v>90.714217052773236</v>
      </c>
      <c r="K34" s="103">
        <v>0</v>
      </c>
      <c r="L34" s="104">
        <f>IF(D34&gt;0,K34/D34*100,"-")</f>
        <v>0</v>
      </c>
      <c r="M34" s="103">
        <v>0</v>
      </c>
      <c r="N34" s="104">
        <f>IF(D34&gt;0,M34/D34*100,"-")</f>
        <v>0</v>
      </c>
      <c r="O34" s="103">
        <v>9437</v>
      </c>
      <c r="P34" s="103">
        <v>8254</v>
      </c>
      <c r="Q34" s="104">
        <f>IF(D34&gt;0,O34/D34*100,"-")</f>
        <v>90.714217052773236</v>
      </c>
      <c r="R34" s="103">
        <v>86</v>
      </c>
      <c r="S34" s="101" t="s">
        <v>257</v>
      </c>
      <c r="T34" s="101"/>
      <c r="U34" s="101"/>
      <c r="V34" s="101"/>
      <c r="W34" s="101" t="s">
        <v>257</v>
      </c>
      <c r="X34" s="101"/>
      <c r="Y34" s="101"/>
      <c r="Z34" s="101"/>
      <c r="AA34" s="189" t="s">
        <v>256</v>
      </c>
      <c r="AB34" s="190"/>
    </row>
    <row r="35" spans="1:28" s="105" customFormat="1" ht="13.5" customHeight="1">
      <c r="A35" s="101" t="s">
        <v>11</v>
      </c>
      <c r="B35" s="102" t="s">
        <v>310</v>
      </c>
      <c r="C35" s="101" t="s">
        <v>311</v>
      </c>
      <c r="D35" s="103">
        <f>+SUM(E35,+I35)</f>
        <v>16937</v>
      </c>
      <c r="E35" s="103">
        <f>+SUM(G35,+H35)</f>
        <v>1707</v>
      </c>
      <c r="F35" s="104">
        <f>IF(D35&gt;0,E35/D35*100,"-")</f>
        <v>10.078526303359508</v>
      </c>
      <c r="G35" s="103">
        <v>1707</v>
      </c>
      <c r="H35" s="103">
        <v>0</v>
      </c>
      <c r="I35" s="103">
        <f>+SUM(K35,+M35,+O35)</f>
        <v>15230</v>
      </c>
      <c r="J35" s="104">
        <f>IF(D35&gt;0,I35/D35*100,"-")</f>
        <v>89.92147369664049</v>
      </c>
      <c r="K35" s="103">
        <v>7478</v>
      </c>
      <c r="L35" s="104">
        <f>IF(D35&gt;0,K35/D35*100,"-")</f>
        <v>44.151856881383949</v>
      </c>
      <c r="M35" s="103">
        <v>0</v>
      </c>
      <c r="N35" s="104">
        <f>IF(D35&gt;0,M35/D35*100,"-")</f>
        <v>0</v>
      </c>
      <c r="O35" s="103">
        <v>7752</v>
      </c>
      <c r="P35" s="103">
        <v>5675</v>
      </c>
      <c r="Q35" s="104">
        <f>IF(D35&gt;0,O35/D35*100,"-")</f>
        <v>45.769616815256533</v>
      </c>
      <c r="R35" s="103">
        <v>86</v>
      </c>
      <c r="S35" s="101"/>
      <c r="T35" s="101"/>
      <c r="U35" s="101"/>
      <c r="V35" s="101" t="s">
        <v>257</v>
      </c>
      <c r="W35" s="101"/>
      <c r="X35" s="101"/>
      <c r="Y35" s="101"/>
      <c r="Z35" s="101" t="s">
        <v>257</v>
      </c>
      <c r="AA35" s="189" t="s">
        <v>256</v>
      </c>
      <c r="AB35" s="190"/>
    </row>
    <row r="36" spans="1:28" s="105" customFormat="1" ht="13.5" customHeight="1">
      <c r="A36" s="101" t="s">
        <v>11</v>
      </c>
      <c r="B36" s="102" t="s">
        <v>312</v>
      </c>
      <c r="C36" s="101" t="s">
        <v>313</v>
      </c>
      <c r="D36" s="103">
        <f>+SUM(E36,+I36)</f>
        <v>9744</v>
      </c>
      <c r="E36" s="103">
        <f>+SUM(G36,+H36)</f>
        <v>307</v>
      </c>
      <c r="F36" s="104">
        <f>IF(D36&gt;0,E36/D36*100,"-")</f>
        <v>3.1506568144499183</v>
      </c>
      <c r="G36" s="103">
        <v>307</v>
      </c>
      <c r="H36" s="103">
        <v>0</v>
      </c>
      <c r="I36" s="103">
        <f>+SUM(K36,+M36,+O36)</f>
        <v>9437</v>
      </c>
      <c r="J36" s="104">
        <f>IF(D36&gt;0,I36/D36*100,"-")</f>
        <v>96.849343185550083</v>
      </c>
      <c r="K36" s="103">
        <v>5570</v>
      </c>
      <c r="L36" s="104">
        <f>IF(D36&gt;0,K36/D36*100,"-")</f>
        <v>57.163382594417079</v>
      </c>
      <c r="M36" s="103">
        <v>0</v>
      </c>
      <c r="N36" s="104">
        <f>IF(D36&gt;0,M36/D36*100,"-")</f>
        <v>0</v>
      </c>
      <c r="O36" s="103">
        <v>3867</v>
      </c>
      <c r="P36" s="103">
        <v>2765</v>
      </c>
      <c r="Q36" s="104">
        <f>IF(D36&gt;0,O36/D36*100,"-")</f>
        <v>39.685960591133011</v>
      </c>
      <c r="R36" s="103">
        <v>106</v>
      </c>
      <c r="S36" s="101" t="s">
        <v>257</v>
      </c>
      <c r="T36" s="101"/>
      <c r="U36" s="101"/>
      <c r="V36" s="101"/>
      <c r="W36" s="101" t="s">
        <v>257</v>
      </c>
      <c r="X36" s="101"/>
      <c r="Y36" s="101"/>
      <c r="Z36" s="101"/>
      <c r="AA36" s="189" t="s">
        <v>256</v>
      </c>
      <c r="AB36" s="190"/>
    </row>
    <row r="37" spans="1:28" s="105" customFormat="1" ht="13.5" customHeight="1">
      <c r="A37" s="101" t="s">
        <v>11</v>
      </c>
      <c r="B37" s="102" t="s">
        <v>314</v>
      </c>
      <c r="C37" s="101" t="s">
        <v>315</v>
      </c>
      <c r="D37" s="103">
        <f>+SUM(E37,+I37)</f>
        <v>33325</v>
      </c>
      <c r="E37" s="103">
        <f>+SUM(G37,+H37)</f>
        <v>306</v>
      </c>
      <c r="F37" s="104">
        <f>IF(D37&gt;0,E37/D37*100,"-")</f>
        <v>0.91822955738934731</v>
      </c>
      <c r="G37" s="103">
        <v>306</v>
      </c>
      <c r="H37" s="103">
        <v>0</v>
      </c>
      <c r="I37" s="103">
        <f>+SUM(K37,+M37,+O37)</f>
        <v>33019</v>
      </c>
      <c r="J37" s="104">
        <f>IF(D37&gt;0,I37/D37*100,"-")</f>
        <v>99.081770442610647</v>
      </c>
      <c r="K37" s="103">
        <v>29494</v>
      </c>
      <c r="L37" s="104">
        <f>IF(D37&gt;0,K37/D37*100,"-")</f>
        <v>88.50412603150788</v>
      </c>
      <c r="M37" s="103">
        <v>0</v>
      </c>
      <c r="N37" s="104">
        <f>IF(D37&gt;0,M37/D37*100,"-")</f>
        <v>0</v>
      </c>
      <c r="O37" s="103">
        <v>3525</v>
      </c>
      <c r="P37" s="103">
        <v>771</v>
      </c>
      <c r="Q37" s="104">
        <f>IF(D37&gt;0,O37/D37*100,"-")</f>
        <v>10.577644411102776</v>
      </c>
      <c r="R37" s="103">
        <v>169</v>
      </c>
      <c r="S37" s="101" t="s">
        <v>257</v>
      </c>
      <c r="T37" s="101"/>
      <c r="U37" s="101"/>
      <c r="V37" s="101"/>
      <c r="W37" s="101" t="s">
        <v>257</v>
      </c>
      <c r="X37" s="101"/>
      <c r="Y37" s="101"/>
      <c r="Z37" s="101"/>
      <c r="AA37" s="189" t="s">
        <v>256</v>
      </c>
      <c r="AB37" s="190"/>
    </row>
    <row r="38" spans="1:28" s="105" customFormat="1" ht="13.5" customHeight="1">
      <c r="A38" s="101" t="s">
        <v>11</v>
      </c>
      <c r="B38" s="102" t="s">
        <v>316</v>
      </c>
      <c r="C38" s="101" t="s">
        <v>317</v>
      </c>
      <c r="D38" s="103">
        <f>+SUM(E38,+I38)</f>
        <v>10398</v>
      </c>
      <c r="E38" s="103">
        <f>+SUM(G38,+H38)</f>
        <v>1654</v>
      </c>
      <c r="F38" s="104">
        <f>IF(D38&gt;0,E38/D38*100,"-")</f>
        <v>15.906905174071936</v>
      </c>
      <c r="G38" s="103">
        <v>1654</v>
      </c>
      <c r="H38" s="103">
        <v>0</v>
      </c>
      <c r="I38" s="103">
        <f>+SUM(K38,+M38,+O38)</f>
        <v>8744</v>
      </c>
      <c r="J38" s="104">
        <f>IF(D38&gt;0,I38/D38*100,"-")</f>
        <v>84.093094825928063</v>
      </c>
      <c r="K38" s="103">
        <v>0</v>
      </c>
      <c r="L38" s="104">
        <f>IF(D38&gt;0,K38/D38*100,"-")</f>
        <v>0</v>
      </c>
      <c r="M38" s="103">
        <v>0</v>
      </c>
      <c r="N38" s="104">
        <f>IF(D38&gt;0,M38/D38*100,"-")</f>
        <v>0</v>
      </c>
      <c r="O38" s="103">
        <v>8744</v>
      </c>
      <c r="P38" s="103">
        <v>6975</v>
      </c>
      <c r="Q38" s="104">
        <f>IF(D38&gt;0,O38/D38*100,"-")</f>
        <v>84.093094825928063</v>
      </c>
      <c r="R38" s="103">
        <v>76</v>
      </c>
      <c r="S38" s="101" t="s">
        <v>257</v>
      </c>
      <c r="T38" s="101"/>
      <c r="U38" s="101"/>
      <c r="V38" s="101"/>
      <c r="W38" s="101" t="s">
        <v>257</v>
      </c>
      <c r="X38" s="101"/>
      <c r="Y38" s="101"/>
      <c r="Z38" s="101"/>
      <c r="AA38" s="189" t="s">
        <v>256</v>
      </c>
      <c r="AB38" s="190"/>
    </row>
    <row r="39" spans="1:28" s="105" customFormat="1" ht="13.5" customHeight="1">
      <c r="A39" s="101" t="s">
        <v>11</v>
      </c>
      <c r="B39" s="102" t="s">
        <v>318</v>
      </c>
      <c r="C39" s="101" t="s">
        <v>319</v>
      </c>
      <c r="D39" s="103">
        <f>+SUM(E39,+I39)</f>
        <v>14446</v>
      </c>
      <c r="E39" s="103">
        <f>+SUM(G39,+H39)</f>
        <v>4045</v>
      </c>
      <c r="F39" s="104">
        <f>IF(D39&gt;0,E39/D39*100,"-")</f>
        <v>28.000830679772946</v>
      </c>
      <c r="G39" s="103">
        <v>4045</v>
      </c>
      <c r="H39" s="103">
        <v>0</v>
      </c>
      <c r="I39" s="103">
        <f>+SUM(K39,+M39,+O39)</f>
        <v>10401</v>
      </c>
      <c r="J39" s="104">
        <f>IF(D39&gt;0,I39/D39*100,"-")</f>
        <v>71.999169320227054</v>
      </c>
      <c r="K39" s="103">
        <v>0</v>
      </c>
      <c r="L39" s="104">
        <f>IF(D39&gt;0,K39/D39*100,"-")</f>
        <v>0</v>
      </c>
      <c r="M39" s="103">
        <v>0</v>
      </c>
      <c r="N39" s="104">
        <f>IF(D39&gt;0,M39/D39*100,"-")</f>
        <v>0</v>
      </c>
      <c r="O39" s="103">
        <v>10401</v>
      </c>
      <c r="P39" s="103">
        <v>9246</v>
      </c>
      <c r="Q39" s="104">
        <f>IF(D39&gt;0,O39/D39*100,"-")</f>
        <v>71.999169320227054</v>
      </c>
      <c r="R39" s="103">
        <v>103</v>
      </c>
      <c r="S39" s="101"/>
      <c r="T39" s="101"/>
      <c r="U39" s="101"/>
      <c r="V39" s="101" t="s">
        <v>257</v>
      </c>
      <c r="W39" s="101"/>
      <c r="X39" s="101"/>
      <c r="Y39" s="101"/>
      <c r="Z39" s="101" t="s">
        <v>257</v>
      </c>
      <c r="AA39" s="189" t="s">
        <v>256</v>
      </c>
      <c r="AB39" s="190"/>
    </row>
    <row r="40" spans="1:28" s="105" customFormat="1" ht="13.5" customHeight="1">
      <c r="A40" s="101" t="s">
        <v>11</v>
      </c>
      <c r="B40" s="102" t="s">
        <v>320</v>
      </c>
      <c r="C40" s="101" t="s">
        <v>321</v>
      </c>
      <c r="D40" s="103">
        <f>+SUM(E40,+I40)</f>
        <v>11622</v>
      </c>
      <c r="E40" s="103">
        <f>+SUM(G40,+H40)</f>
        <v>1950</v>
      </c>
      <c r="F40" s="104">
        <f>IF(D40&gt;0,E40/D40*100,"-")</f>
        <v>16.778523489932887</v>
      </c>
      <c r="G40" s="103">
        <v>1950</v>
      </c>
      <c r="H40" s="103">
        <v>0</v>
      </c>
      <c r="I40" s="103">
        <f>+SUM(K40,+M40,+O40)</f>
        <v>9672</v>
      </c>
      <c r="J40" s="104">
        <f>IF(D40&gt;0,I40/D40*100,"-")</f>
        <v>83.22147651006712</v>
      </c>
      <c r="K40" s="103">
        <v>7932</v>
      </c>
      <c r="L40" s="104">
        <f>IF(D40&gt;0,K40/D40*100,"-")</f>
        <v>68.249870934434696</v>
      </c>
      <c r="M40" s="103">
        <v>0</v>
      </c>
      <c r="N40" s="104">
        <f>IF(D40&gt;0,M40/D40*100,"-")</f>
        <v>0</v>
      </c>
      <c r="O40" s="103">
        <v>1740</v>
      </c>
      <c r="P40" s="103">
        <v>728</v>
      </c>
      <c r="Q40" s="104">
        <f>IF(D40&gt;0,O40/D40*100,"-")</f>
        <v>14.971605575632422</v>
      </c>
      <c r="R40" s="103">
        <v>185</v>
      </c>
      <c r="S40" s="101"/>
      <c r="T40" s="101"/>
      <c r="U40" s="101"/>
      <c r="V40" s="101" t="s">
        <v>257</v>
      </c>
      <c r="W40" s="101"/>
      <c r="X40" s="101"/>
      <c r="Y40" s="101"/>
      <c r="Z40" s="101" t="s">
        <v>257</v>
      </c>
      <c r="AA40" s="189" t="s">
        <v>256</v>
      </c>
      <c r="AB40" s="190"/>
    </row>
    <row r="41" spans="1:28" s="105" customFormat="1" ht="13.5" customHeight="1">
      <c r="A41" s="101" t="s">
        <v>11</v>
      </c>
      <c r="B41" s="102" t="s">
        <v>322</v>
      </c>
      <c r="C41" s="101" t="s">
        <v>323</v>
      </c>
      <c r="D41" s="103">
        <f>+SUM(E41,+I41)</f>
        <v>16388</v>
      </c>
      <c r="E41" s="103">
        <f>+SUM(G41,+H41)</f>
        <v>2991</v>
      </c>
      <c r="F41" s="104">
        <f>IF(D41&gt;0,E41/D41*100,"-")</f>
        <v>18.251159384915791</v>
      </c>
      <c r="G41" s="103">
        <v>2986</v>
      </c>
      <c r="H41" s="103">
        <v>5</v>
      </c>
      <c r="I41" s="103">
        <f>+SUM(K41,+M41,+O41)</f>
        <v>13397</v>
      </c>
      <c r="J41" s="104">
        <f>IF(D41&gt;0,I41/D41*100,"-")</f>
        <v>81.748840615084205</v>
      </c>
      <c r="K41" s="103">
        <v>0</v>
      </c>
      <c r="L41" s="104">
        <f>IF(D41&gt;0,K41/D41*100,"-")</f>
        <v>0</v>
      </c>
      <c r="M41" s="103">
        <v>0</v>
      </c>
      <c r="N41" s="104">
        <f>IF(D41&gt;0,M41/D41*100,"-")</f>
        <v>0</v>
      </c>
      <c r="O41" s="103">
        <v>13397</v>
      </c>
      <c r="P41" s="103">
        <v>7890</v>
      </c>
      <c r="Q41" s="104">
        <f>IF(D41&gt;0,O41/D41*100,"-")</f>
        <v>81.748840615084205</v>
      </c>
      <c r="R41" s="103">
        <v>42</v>
      </c>
      <c r="S41" s="101"/>
      <c r="T41" s="101"/>
      <c r="U41" s="101"/>
      <c r="V41" s="101" t="s">
        <v>257</v>
      </c>
      <c r="W41" s="101"/>
      <c r="X41" s="101"/>
      <c r="Y41" s="101"/>
      <c r="Z41" s="101" t="s">
        <v>257</v>
      </c>
      <c r="AA41" s="189" t="s">
        <v>256</v>
      </c>
      <c r="AB41" s="190"/>
    </row>
    <row r="42" spans="1:28" s="105" customFormat="1" ht="13.5" customHeight="1">
      <c r="A42" s="101" t="s">
        <v>11</v>
      </c>
      <c r="B42" s="102" t="s">
        <v>324</v>
      </c>
      <c r="C42" s="101" t="s">
        <v>325</v>
      </c>
      <c r="D42" s="103">
        <f>+SUM(E42,+I42)</f>
        <v>4467</v>
      </c>
      <c r="E42" s="103">
        <f>+SUM(G42,+H42)</f>
        <v>756</v>
      </c>
      <c r="F42" s="104">
        <f>IF(D42&gt;0,E42/D42*100,"-")</f>
        <v>16.924110141034252</v>
      </c>
      <c r="G42" s="103">
        <v>756</v>
      </c>
      <c r="H42" s="103">
        <v>0</v>
      </c>
      <c r="I42" s="103">
        <f>+SUM(K42,+M42,+O42)</f>
        <v>3711</v>
      </c>
      <c r="J42" s="104">
        <f>IF(D42&gt;0,I42/D42*100,"-")</f>
        <v>83.075889858965752</v>
      </c>
      <c r="K42" s="103">
        <v>0</v>
      </c>
      <c r="L42" s="104">
        <f>IF(D42&gt;0,K42/D42*100,"-")</f>
        <v>0</v>
      </c>
      <c r="M42" s="103">
        <v>0</v>
      </c>
      <c r="N42" s="104">
        <f>IF(D42&gt;0,M42/D42*100,"-")</f>
        <v>0</v>
      </c>
      <c r="O42" s="103">
        <v>3711</v>
      </c>
      <c r="P42" s="103">
        <v>3456</v>
      </c>
      <c r="Q42" s="104">
        <f>IF(D42&gt;0,O42/D42*100,"-")</f>
        <v>83.075889858965752</v>
      </c>
      <c r="R42" s="103">
        <v>7</v>
      </c>
      <c r="S42" s="101" t="s">
        <v>257</v>
      </c>
      <c r="T42" s="101"/>
      <c r="U42" s="101"/>
      <c r="V42" s="101"/>
      <c r="W42" s="101" t="s">
        <v>257</v>
      </c>
      <c r="X42" s="101"/>
      <c r="Y42" s="101"/>
      <c r="Z42" s="101"/>
      <c r="AA42" s="189" t="s">
        <v>256</v>
      </c>
      <c r="AB42" s="190"/>
    </row>
    <row r="43" spans="1:28" s="105" customFormat="1" ht="13.5" customHeight="1">
      <c r="A43" s="101" t="s">
        <v>11</v>
      </c>
      <c r="B43" s="102" t="s">
        <v>326</v>
      </c>
      <c r="C43" s="101" t="s">
        <v>327</v>
      </c>
      <c r="D43" s="103">
        <f>+SUM(E43,+I43)</f>
        <v>10547</v>
      </c>
      <c r="E43" s="103">
        <f>+SUM(G43,+H43)</f>
        <v>1606</v>
      </c>
      <c r="F43" s="104">
        <f>IF(D43&gt;0,E43/D43*100,"-")</f>
        <v>15.2270787901773</v>
      </c>
      <c r="G43" s="103">
        <v>1606</v>
      </c>
      <c r="H43" s="103">
        <v>0</v>
      </c>
      <c r="I43" s="103">
        <f>+SUM(K43,+M43,+O43)</f>
        <v>8941</v>
      </c>
      <c r="J43" s="104">
        <f>IF(D43&gt;0,I43/D43*100,"-")</f>
        <v>84.772921209822698</v>
      </c>
      <c r="K43" s="103">
        <v>4616</v>
      </c>
      <c r="L43" s="104">
        <f>IF(D43&gt;0,K43/D43*100,"-")</f>
        <v>43.76599981037262</v>
      </c>
      <c r="M43" s="103">
        <v>0</v>
      </c>
      <c r="N43" s="104">
        <f>IF(D43&gt;0,M43/D43*100,"-")</f>
        <v>0</v>
      </c>
      <c r="O43" s="103">
        <v>4325</v>
      </c>
      <c r="P43" s="103">
        <v>3445</v>
      </c>
      <c r="Q43" s="104">
        <f>IF(D43&gt;0,O43/D43*100,"-")</f>
        <v>41.006921399450079</v>
      </c>
      <c r="R43" s="103">
        <v>58</v>
      </c>
      <c r="S43" s="101" t="s">
        <v>257</v>
      </c>
      <c r="T43" s="101"/>
      <c r="U43" s="101"/>
      <c r="V43" s="101"/>
      <c r="W43" s="101"/>
      <c r="X43" s="101" t="s">
        <v>257</v>
      </c>
      <c r="Y43" s="101"/>
      <c r="Z43" s="101"/>
      <c r="AA43" s="189" t="s">
        <v>256</v>
      </c>
      <c r="AB43" s="190"/>
    </row>
    <row r="44" spans="1:28" s="105" customFormat="1" ht="13.5" customHeight="1">
      <c r="A44" s="101" t="s">
        <v>11</v>
      </c>
      <c r="B44" s="102" t="s">
        <v>328</v>
      </c>
      <c r="C44" s="101" t="s">
        <v>329</v>
      </c>
      <c r="D44" s="103">
        <f>+SUM(E44,+I44)</f>
        <v>9171</v>
      </c>
      <c r="E44" s="103">
        <f>+SUM(G44,+H44)</f>
        <v>1682</v>
      </c>
      <c r="F44" s="104">
        <f>IF(D44&gt;0,E44/D44*100,"-")</f>
        <v>18.340420891941992</v>
      </c>
      <c r="G44" s="103">
        <v>1682</v>
      </c>
      <c r="H44" s="103">
        <v>0</v>
      </c>
      <c r="I44" s="103">
        <f>+SUM(K44,+M44,+O44)</f>
        <v>7489</v>
      </c>
      <c r="J44" s="104">
        <f>IF(D44&gt;0,I44/D44*100,"-")</f>
        <v>81.659579108058011</v>
      </c>
      <c r="K44" s="103">
        <v>4708</v>
      </c>
      <c r="L44" s="104">
        <f>IF(D44&gt;0,K44/D44*100,"-")</f>
        <v>51.335732199323957</v>
      </c>
      <c r="M44" s="103">
        <v>0</v>
      </c>
      <c r="N44" s="104">
        <f>IF(D44&gt;0,M44/D44*100,"-")</f>
        <v>0</v>
      </c>
      <c r="O44" s="103">
        <v>2781</v>
      </c>
      <c r="P44" s="103">
        <v>2012</v>
      </c>
      <c r="Q44" s="104">
        <f>IF(D44&gt;0,O44/D44*100,"-")</f>
        <v>30.323846908734055</v>
      </c>
      <c r="R44" s="103">
        <v>69</v>
      </c>
      <c r="S44" s="101" t="s">
        <v>257</v>
      </c>
      <c r="T44" s="101"/>
      <c r="U44" s="101"/>
      <c r="V44" s="101"/>
      <c r="W44" s="101"/>
      <c r="X44" s="101" t="s">
        <v>257</v>
      </c>
      <c r="Y44" s="101"/>
      <c r="Z44" s="101"/>
      <c r="AA44" s="189" t="s">
        <v>256</v>
      </c>
      <c r="AB44" s="190"/>
    </row>
    <row r="45" spans="1:28" s="105" customFormat="1" ht="13.5" customHeight="1">
      <c r="A45" s="101" t="s">
        <v>11</v>
      </c>
      <c r="B45" s="102" t="s">
        <v>330</v>
      </c>
      <c r="C45" s="101" t="s">
        <v>331</v>
      </c>
      <c r="D45" s="103">
        <f>+SUM(E45,+I45)</f>
        <v>3763</v>
      </c>
      <c r="E45" s="103">
        <f>+SUM(G45,+H45)</f>
        <v>578</v>
      </c>
      <c r="F45" s="104">
        <f>IF(D45&gt;0,E45/D45*100,"-")</f>
        <v>15.360085038533086</v>
      </c>
      <c r="G45" s="103">
        <v>578</v>
      </c>
      <c r="H45" s="103">
        <v>0</v>
      </c>
      <c r="I45" s="103">
        <f>+SUM(K45,+M45,+O45)</f>
        <v>3185</v>
      </c>
      <c r="J45" s="104">
        <f>IF(D45&gt;0,I45/D45*100,"-")</f>
        <v>84.639914961466914</v>
      </c>
      <c r="K45" s="103">
        <v>2554</v>
      </c>
      <c r="L45" s="104">
        <f>IF(D45&gt;0,K45/D45*100,"-")</f>
        <v>67.871379218708469</v>
      </c>
      <c r="M45" s="103">
        <v>0</v>
      </c>
      <c r="N45" s="104">
        <f>IF(D45&gt;0,M45/D45*100,"-")</f>
        <v>0</v>
      </c>
      <c r="O45" s="103">
        <v>631</v>
      </c>
      <c r="P45" s="103">
        <v>487</v>
      </c>
      <c r="Q45" s="104">
        <f>IF(D45&gt;0,O45/D45*100,"-")</f>
        <v>16.768535742758438</v>
      </c>
      <c r="R45" s="103">
        <v>7</v>
      </c>
      <c r="S45" s="101" t="s">
        <v>257</v>
      </c>
      <c r="T45" s="101"/>
      <c r="U45" s="101"/>
      <c r="V45" s="101"/>
      <c r="W45" s="101"/>
      <c r="X45" s="101" t="s">
        <v>257</v>
      </c>
      <c r="Y45" s="101"/>
      <c r="Z45" s="101"/>
      <c r="AA45" s="189" t="s">
        <v>256</v>
      </c>
      <c r="AB45" s="190"/>
    </row>
    <row r="46" spans="1:28" s="105" customFormat="1" ht="13.5" customHeight="1">
      <c r="A46" s="101" t="s">
        <v>11</v>
      </c>
      <c r="B46" s="102" t="s">
        <v>332</v>
      </c>
      <c r="C46" s="101" t="s">
        <v>333</v>
      </c>
      <c r="D46" s="103">
        <f>+SUM(E46,+I46)</f>
        <v>2136</v>
      </c>
      <c r="E46" s="103">
        <f>+SUM(G46,+H46)</f>
        <v>367</v>
      </c>
      <c r="F46" s="104">
        <f>IF(D46&gt;0,E46/D46*100,"-")</f>
        <v>17.181647940074907</v>
      </c>
      <c r="G46" s="103">
        <v>288</v>
      </c>
      <c r="H46" s="103">
        <v>79</v>
      </c>
      <c r="I46" s="103">
        <f>+SUM(K46,+M46,+O46)</f>
        <v>1769</v>
      </c>
      <c r="J46" s="104">
        <f>IF(D46&gt;0,I46/D46*100,"-")</f>
        <v>82.81835205992509</v>
      </c>
      <c r="K46" s="103">
        <v>1516</v>
      </c>
      <c r="L46" s="104">
        <f>IF(D46&gt;0,K46/D46*100,"-")</f>
        <v>70.973782771535582</v>
      </c>
      <c r="M46" s="103">
        <v>0</v>
      </c>
      <c r="N46" s="104">
        <f>IF(D46&gt;0,M46/D46*100,"-")</f>
        <v>0</v>
      </c>
      <c r="O46" s="103">
        <v>253</v>
      </c>
      <c r="P46" s="103">
        <v>253</v>
      </c>
      <c r="Q46" s="104">
        <f>IF(D46&gt;0,O46/D46*100,"-")</f>
        <v>11.844569288389513</v>
      </c>
      <c r="R46" s="103">
        <v>9</v>
      </c>
      <c r="S46" s="101" t="s">
        <v>257</v>
      </c>
      <c r="T46" s="101"/>
      <c r="U46" s="101"/>
      <c r="V46" s="101"/>
      <c r="W46" s="101"/>
      <c r="X46" s="101" t="s">
        <v>257</v>
      </c>
      <c r="Y46" s="101"/>
      <c r="Z46" s="101"/>
      <c r="AA46" s="189" t="s">
        <v>256</v>
      </c>
      <c r="AB46" s="190"/>
    </row>
    <row r="47" spans="1:28" s="105" customFormat="1" ht="13.5" customHeight="1">
      <c r="A47" s="101" t="s">
        <v>11</v>
      </c>
      <c r="B47" s="102" t="s">
        <v>334</v>
      </c>
      <c r="C47" s="101" t="s">
        <v>335</v>
      </c>
      <c r="D47" s="103">
        <f>+SUM(E47,+I47)</f>
        <v>4276</v>
      </c>
      <c r="E47" s="103">
        <f>+SUM(G47,+H47)</f>
        <v>1035</v>
      </c>
      <c r="F47" s="104">
        <f>IF(D47&gt;0,E47/D47*100,"-")</f>
        <v>24.204864359214216</v>
      </c>
      <c r="G47" s="103">
        <v>1035</v>
      </c>
      <c r="H47" s="103">
        <v>0</v>
      </c>
      <c r="I47" s="103">
        <f>+SUM(K47,+M47,+O47)</f>
        <v>3241</v>
      </c>
      <c r="J47" s="104">
        <f>IF(D47&gt;0,I47/D47*100,"-")</f>
        <v>75.795135640785787</v>
      </c>
      <c r="K47" s="103">
        <v>0</v>
      </c>
      <c r="L47" s="104">
        <f>IF(D47&gt;0,K47/D47*100,"-")</f>
        <v>0</v>
      </c>
      <c r="M47" s="103">
        <v>0</v>
      </c>
      <c r="N47" s="104">
        <f>IF(D47&gt;0,M47/D47*100,"-")</f>
        <v>0</v>
      </c>
      <c r="O47" s="103">
        <v>3241</v>
      </c>
      <c r="P47" s="103">
        <v>225</v>
      </c>
      <c r="Q47" s="104">
        <f>IF(D47&gt;0,O47/D47*100,"-")</f>
        <v>75.795135640785787</v>
      </c>
      <c r="R47" s="103">
        <v>20</v>
      </c>
      <c r="S47" s="101" t="s">
        <v>257</v>
      </c>
      <c r="T47" s="101"/>
      <c r="U47" s="101"/>
      <c r="V47" s="101"/>
      <c r="W47" s="101"/>
      <c r="X47" s="101" t="s">
        <v>257</v>
      </c>
      <c r="Y47" s="101"/>
      <c r="Z47" s="101"/>
      <c r="AA47" s="189" t="s">
        <v>256</v>
      </c>
      <c r="AB47" s="190"/>
    </row>
    <row r="48" spans="1:28" s="105" customFormat="1" ht="13.5" customHeight="1">
      <c r="A48" s="101" t="s">
        <v>11</v>
      </c>
      <c r="B48" s="102" t="s">
        <v>336</v>
      </c>
      <c r="C48" s="101" t="s">
        <v>337</v>
      </c>
      <c r="D48" s="103">
        <f>+SUM(E48,+I48)</f>
        <v>1036</v>
      </c>
      <c r="E48" s="103">
        <f>+SUM(G48,+H48)</f>
        <v>119</v>
      </c>
      <c r="F48" s="104">
        <f>IF(D48&gt;0,E48/D48*100,"-")</f>
        <v>11.486486486486488</v>
      </c>
      <c r="G48" s="103">
        <v>119</v>
      </c>
      <c r="H48" s="103">
        <v>0</v>
      </c>
      <c r="I48" s="103">
        <f>+SUM(K48,+M48,+O48)</f>
        <v>917</v>
      </c>
      <c r="J48" s="104">
        <f>IF(D48&gt;0,I48/D48*100,"-")</f>
        <v>88.513513513513516</v>
      </c>
      <c r="K48" s="103">
        <v>0</v>
      </c>
      <c r="L48" s="104">
        <f>IF(D48&gt;0,K48/D48*100,"-")</f>
        <v>0</v>
      </c>
      <c r="M48" s="103">
        <v>0</v>
      </c>
      <c r="N48" s="104">
        <f>IF(D48&gt;0,M48/D48*100,"-")</f>
        <v>0</v>
      </c>
      <c r="O48" s="103">
        <v>917</v>
      </c>
      <c r="P48" s="103">
        <v>905</v>
      </c>
      <c r="Q48" s="104">
        <f>IF(D48&gt;0,O48/D48*100,"-")</f>
        <v>88.513513513513516</v>
      </c>
      <c r="R48" s="103">
        <v>5</v>
      </c>
      <c r="S48" s="101" t="s">
        <v>257</v>
      </c>
      <c r="T48" s="101"/>
      <c r="U48" s="101"/>
      <c r="V48" s="101"/>
      <c r="W48" s="101"/>
      <c r="X48" s="101" t="s">
        <v>257</v>
      </c>
      <c r="Y48" s="101"/>
      <c r="Z48" s="101"/>
      <c r="AA48" s="189" t="s">
        <v>256</v>
      </c>
      <c r="AB48" s="190"/>
    </row>
    <row r="49" spans="1:28" s="105" customFormat="1" ht="13.5" customHeight="1">
      <c r="A49" s="101" t="s">
        <v>11</v>
      </c>
      <c r="B49" s="102" t="s">
        <v>338</v>
      </c>
      <c r="C49" s="101" t="s">
        <v>339</v>
      </c>
      <c r="D49" s="103">
        <f>+SUM(E49,+I49)</f>
        <v>3383</v>
      </c>
      <c r="E49" s="103">
        <f>+SUM(G49,+H49)</f>
        <v>485</v>
      </c>
      <c r="F49" s="104">
        <f>IF(D49&gt;0,E49/D49*100,"-")</f>
        <v>14.336387821460242</v>
      </c>
      <c r="G49" s="103">
        <v>485</v>
      </c>
      <c r="H49" s="103">
        <v>0</v>
      </c>
      <c r="I49" s="103">
        <f>+SUM(K49,+M49,+O49)</f>
        <v>2898</v>
      </c>
      <c r="J49" s="104">
        <f>IF(D49&gt;0,I49/D49*100,"-")</f>
        <v>85.663612178539765</v>
      </c>
      <c r="K49" s="103">
        <v>2548</v>
      </c>
      <c r="L49" s="104">
        <f>IF(D49&gt;0,K49/D49*100,"-")</f>
        <v>75.317765297073606</v>
      </c>
      <c r="M49" s="103">
        <v>0</v>
      </c>
      <c r="N49" s="104">
        <f>IF(D49&gt;0,M49/D49*100,"-")</f>
        <v>0</v>
      </c>
      <c r="O49" s="103">
        <v>350</v>
      </c>
      <c r="P49" s="103">
        <v>287</v>
      </c>
      <c r="Q49" s="104">
        <f>IF(D49&gt;0,O49/D49*100,"-")</f>
        <v>10.345846881466155</v>
      </c>
      <c r="R49" s="103">
        <v>6</v>
      </c>
      <c r="S49" s="101" t="s">
        <v>257</v>
      </c>
      <c r="T49" s="101"/>
      <c r="U49" s="101"/>
      <c r="V49" s="101"/>
      <c r="W49" s="101" t="s">
        <v>257</v>
      </c>
      <c r="X49" s="101"/>
      <c r="Y49" s="101"/>
      <c r="Z49" s="101"/>
      <c r="AA49" s="189" t="s">
        <v>256</v>
      </c>
      <c r="AB49" s="190"/>
    </row>
    <row r="50" spans="1:28" s="105" customFormat="1" ht="13.5" customHeight="1">
      <c r="A50" s="101" t="s">
        <v>11</v>
      </c>
      <c r="B50" s="102" t="s">
        <v>340</v>
      </c>
      <c r="C50" s="101" t="s">
        <v>341</v>
      </c>
      <c r="D50" s="103">
        <f>+SUM(E50,+I50)</f>
        <v>3409</v>
      </c>
      <c r="E50" s="103">
        <f>+SUM(G50,+H50)</f>
        <v>1462</v>
      </c>
      <c r="F50" s="104">
        <f>IF(D50&gt;0,E50/D50*100,"-")</f>
        <v>42.886476972719272</v>
      </c>
      <c r="G50" s="103">
        <v>1301</v>
      </c>
      <c r="H50" s="103">
        <v>161</v>
      </c>
      <c r="I50" s="103">
        <f>+SUM(K50,+M50,+O50)</f>
        <v>1947</v>
      </c>
      <c r="J50" s="104">
        <f>IF(D50&gt;0,I50/D50*100,"-")</f>
        <v>57.113523027280735</v>
      </c>
      <c r="K50" s="103">
        <v>0</v>
      </c>
      <c r="L50" s="104">
        <f>IF(D50&gt;0,K50/D50*100,"-")</f>
        <v>0</v>
      </c>
      <c r="M50" s="103">
        <v>0</v>
      </c>
      <c r="N50" s="104">
        <f>IF(D50&gt;0,M50/D50*100,"-")</f>
        <v>0</v>
      </c>
      <c r="O50" s="103">
        <v>1947</v>
      </c>
      <c r="P50" s="103">
        <v>1868</v>
      </c>
      <c r="Q50" s="104">
        <f>IF(D50&gt;0,O50/D50*100,"-")</f>
        <v>57.113523027280735</v>
      </c>
      <c r="R50" s="103">
        <v>3</v>
      </c>
      <c r="S50" s="101"/>
      <c r="T50" s="101"/>
      <c r="U50" s="101"/>
      <c r="V50" s="101" t="s">
        <v>257</v>
      </c>
      <c r="W50" s="101"/>
      <c r="X50" s="101"/>
      <c r="Y50" s="101"/>
      <c r="Z50" s="101" t="s">
        <v>257</v>
      </c>
      <c r="AA50" s="189" t="s">
        <v>256</v>
      </c>
      <c r="AB50" s="190"/>
    </row>
    <row r="51" spans="1:28" s="105" customFormat="1" ht="13.5" customHeight="1">
      <c r="A51" s="101" t="s">
        <v>11</v>
      </c>
      <c r="B51" s="102" t="s">
        <v>342</v>
      </c>
      <c r="C51" s="101" t="s">
        <v>343</v>
      </c>
      <c r="D51" s="103">
        <f>+SUM(E51,+I51)</f>
        <v>15107</v>
      </c>
      <c r="E51" s="103">
        <f>+SUM(G51,+H51)</f>
        <v>970</v>
      </c>
      <c r="F51" s="104">
        <f>IF(D51&gt;0,E51/D51*100,"-")</f>
        <v>6.4208644999007083</v>
      </c>
      <c r="G51" s="103">
        <v>970</v>
      </c>
      <c r="H51" s="103">
        <v>0</v>
      </c>
      <c r="I51" s="103">
        <f>+SUM(K51,+M51,+O51)</f>
        <v>14137</v>
      </c>
      <c r="J51" s="104">
        <f>IF(D51&gt;0,I51/D51*100,"-")</f>
        <v>93.579135500099284</v>
      </c>
      <c r="K51" s="103">
        <v>10849</v>
      </c>
      <c r="L51" s="104">
        <f>IF(D51&gt;0,K51/D51*100,"-")</f>
        <v>71.814390679817308</v>
      </c>
      <c r="M51" s="103">
        <v>0</v>
      </c>
      <c r="N51" s="104">
        <f>IF(D51&gt;0,M51/D51*100,"-")</f>
        <v>0</v>
      </c>
      <c r="O51" s="103">
        <v>3288</v>
      </c>
      <c r="P51" s="103">
        <v>284</v>
      </c>
      <c r="Q51" s="104">
        <f>IF(D51&gt;0,O51/D51*100,"-")</f>
        <v>21.76474482028199</v>
      </c>
      <c r="R51" s="103">
        <v>228</v>
      </c>
      <c r="S51" s="101" t="s">
        <v>257</v>
      </c>
      <c r="T51" s="101"/>
      <c r="U51" s="101"/>
      <c r="V51" s="101"/>
      <c r="W51" s="101"/>
      <c r="X51" s="101" t="s">
        <v>257</v>
      </c>
      <c r="Y51" s="101"/>
      <c r="Z51" s="101"/>
      <c r="AA51" s="189" t="s">
        <v>256</v>
      </c>
      <c r="AB51" s="190"/>
    </row>
    <row r="52" spans="1:28" s="105" customFormat="1" ht="13.5" customHeight="1">
      <c r="A52" s="101" t="s">
        <v>11</v>
      </c>
      <c r="B52" s="102" t="s">
        <v>344</v>
      </c>
      <c r="C52" s="101" t="s">
        <v>345</v>
      </c>
      <c r="D52" s="103">
        <f>+SUM(E52,+I52)</f>
        <v>7013</v>
      </c>
      <c r="E52" s="103">
        <f>+SUM(G52,+H52)</f>
        <v>544</v>
      </c>
      <c r="F52" s="104">
        <f>IF(D52&gt;0,E52/D52*100,"-")</f>
        <v>7.7570226721802378</v>
      </c>
      <c r="G52" s="103">
        <v>544</v>
      </c>
      <c r="H52" s="103">
        <v>0</v>
      </c>
      <c r="I52" s="103">
        <f>+SUM(K52,+M52,+O52)</f>
        <v>6469</v>
      </c>
      <c r="J52" s="104">
        <f>IF(D52&gt;0,I52/D52*100,"-")</f>
        <v>92.242977327819759</v>
      </c>
      <c r="K52" s="103">
        <v>5031</v>
      </c>
      <c r="L52" s="104">
        <f>IF(D52&gt;0,K52/D52*100,"-")</f>
        <v>71.738200484813916</v>
      </c>
      <c r="M52" s="103">
        <v>0</v>
      </c>
      <c r="N52" s="104">
        <f>IF(D52&gt;0,M52/D52*100,"-")</f>
        <v>0</v>
      </c>
      <c r="O52" s="103">
        <v>1438</v>
      </c>
      <c r="P52" s="103">
        <v>1241</v>
      </c>
      <c r="Q52" s="104">
        <f>IF(D52&gt;0,O52/D52*100,"-")</f>
        <v>20.504776843005846</v>
      </c>
      <c r="R52" s="103">
        <v>75</v>
      </c>
      <c r="S52" s="101" t="s">
        <v>257</v>
      </c>
      <c r="T52" s="101"/>
      <c r="U52" s="101"/>
      <c r="V52" s="101"/>
      <c r="W52" s="101" t="s">
        <v>257</v>
      </c>
      <c r="X52" s="101"/>
      <c r="Y52" s="101"/>
      <c r="Z52" s="101"/>
      <c r="AA52" s="189" t="s">
        <v>256</v>
      </c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52">
    <sortCondition ref="A8:A52"/>
    <sortCondition ref="B8:B52"/>
    <sortCondition ref="C8:C52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熊本県</v>
      </c>
      <c r="B7" s="107" t="str">
        <f>水洗化人口等!B7</f>
        <v>43000</v>
      </c>
      <c r="C7" s="106" t="s">
        <v>200</v>
      </c>
      <c r="D7" s="108">
        <f>SUM(E7,+H7,+K7)</f>
        <v>449885</v>
      </c>
      <c r="E7" s="108">
        <f>SUM(F7:G7)</f>
        <v>0</v>
      </c>
      <c r="F7" s="108">
        <f>SUM(F$8:F$207)</f>
        <v>0</v>
      </c>
      <c r="G7" s="108">
        <f>SUM(G$8:G$207)</f>
        <v>0</v>
      </c>
      <c r="H7" s="108">
        <f>SUM(I7:J7)</f>
        <v>21068</v>
      </c>
      <c r="I7" s="108">
        <f>SUM(I$8:I$207)</f>
        <v>18254</v>
      </c>
      <c r="J7" s="108">
        <f>SUM(J$8:J$207)</f>
        <v>2814</v>
      </c>
      <c r="K7" s="108">
        <f>SUM(L7:M7)</f>
        <v>428817</v>
      </c>
      <c r="L7" s="108">
        <f>SUM(L$8:L$207)</f>
        <v>102218</v>
      </c>
      <c r="M7" s="108">
        <f>SUM(M$8:M$207)</f>
        <v>326599</v>
      </c>
      <c r="N7" s="108">
        <f>SUM(O7,+V7,+AC7)</f>
        <v>450509</v>
      </c>
      <c r="O7" s="108">
        <f>SUM(P7:U7)</f>
        <v>120472</v>
      </c>
      <c r="P7" s="108">
        <f t="shared" ref="P7:U7" si="0">SUM(P$8:P$207)</f>
        <v>97732</v>
      </c>
      <c r="Q7" s="108">
        <f t="shared" si="0"/>
        <v>211</v>
      </c>
      <c r="R7" s="108">
        <f t="shared" si="0"/>
        <v>0</v>
      </c>
      <c r="S7" s="108">
        <f t="shared" si="0"/>
        <v>22528</v>
      </c>
      <c r="T7" s="108">
        <f t="shared" si="0"/>
        <v>0</v>
      </c>
      <c r="U7" s="108">
        <f t="shared" si="0"/>
        <v>1</v>
      </c>
      <c r="V7" s="108">
        <f>SUM(W7:AB7)</f>
        <v>329413</v>
      </c>
      <c r="W7" s="108">
        <f t="shared" ref="W7:AB7" si="1">SUM(W$8:W$207)</f>
        <v>246703</v>
      </c>
      <c r="X7" s="108">
        <f t="shared" si="1"/>
        <v>2719</v>
      </c>
      <c r="Y7" s="108">
        <f t="shared" si="1"/>
        <v>0</v>
      </c>
      <c r="Z7" s="108">
        <f t="shared" si="1"/>
        <v>79991</v>
      </c>
      <c r="AA7" s="108">
        <f t="shared" si="1"/>
        <v>0</v>
      </c>
      <c r="AB7" s="108">
        <f t="shared" si="1"/>
        <v>0</v>
      </c>
      <c r="AC7" s="108">
        <f>SUM(AD7:AE7)</f>
        <v>624</v>
      </c>
      <c r="AD7" s="108">
        <f>SUM(AD$8:AD$207)</f>
        <v>624</v>
      </c>
      <c r="AE7" s="108">
        <f>SUM(AE$8:AE$207)</f>
        <v>0</v>
      </c>
      <c r="AF7" s="108">
        <f>SUM(AG7:AI7)</f>
        <v>11175</v>
      </c>
      <c r="AG7" s="108">
        <f>SUM(AG$8:AG$207)</f>
        <v>11167</v>
      </c>
      <c r="AH7" s="108">
        <f>SUM(AH$8:AH$207)</f>
        <v>8</v>
      </c>
      <c r="AI7" s="108">
        <f>SUM(AI$8:AI$207)</f>
        <v>0</v>
      </c>
      <c r="AJ7" s="108">
        <f>SUM(AK7:AS7)</f>
        <v>25372</v>
      </c>
      <c r="AK7" s="108">
        <f t="shared" ref="AK7:AS7" si="2">SUM(AK$8:AK$207)</f>
        <v>16</v>
      </c>
      <c r="AL7" s="108">
        <f t="shared" si="2"/>
        <v>14204</v>
      </c>
      <c r="AM7" s="108">
        <f t="shared" si="2"/>
        <v>1410</v>
      </c>
      <c r="AN7" s="108">
        <f t="shared" si="2"/>
        <v>196</v>
      </c>
      <c r="AO7" s="108">
        <f t="shared" si="2"/>
        <v>0</v>
      </c>
      <c r="AP7" s="108">
        <f t="shared" si="2"/>
        <v>7218</v>
      </c>
      <c r="AQ7" s="108">
        <f t="shared" si="2"/>
        <v>732</v>
      </c>
      <c r="AR7" s="108">
        <f t="shared" si="2"/>
        <v>17</v>
      </c>
      <c r="AS7" s="108">
        <f t="shared" si="2"/>
        <v>1579</v>
      </c>
      <c r="AT7" s="108">
        <f>SUM(AU7:AY7)</f>
        <v>150</v>
      </c>
      <c r="AU7" s="108">
        <f>SUM(AU$8:AU$207)</f>
        <v>15</v>
      </c>
      <c r="AV7" s="108">
        <f>SUM(AV$8:AV$207)</f>
        <v>0</v>
      </c>
      <c r="AW7" s="108">
        <f>SUM(AW$8:AW$207)</f>
        <v>135</v>
      </c>
      <c r="AX7" s="108">
        <f>SUM(AX$8:AX$207)</f>
        <v>0</v>
      </c>
      <c r="AY7" s="108">
        <f>SUM(AY$8:AY$207)</f>
        <v>0</v>
      </c>
      <c r="AZ7" s="108">
        <f>SUM(BA7:BC7)</f>
        <v>1449</v>
      </c>
      <c r="BA7" s="108">
        <f>SUM(BA$8:BA$207)</f>
        <v>1449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11</v>
      </c>
      <c r="B8" s="113" t="s">
        <v>254</v>
      </c>
      <c r="C8" s="101" t="s">
        <v>255</v>
      </c>
      <c r="D8" s="103">
        <f>SUM(E8,+H8,+K8)</f>
        <v>58879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58879</v>
      </c>
      <c r="L8" s="103">
        <v>11221</v>
      </c>
      <c r="M8" s="103">
        <v>47658</v>
      </c>
      <c r="N8" s="103">
        <f>SUM(O8,+V8,+AC8)</f>
        <v>58923</v>
      </c>
      <c r="O8" s="103">
        <f>SUM(P8:U8)</f>
        <v>11221</v>
      </c>
      <c r="P8" s="103">
        <v>2961</v>
      </c>
      <c r="Q8" s="103">
        <v>0</v>
      </c>
      <c r="R8" s="103">
        <v>0</v>
      </c>
      <c r="S8" s="103">
        <v>8260</v>
      </c>
      <c r="T8" s="103">
        <v>0</v>
      </c>
      <c r="U8" s="103">
        <v>0</v>
      </c>
      <c r="V8" s="103">
        <f>SUM(W8:AB8)</f>
        <v>47658</v>
      </c>
      <c r="W8" s="103">
        <v>13534</v>
      </c>
      <c r="X8" s="103">
        <v>0</v>
      </c>
      <c r="Y8" s="103">
        <v>0</v>
      </c>
      <c r="Z8" s="103">
        <v>34124</v>
      </c>
      <c r="AA8" s="103">
        <v>0</v>
      </c>
      <c r="AB8" s="103">
        <v>0</v>
      </c>
      <c r="AC8" s="103">
        <f>SUM(AD8:AE8)</f>
        <v>44</v>
      </c>
      <c r="AD8" s="103">
        <v>44</v>
      </c>
      <c r="AE8" s="103">
        <v>0</v>
      </c>
      <c r="AF8" s="103">
        <f>SUM(AG8:AI8)</f>
        <v>550</v>
      </c>
      <c r="AG8" s="103">
        <v>550</v>
      </c>
      <c r="AH8" s="103">
        <v>0</v>
      </c>
      <c r="AI8" s="103">
        <v>0</v>
      </c>
      <c r="AJ8" s="103">
        <f>SUM(AK8:AS8)</f>
        <v>550</v>
      </c>
      <c r="AK8" s="103">
        <v>0</v>
      </c>
      <c r="AL8" s="103">
        <v>0</v>
      </c>
      <c r="AM8" s="103">
        <v>550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66</v>
      </c>
      <c r="AU8" s="103">
        <v>0</v>
      </c>
      <c r="AV8" s="103">
        <v>0</v>
      </c>
      <c r="AW8" s="103">
        <v>66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11</v>
      </c>
      <c r="B9" s="113" t="s">
        <v>258</v>
      </c>
      <c r="C9" s="101" t="s">
        <v>259</v>
      </c>
      <c r="D9" s="103">
        <f>SUM(E9,+H9,+K9)</f>
        <v>36431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36431</v>
      </c>
      <c r="L9" s="103">
        <v>6516</v>
      </c>
      <c r="M9" s="103">
        <v>29915</v>
      </c>
      <c r="N9" s="103">
        <f>SUM(O9,+V9,+AC9)</f>
        <v>36431</v>
      </c>
      <c r="O9" s="103">
        <f>SUM(P9:U9)</f>
        <v>6516</v>
      </c>
      <c r="P9" s="103">
        <v>6516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29915</v>
      </c>
      <c r="W9" s="103">
        <v>29915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1436</v>
      </c>
      <c r="AG9" s="103">
        <v>1436</v>
      </c>
      <c r="AH9" s="103">
        <v>0</v>
      </c>
      <c r="AI9" s="103">
        <v>0</v>
      </c>
      <c r="AJ9" s="103">
        <f>SUM(AK9:AS9)</f>
        <v>1436</v>
      </c>
      <c r="AK9" s="103">
        <v>0</v>
      </c>
      <c r="AL9" s="103">
        <v>0</v>
      </c>
      <c r="AM9" s="103">
        <v>27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1409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11</v>
      </c>
      <c r="B10" s="113" t="s">
        <v>260</v>
      </c>
      <c r="C10" s="101" t="s">
        <v>261</v>
      </c>
      <c r="D10" s="103">
        <f>SUM(E10,+H10,+K10)</f>
        <v>8569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8569</v>
      </c>
      <c r="L10" s="103">
        <v>3193</v>
      </c>
      <c r="M10" s="103">
        <v>5376</v>
      </c>
      <c r="N10" s="103">
        <f>SUM(O10,+V10,+AC10)</f>
        <v>8569</v>
      </c>
      <c r="O10" s="103">
        <f>SUM(P10:U10)</f>
        <v>3193</v>
      </c>
      <c r="P10" s="103">
        <v>3193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5376</v>
      </c>
      <c r="W10" s="103">
        <v>5376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36</v>
      </c>
      <c r="AG10" s="103">
        <v>36</v>
      </c>
      <c r="AH10" s="103">
        <v>0</v>
      </c>
      <c r="AI10" s="103">
        <v>0</v>
      </c>
      <c r="AJ10" s="103">
        <f>SUM(AK10:AS10)</f>
        <v>36</v>
      </c>
      <c r="AK10" s="103">
        <v>0</v>
      </c>
      <c r="AL10" s="103">
        <v>0</v>
      </c>
      <c r="AM10" s="103">
        <v>3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33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15</v>
      </c>
      <c r="BA10" s="103">
        <v>15</v>
      </c>
      <c r="BB10" s="103">
        <v>0</v>
      </c>
      <c r="BC10" s="103">
        <v>0</v>
      </c>
    </row>
    <row r="11" spans="1:55" s="105" customFormat="1" ht="13.5" customHeight="1">
      <c r="A11" s="115" t="s">
        <v>11</v>
      </c>
      <c r="B11" s="113" t="s">
        <v>262</v>
      </c>
      <c r="C11" s="101" t="s">
        <v>263</v>
      </c>
      <c r="D11" s="103">
        <f>SUM(E11,+H11,+K11)</f>
        <v>22466</v>
      </c>
      <c r="E11" s="103">
        <f>SUM(F11:G11)</f>
        <v>0</v>
      </c>
      <c r="F11" s="103">
        <v>0</v>
      </c>
      <c r="G11" s="103">
        <v>0</v>
      </c>
      <c r="H11" s="103">
        <f>SUM(I11:J11)</f>
        <v>16045</v>
      </c>
      <c r="I11" s="103">
        <v>16045</v>
      </c>
      <c r="J11" s="103">
        <v>0</v>
      </c>
      <c r="K11" s="103">
        <f>SUM(L11:M11)</f>
        <v>6421</v>
      </c>
      <c r="L11" s="103">
        <v>0</v>
      </c>
      <c r="M11" s="103">
        <v>6421</v>
      </c>
      <c r="N11" s="103">
        <f>SUM(O11,+V11,+AC11)</f>
        <v>22466</v>
      </c>
      <c r="O11" s="103">
        <f>SUM(P11:U11)</f>
        <v>16045</v>
      </c>
      <c r="P11" s="103">
        <v>16045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6421</v>
      </c>
      <c r="W11" s="103">
        <v>0</v>
      </c>
      <c r="X11" s="103">
        <v>0</v>
      </c>
      <c r="Y11" s="103">
        <v>0</v>
      </c>
      <c r="Z11" s="103">
        <v>6421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185</v>
      </c>
      <c r="AG11" s="103">
        <v>185</v>
      </c>
      <c r="AH11" s="103">
        <v>0</v>
      </c>
      <c r="AI11" s="103">
        <v>0</v>
      </c>
      <c r="AJ11" s="103">
        <f>SUM(AK11:AS11)</f>
        <v>185</v>
      </c>
      <c r="AK11" s="103">
        <v>0</v>
      </c>
      <c r="AL11" s="103">
        <v>0</v>
      </c>
      <c r="AM11" s="103">
        <v>0</v>
      </c>
      <c r="AN11" s="103">
        <v>185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11</v>
      </c>
      <c r="B12" s="113" t="s">
        <v>264</v>
      </c>
      <c r="C12" s="101" t="s">
        <v>265</v>
      </c>
      <c r="D12" s="103">
        <f>SUM(E12,+H12,+K12)</f>
        <v>13135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13135</v>
      </c>
      <c r="L12" s="103">
        <v>5017</v>
      </c>
      <c r="M12" s="103">
        <v>8118</v>
      </c>
      <c r="N12" s="103">
        <f>SUM(O12,+V12,+AC12)</f>
        <v>13135</v>
      </c>
      <c r="O12" s="103">
        <f>SUM(P12:U12)</f>
        <v>5017</v>
      </c>
      <c r="P12" s="103">
        <v>5017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8118</v>
      </c>
      <c r="W12" s="103">
        <v>8118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0</v>
      </c>
      <c r="AG12" s="103">
        <v>0</v>
      </c>
      <c r="AH12" s="103">
        <v>0</v>
      </c>
      <c r="AI12" s="103">
        <v>0</v>
      </c>
      <c r="AJ12" s="103">
        <f>SUM(AK12:AS12)</f>
        <v>13135</v>
      </c>
      <c r="AK12" s="103">
        <v>0</v>
      </c>
      <c r="AL12" s="103">
        <v>13135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11</v>
      </c>
      <c r="B13" s="113" t="s">
        <v>266</v>
      </c>
      <c r="C13" s="101" t="s">
        <v>267</v>
      </c>
      <c r="D13" s="103">
        <f>SUM(E13,+H13,+K13)</f>
        <v>27006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27006</v>
      </c>
      <c r="L13" s="103">
        <v>5589</v>
      </c>
      <c r="M13" s="103">
        <v>21417</v>
      </c>
      <c r="N13" s="103">
        <f>SUM(O13,+V13,+AC13)</f>
        <v>27062</v>
      </c>
      <c r="O13" s="103">
        <f>SUM(P13:U13)</f>
        <v>5589</v>
      </c>
      <c r="P13" s="103">
        <v>2426</v>
      </c>
      <c r="Q13" s="103">
        <v>0</v>
      </c>
      <c r="R13" s="103">
        <v>0</v>
      </c>
      <c r="S13" s="103">
        <v>3163</v>
      </c>
      <c r="T13" s="103">
        <v>0</v>
      </c>
      <c r="U13" s="103">
        <v>0</v>
      </c>
      <c r="V13" s="103">
        <f>SUM(W13:AB13)</f>
        <v>21417</v>
      </c>
      <c r="W13" s="103">
        <v>8654</v>
      </c>
      <c r="X13" s="103">
        <v>0</v>
      </c>
      <c r="Y13" s="103">
        <v>0</v>
      </c>
      <c r="Z13" s="103">
        <v>12763</v>
      </c>
      <c r="AA13" s="103">
        <v>0</v>
      </c>
      <c r="AB13" s="103">
        <v>0</v>
      </c>
      <c r="AC13" s="103">
        <f>SUM(AD13:AE13)</f>
        <v>56</v>
      </c>
      <c r="AD13" s="103">
        <v>56</v>
      </c>
      <c r="AE13" s="103">
        <v>0</v>
      </c>
      <c r="AF13" s="103">
        <f>SUM(AG13:AI13)</f>
        <v>5</v>
      </c>
      <c r="AG13" s="103">
        <v>5</v>
      </c>
      <c r="AH13" s="103">
        <v>0</v>
      </c>
      <c r="AI13" s="103">
        <v>0</v>
      </c>
      <c r="AJ13" s="103">
        <f>SUM(AK13:AS13)</f>
        <v>83</v>
      </c>
      <c r="AK13" s="103">
        <v>0</v>
      </c>
      <c r="AL13" s="103">
        <v>78</v>
      </c>
      <c r="AM13" s="103">
        <v>5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78</v>
      </c>
      <c r="BA13" s="103">
        <v>78</v>
      </c>
      <c r="BB13" s="103">
        <v>0</v>
      </c>
      <c r="BC13" s="103">
        <v>0</v>
      </c>
    </row>
    <row r="14" spans="1:55" s="105" customFormat="1" ht="13.5" customHeight="1">
      <c r="A14" s="115" t="s">
        <v>11</v>
      </c>
      <c r="B14" s="113" t="s">
        <v>268</v>
      </c>
      <c r="C14" s="101" t="s">
        <v>269</v>
      </c>
      <c r="D14" s="103">
        <f>SUM(E14,+H14,+K14)</f>
        <v>15129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15129</v>
      </c>
      <c r="L14" s="103">
        <v>2252</v>
      </c>
      <c r="M14" s="103">
        <v>12877</v>
      </c>
      <c r="N14" s="103">
        <f>SUM(O14,+V14,+AC14)</f>
        <v>15134</v>
      </c>
      <c r="O14" s="103">
        <f>SUM(P14:U14)</f>
        <v>2252</v>
      </c>
      <c r="P14" s="103">
        <v>2041</v>
      </c>
      <c r="Q14" s="103">
        <v>211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12877</v>
      </c>
      <c r="W14" s="103">
        <v>12134</v>
      </c>
      <c r="X14" s="103">
        <v>743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5</v>
      </c>
      <c r="AD14" s="103">
        <v>5</v>
      </c>
      <c r="AE14" s="103">
        <v>0</v>
      </c>
      <c r="AF14" s="103">
        <f>SUM(AG14:AI14)</f>
        <v>7477</v>
      </c>
      <c r="AG14" s="103">
        <v>7477</v>
      </c>
      <c r="AH14" s="103">
        <v>0</v>
      </c>
      <c r="AI14" s="103">
        <v>0</v>
      </c>
      <c r="AJ14" s="103">
        <f>SUM(AK14:AS14)</f>
        <v>7477</v>
      </c>
      <c r="AK14" s="103">
        <v>0</v>
      </c>
      <c r="AL14" s="103">
        <v>0</v>
      </c>
      <c r="AM14" s="103">
        <v>259</v>
      </c>
      <c r="AN14" s="103">
        <v>0</v>
      </c>
      <c r="AO14" s="103">
        <v>0</v>
      </c>
      <c r="AP14" s="103">
        <v>7218</v>
      </c>
      <c r="AQ14" s="103">
        <v>0</v>
      </c>
      <c r="AR14" s="103">
        <v>0</v>
      </c>
      <c r="AS14" s="103">
        <v>0</v>
      </c>
      <c r="AT14" s="103">
        <f>SUM(AU14:AY14)</f>
        <v>31</v>
      </c>
      <c r="AU14" s="103">
        <v>0</v>
      </c>
      <c r="AV14" s="103">
        <v>0</v>
      </c>
      <c r="AW14" s="103">
        <v>31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11</v>
      </c>
      <c r="B15" s="113" t="s">
        <v>270</v>
      </c>
      <c r="C15" s="101" t="s">
        <v>271</v>
      </c>
      <c r="D15" s="103">
        <f>SUM(E15,+H15,+K15)</f>
        <v>17382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17382</v>
      </c>
      <c r="L15" s="103">
        <v>3155</v>
      </c>
      <c r="M15" s="103">
        <v>14227</v>
      </c>
      <c r="N15" s="103">
        <f>SUM(O15,+V15,+AC15)</f>
        <v>17590</v>
      </c>
      <c r="O15" s="103">
        <f>SUM(P15:U15)</f>
        <v>3155</v>
      </c>
      <c r="P15" s="103">
        <v>3155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14227</v>
      </c>
      <c r="W15" s="103">
        <v>14227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208</v>
      </c>
      <c r="AD15" s="103">
        <v>208</v>
      </c>
      <c r="AE15" s="103">
        <v>0</v>
      </c>
      <c r="AF15" s="103">
        <f>SUM(AG15:AI15)</f>
        <v>68</v>
      </c>
      <c r="AG15" s="103">
        <v>68</v>
      </c>
      <c r="AH15" s="103">
        <v>0</v>
      </c>
      <c r="AI15" s="103">
        <v>0</v>
      </c>
      <c r="AJ15" s="103">
        <f>SUM(AK15:AS15)</f>
        <v>161</v>
      </c>
      <c r="AK15" s="103">
        <v>0</v>
      </c>
      <c r="AL15" s="103">
        <v>93</v>
      </c>
      <c r="AM15" s="103">
        <v>19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49</v>
      </c>
      <c r="AT15" s="103">
        <f>SUM(AU15:AY15)</f>
        <v>2</v>
      </c>
      <c r="AU15" s="103">
        <v>0</v>
      </c>
      <c r="AV15" s="103">
        <v>0</v>
      </c>
      <c r="AW15" s="103">
        <v>2</v>
      </c>
      <c r="AX15" s="103">
        <v>0</v>
      </c>
      <c r="AY15" s="103">
        <v>0</v>
      </c>
      <c r="AZ15" s="103">
        <f>SUM(BA15:BC15)</f>
        <v>93</v>
      </c>
      <c r="BA15" s="103">
        <v>93</v>
      </c>
      <c r="BB15" s="103">
        <v>0</v>
      </c>
      <c r="BC15" s="103">
        <v>0</v>
      </c>
    </row>
    <row r="16" spans="1:55" s="105" customFormat="1" ht="13.5" customHeight="1">
      <c r="A16" s="115" t="s">
        <v>11</v>
      </c>
      <c r="B16" s="113" t="s">
        <v>272</v>
      </c>
      <c r="C16" s="101" t="s">
        <v>273</v>
      </c>
      <c r="D16" s="103">
        <f>SUM(E16,+H16,+K16)</f>
        <v>6763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6763</v>
      </c>
      <c r="L16" s="103">
        <v>1130</v>
      </c>
      <c r="M16" s="103">
        <v>5633</v>
      </c>
      <c r="N16" s="103">
        <f>SUM(O16,+V16,+AC16)</f>
        <v>6763</v>
      </c>
      <c r="O16" s="103">
        <f>SUM(P16:U16)</f>
        <v>1130</v>
      </c>
      <c r="P16" s="103">
        <v>1130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5633</v>
      </c>
      <c r="W16" s="103">
        <v>5633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36</v>
      </c>
      <c r="AG16" s="103">
        <v>36</v>
      </c>
      <c r="AH16" s="103">
        <v>0</v>
      </c>
      <c r="AI16" s="103">
        <v>0</v>
      </c>
      <c r="AJ16" s="103">
        <f>SUM(AK16:AS16)</f>
        <v>36</v>
      </c>
      <c r="AK16" s="103">
        <v>0</v>
      </c>
      <c r="AL16" s="103">
        <v>0</v>
      </c>
      <c r="AM16" s="103">
        <v>4</v>
      </c>
      <c r="AN16" s="103">
        <v>0</v>
      </c>
      <c r="AO16" s="103">
        <v>0</v>
      </c>
      <c r="AP16" s="103">
        <v>0</v>
      </c>
      <c r="AQ16" s="103">
        <v>32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11</v>
      </c>
      <c r="B17" s="113" t="s">
        <v>274</v>
      </c>
      <c r="C17" s="101" t="s">
        <v>275</v>
      </c>
      <c r="D17" s="103">
        <f>SUM(E17,+H17,+K17)</f>
        <v>20825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20825</v>
      </c>
      <c r="L17" s="103">
        <v>7836</v>
      </c>
      <c r="M17" s="103">
        <v>12989</v>
      </c>
      <c r="N17" s="103">
        <f>SUM(O17,+V17,+AC17)</f>
        <v>20828</v>
      </c>
      <c r="O17" s="103">
        <f>SUM(P17:U17)</f>
        <v>7836</v>
      </c>
      <c r="P17" s="103">
        <v>7836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12989</v>
      </c>
      <c r="W17" s="103">
        <v>12989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3</v>
      </c>
      <c r="AD17" s="103">
        <v>3</v>
      </c>
      <c r="AE17" s="103">
        <v>0</v>
      </c>
      <c r="AF17" s="103">
        <f>SUM(AG17:AI17)</f>
        <v>17</v>
      </c>
      <c r="AG17" s="103">
        <v>17</v>
      </c>
      <c r="AH17" s="103">
        <v>0</v>
      </c>
      <c r="AI17" s="103">
        <v>0</v>
      </c>
      <c r="AJ17" s="103">
        <f>SUM(AK17:AS17)</f>
        <v>17</v>
      </c>
      <c r="AK17" s="103">
        <v>0</v>
      </c>
      <c r="AL17" s="103">
        <v>0</v>
      </c>
      <c r="AM17" s="103">
        <v>17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196</v>
      </c>
      <c r="BA17" s="103">
        <v>196</v>
      </c>
      <c r="BB17" s="103">
        <v>0</v>
      </c>
      <c r="BC17" s="103">
        <v>0</v>
      </c>
    </row>
    <row r="18" spans="1:55" s="105" customFormat="1" ht="13.5" customHeight="1">
      <c r="A18" s="115" t="s">
        <v>11</v>
      </c>
      <c r="B18" s="113" t="s">
        <v>276</v>
      </c>
      <c r="C18" s="101" t="s">
        <v>277</v>
      </c>
      <c r="D18" s="103">
        <f>SUM(E18,+H18,+K18)</f>
        <v>24619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24619</v>
      </c>
      <c r="L18" s="103">
        <v>5699</v>
      </c>
      <c r="M18" s="103">
        <v>18920</v>
      </c>
      <c r="N18" s="103">
        <f>SUM(O18,+V18,+AC18)</f>
        <v>24670</v>
      </c>
      <c r="O18" s="103">
        <f>SUM(P18:U18)</f>
        <v>5699</v>
      </c>
      <c r="P18" s="103">
        <v>5699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18920</v>
      </c>
      <c r="W18" s="103">
        <v>18920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51</v>
      </c>
      <c r="AD18" s="103">
        <v>51</v>
      </c>
      <c r="AE18" s="103">
        <v>0</v>
      </c>
      <c r="AF18" s="103">
        <f>SUM(AG18:AI18)</f>
        <v>130</v>
      </c>
      <c r="AG18" s="103">
        <v>130</v>
      </c>
      <c r="AH18" s="103">
        <v>0</v>
      </c>
      <c r="AI18" s="103">
        <v>0</v>
      </c>
      <c r="AJ18" s="103">
        <f>SUM(AK18:AS18)</f>
        <v>130</v>
      </c>
      <c r="AK18" s="103">
        <v>0</v>
      </c>
      <c r="AL18" s="103">
        <v>0</v>
      </c>
      <c r="AM18" s="103">
        <v>15</v>
      </c>
      <c r="AN18" s="103">
        <v>0</v>
      </c>
      <c r="AO18" s="103">
        <v>0</v>
      </c>
      <c r="AP18" s="103">
        <v>0</v>
      </c>
      <c r="AQ18" s="103">
        <v>115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11</v>
      </c>
      <c r="B19" s="113" t="s">
        <v>278</v>
      </c>
      <c r="C19" s="101" t="s">
        <v>279</v>
      </c>
      <c r="D19" s="103">
        <f>SUM(E19,+H19,+K19)</f>
        <v>12894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12894</v>
      </c>
      <c r="L19" s="103">
        <v>2328</v>
      </c>
      <c r="M19" s="103">
        <v>10566</v>
      </c>
      <c r="N19" s="103">
        <f>SUM(O19,+V19,+AC19)</f>
        <v>12894</v>
      </c>
      <c r="O19" s="103">
        <f>SUM(P19:U19)</f>
        <v>2328</v>
      </c>
      <c r="P19" s="103">
        <v>2328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10566</v>
      </c>
      <c r="W19" s="103">
        <v>10566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86</v>
      </c>
      <c r="AG19" s="103">
        <v>86</v>
      </c>
      <c r="AH19" s="103">
        <v>0</v>
      </c>
      <c r="AI19" s="103">
        <v>0</v>
      </c>
      <c r="AJ19" s="103">
        <f>SUM(AK19:AS19)</f>
        <v>93</v>
      </c>
      <c r="AK19" s="103">
        <v>9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84</v>
      </c>
      <c r="AR19" s="103">
        <v>0</v>
      </c>
      <c r="AS19" s="103">
        <v>0</v>
      </c>
      <c r="AT19" s="103">
        <f>SUM(AU19:AY19)</f>
        <v>2</v>
      </c>
      <c r="AU19" s="103">
        <v>2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11</v>
      </c>
      <c r="B20" s="113" t="s">
        <v>280</v>
      </c>
      <c r="C20" s="101" t="s">
        <v>281</v>
      </c>
      <c r="D20" s="103">
        <f>SUM(E20,+H20,+K20)</f>
        <v>45878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45878</v>
      </c>
      <c r="L20" s="103">
        <v>13378</v>
      </c>
      <c r="M20" s="103">
        <v>32500</v>
      </c>
      <c r="N20" s="103">
        <f>SUM(O20,+V20,+AC20)</f>
        <v>45878</v>
      </c>
      <c r="O20" s="103">
        <f>SUM(P20:U20)</f>
        <v>13378</v>
      </c>
      <c r="P20" s="103">
        <v>2571</v>
      </c>
      <c r="Q20" s="103">
        <v>0</v>
      </c>
      <c r="R20" s="103">
        <v>0</v>
      </c>
      <c r="S20" s="103">
        <v>10807</v>
      </c>
      <c r="T20" s="103">
        <v>0</v>
      </c>
      <c r="U20" s="103">
        <v>0</v>
      </c>
      <c r="V20" s="103">
        <f>SUM(W20:AB20)</f>
        <v>32500</v>
      </c>
      <c r="W20" s="103">
        <v>7284</v>
      </c>
      <c r="X20" s="103">
        <v>0</v>
      </c>
      <c r="Y20" s="103">
        <v>0</v>
      </c>
      <c r="Z20" s="103">
        <v>25216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80</v>
      </c>
      <c r="AG20" s="103">
        <v>80</v>
      </c>
      <c r="AH20" s="103">
        <v>0</v>
      </c>
      <c r="AI20" s="103">
        <v>0</v>
      </c>
      <c r="AJ20" s="103">
        <f>SUM(AK20:AS20)</f>
        <v>926</v>
      </c>
      <c r="AK20" s="103">
        <v>0</v>
      </c>
      <c r="AL20" s="103">
        <v>846</v>
      </c>
      <c r="AM20" s="103">
        <v>71</v>
      </c>
      <c r="AN20" s="103">
        <v>0</v>
      </c>
      <c r="AO20" s="103">
        <v>0</v>
      </c>
      <c r="AP20" s="103">
        <v>0</v>
      </c>
      <c r="AQ20" s="103">
        <v>0</v>
      </c>
      <c r="AR20" s="103">
        <v>9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846</v>
      </c>
      <c r="BA20" s="103">
        <v>846</v>
      </c>
      <c r="BB20" s="103">
        <v>0</v>
      </c>
      <c r="BC20" s="103">
        <v>0</v>
      </c>
    </row>
    <row r="21" spans="1:55" s="105" customFormat="1" ht="13.5" customHeight="1">
      <c r="A21" s="115" t="s">
        <v>11</v>
      </c>
      <c r="B21" s="113" t="s">
        <v>282</v>
      </c>
      <c r="C21" s="101" t="s">
        <v>283</v>
      </c>
      <c r="D21" s="103">
        <f>SUM(E21,+H21,+K21)</f>
        <v>2321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2321</v>
      </c>
      <c r="L21" s="103">
        <v>879</v>
      </c>
      <c r="M21" s="103">
        <v>1442</v>
      </c>
      <c r="N21" s="103">
        <f>SUM(O21,+V21,+AC21)</f>
        <v>2321</v>
      </c>
      <c r="O21" s="103">
        <f>SUM(P21:U21)</f>
        <v>879</v>
      </c>
      <c r="P21" s="103">
        <v>879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1442</v>
      </c>
      <c r="W21" s="103">
        <v>1442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8</v>
      </c>
      <c r="AG21" s="103">
        <v>8</v>
      </c>
      <c r="AH21" s="103">
        <v>0</v>
      </c>
      <c r="AI21" s="103">
        <v>0</v>
      </c>
      <c r="AJ21" s="103">
        <f>SUM(AK21:AS21)</f>
        <v>20</v>
      </c>
      <c r="AK21" s="103">
        <v>0</v>
      </c>
      <c r="AL21" s="103">
        <v>12</v>
      </c>
      <c r="AM21" s="103">
        <v>2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6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12</v>
      </c>
      <c r="BA21" s="103">
        <v>12</v>
      </c>
      <c r="BB21" s="103">
        <v>0</v>
      </c>
      <c r="BC21" s="103">
        <v>0</v>
      </c>
    </row>
    <row r="22" spans="1:55" s="105" customFormat="1" ht="13.5" customHeight="1">
      <c r="A22" s="115" t="s">
        <v>11</v>
      </c>
      <c r="B22" s="113" t="s">
        <v>284</v>
      </c>
      <c r="C22" s="101" t="s">
        <v>285</v>
      </c>
      <c r="D22" s="103">
        <f>SUM(E22,+H22,+K22)</f>
        <v>9090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9090</v>
      </c>
      <c r="L22" s="103">
        <v>1465</v>
      </c>
      <c r="M22" s="103">
        <v>7625</v>
      </c>
      <c r="N22" s="103">
        <f>SUM(O22,+V22,+AC22)</f>
        <v>9090</v>
      </c>
      <c r="O22" s="103">
        <f>SUM(P22:U22)</f>
        <v>1465</v>
      </c>
      <c r="P22" s="103">
        <v>1465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7625</v>
      </c>
      <c r="W22" s="103">
        <v>7625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48</v>
      </c>
      <c r="AG22" s="103">
        <v>48</v>
      </c>
      <c r="AH22" s="103">
        <v>0</v>
      </c>
      <c r="AI22" s="103">
        <v>0</v>
      </c>
      <c r="AJ22" s="103">
        <f>SUM(AK22:AS22)</f>
        <v>48</v>
      </c>
      <c r="AK22" s="103">
        <v>0</v>
      </c>
      <c r="AL22" s="103">
        <v>0</v>
      </c>
      <c r="AM22" s="103">
        <v>6</v>
      </c>
      <c r="AN22" s="103">
        <v>0</v>
      </c>
      <c r="AO22" s="103">
        <v>0</v>
      </c>
      <c r="AP22" s="103">
        <v>0</v>
      </c>
      <c r="AQ22" s="103">
        <v>42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11</v>
      </c>
      <c r="B23" s="113" t="s">
        <v>286</v>
      </c>
      <c r="C23" s="101" t="s">
        <v>287</v>
      </c>
      <c r="D23" s="103">
        <f>SUM(E23,+H23,+K23)</f>
        <v>4072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4072</v>
      </c>
      <c r="L23" s="103">
        <v>662</v>
      </c>
      <c r="M23" s="103">
        <v>3410</v>
      </c>
      <c r="N23" s="103">
        <f>SUM(O23,+V23,+AC23)</f>
        <v>4084</v>
      </c>
      <c r="O23" s="103">
        <f>SUM(P23:U23)</f>
        <v>662</v>
      </c>
      <c r="P23" s="103">
        <v>662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3410</v>
      </c>
      <c r="W23" s="103">
        <v>3410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12</v>
      </c>
      <c r="AD23" s="103">
        <v>12</v>
      </c>
      <c r="AE23" s="103">
        <v>0</v>
      </c>
      <c r="AF23" s="103">
        <f>SUM(AG23:AI23)</f>
        <v>28</v>
      </c>
      <c r="AG23" s="103">
        <v>28</v>
      </c>
      <c r="AH23" s="103">
        <v>0</v>
      </c>
      <c r="AI23" s="103">
        <v>0</v>
      </c>
      <c r="AJ23" s="103">
        <f>SUM(AK23:AS23)</f>
        <v>28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28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11</v>
      </c>
      <c r="B24" s="113" t="s">
        <v>288</v>
      </c>
      <c r="C24" s="101" t="s">
        <v>289</v>
      </c>
      <c r="D24" s="103">
        <f>SUM(E24,+H24,+K24)</f>
        <v>8069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8069</v>
      </c>
      <c r="L24" s="103">
        <v>3739</v>
      </c>
      <c r="M24" s="103">
        <v>4330</v>
      </c>
      <c r="N24" s="103">
        <f>SUM(O24,+V24,+AC24)</f>
        <v>8090</v>
      </c>
      <c r="O24" s="103">
        <f>SUM(P24:U24)</f>
        <v>3739</v>
      </c>
      <c r="P24" s="103">
        <v>3739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4330</v>
      </c>
      <c r="W24" s="103">
        <v>4330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21</v>
      </c>
      <c r="AD24" s="103">
        <v>21</v>
      </c>
      <c r="AE24" s="103">
        <v>0</v>
      </c>
      <c r="AF24" s="103">
        <f>SUM(AG24:AI24)</f>
        <v>56</v>
      </c>
      <c r="AG24" s="103">
        <v>56</v>
      </c>
      <c r="AH24" s="103">
        <v>0</v>
      </c>
      <c r="AI24" s="103">
        <v>0</v>
      </c>
      <c r="AJ24" s="103">
        <f>SUM(AK24:AS24)</f>
        <v>56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56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11</v>
      </c>
      <c r="B25" s="113" t="s">
        <v>290</v>
      </c>
      <c r="C25" s="101" t="s">
        <v>291</v>
      </c>
      <c r="D25" s="103">
        <f>SUM(E25,+H25,+K25)</f>
        <v>3227</v>
      </c>
      <c r="E25" s="103">
        <f>SUM(F25:G25)</f>
        <v>0</v>
      </c>
      <c r="F25" s="103">
        <v>0</v>
      </c>
      <c r="G25" s="103">
        <v>0</v>
      </c>
      <c r="H25" s="103">
        <f>SUM(I25:J25)</f>
        <v>1531</v>
      </c>
      <c r="I25" s="103">
        <v>1531</v>
      </c>
      <c r="J25" s="103">
        <v>0</v>
      </c>
      <c r="K25" s="103">
        <f>SUM(L25:M25)</f>
        <v>1696</v>
      </c>
      <c r="L25" s="103">
        <v>0</v>
      </c>
      <c r="M25" s="103">
        <v>1696</v>
      </c>
      <c r="N25" s="103">
        <f>SUM(O25,+V25,+AC25)</f>
        <v>3230</v>
      </c>
      <c r="O25" s="103">
        <f>SUM(P25:U25)</f>
        <v>1531</v>
      </c>
      <c r="P25" s="103">
        <v>1531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1696</v>
      </c>
      <c r="W25" s="103">
        <v>1696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3</v>
      </c>
      <c r="AD25" s="103">
        <v>3</v>
      </c>
      <c r="AE25" s="103">
        <v>0</v>
      </c>
      <c r="AF25" s="103">
        <f>SUM(AG25:AI25)</f>
        <v>22</v>
      </c>
      <c r="AG25" s="103">
        <v>22</v>
      </c>
      <c r="AH25" s="103">
        <v>0</v>
      </c>
      <c r="AI25" s="103">
        <v>0</v>
      </c>
      <c r="AJ25" s="103">
        <f>SUM(AK25:AS25)</f>
        <v>22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22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11</v>
      </c>
      <c r="B26" s="113" t="s">
        <v>292</v>
      </c>
      <c r="C26" s="101" t="s">
        <v>293</v>
      </c>
      <c r="D26" s="103">
        <f>SUM(E26,+H26,+K26)</f>
        <v>6618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6618</v>
      </c>
      <c r="L26" s="103">
        <v>1516</v>
      </c>
      <c r="M26" s="103">
        <v>5102</v>
      </c>
      <c r="N26" s="103">
        <f>SUM(O26,+V26,+AC26)</f>
        <v>6629</v>
      </c>
      <c r="O26" s="103">
        <f>SUM(P26:U26)</f>
        <v>1516</v>
      </c>
      <c r="P26" s="103">
        <v>1516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5102</v>
      </c>
      <c r="W26" s="103">
        <v>5102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11</v>
      </c>
      <c r="AD26" s="103">
        <v>11</v>
      </c>
      <c r="AE26" s="103">
        <v>0</v>
      </c>
      <c r="AF26" s="103">
        <f>SUM(AG26:AI26)</f>
        <v>46</v>
      </c>
      <c r="AG26" s="103">
        <v>46</v>
      </c>
      <c r="AH26" s="103">
        <v>0</v>
      </c>
      <c r="AI26" s="103">
        <v>0</v>
      </c>
      <c r="AJ26" s="103">
        <f>SUM(AK26:AS26)</f>
        <v>46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46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11</v>
      </c>
      <c r="B27" s="113" t="s">
        <v>294</v>
      </c>
      <c r="C27" s="101" t="s">
        <v>295</v>
      </c>
      <c r="D27" s="103">
        <f>SUM(E27,+H27,+K27)</f>
        <v>4629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4629</v>
      </c>
      <c r="L27" s="103">
        <v>1214</v>
      </c>
      <c r="M27" s="103">
        <v>3415</v>
      </c>
      <c r="N27" s="103">
        <f>SUM(O27,+V27,+AC27)</f>
        <v>4672</v>
      </c>
      <c r="O27" s="103">
        <f>SUM(P27:U27)</f>
        <v>1214</v>
      </c>
      <c r="P27" s="103">
        <v>1214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3415</v>
      </c>
      <c r="W27" s="103">
        <v>3415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43</v>
      </c>
      <c r="AD27" s="103">
        <v>43</v>
      </c>
      <c r="AE27" s="103">
        <v>0</v>
      </c>
      <c r="AF27" s="103">
        <f>SUM(AG27:AI27)</f>
        <v>18</v>
      </c>
      <c r="AG27" s="103">
        <v>18</v>
      </c>
      <c r="AH27" s="103">
        <v>0</v>
      </c>
      <c r="AI27" s="103">
        <v>0</v>
      </c>
      <c r="AJ27" s="103">
        <f>SUM(AK27:AS27)</f>
        <v>43</v>
      </c>
      <c r="AK27" s="103">
        <v>0</v>
      </c>
      <c r="AL27" s="103">
        <v>25</v>
      </c>
      <c r="AM27" s="103">
        <v>5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13</v>
      </c>
      <c r="AT27" s="103">
        <f>SUM(AU27:AY27)</f>
        <v>1</v>
      </c>
      <c r="AU27" s="103">
        <v>0</v>
      </c>
      <c r="AV27" s="103">
        <v>0</v>
      </c>
      <c r="AW27" s="103">
        <v>1</v>
      </c>
      <c r="AX27" s="103">
        <v>0</v>
      </c>
      <c r="AY27" s="103">
        <v>0</v>
      </c>
      <c r="AZ27" s="103">
        <f>SUM(BA27:BC27)</f>
        <v>25</v>
      </c>
      <c r="BA27" s="103">
        <v>25</v>
      </c>
      <c r="BB27" s="103">
        <v>0</v>
      </c>
      <c r="BC27" s="103">
        <v>0</v>
      </c>
    </row>
    <row r="28" spans="1:55" s="105" customFormat="1" ht="13.5" customHeight="1">
      <c r="A28" s="115" t="s">
        <v>11</v>
      </c>
      <c r="B28" s="113" t="s">
        <v>296</v>
      </c>
      <c r="C28" s="101" t="s">
        <v>297</v>
      </c>
      <c r="D28" s="103">
        <f>SUM(E28,+H28,+K28)</f>
        <v>1401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1401</v>
      </c>
      <c r="L28" s="103">
        <v>477</v>
      </c>
      <c r="M28" s="103">
        <v>924</v>
      </c>
      <c r="N28" s="103">
        <f>SUM(O28,+V28,+AC28)</f>
        <v>1417</v>
      </c>
      <c r="O28" s="103">
        <f>SUM(P28:U28)</f>
        <v>477</v>
      </c>
      <c r="P28" s="103">
        <v>477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924</v>
      </c>
      <c r="W28" s="103">
        <v>924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16</v>
      </c>
      <c r="AD28" s="103">
        <v>16</v>
      </c>
      <c r="AE28" s="103">
        <v>0</v>
      </c>
      <c r="AF28" s="103">
        <f>SUM(AG28:AI28)</f>
        <v>5</v>
      </c>
      <c r="AG28" s="103">
        <v>5</v>
      </c>
      <c r="AH28" s="103">
        <v>0</v>
      </c>
      <c r="AI28" s="103">
        <v>0</v>
      </c>
      <c r="AJ28" s="103">
        <f>SUM(AK28:AS28)</f>
        <v>13</v>
      </c>
      <c r="AK28" s="103">
        <v>0</v>
      </c>
      <c r="AL28" s="103">
        <v>8</v>
      </c>
      <c r="AM28" s="103">
        <v>1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4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8</v>
      </c>
      <c r="BA28" s="103">
        <v>8</v>
      </c>
      <c r="BB28" s="103">
        <v>0</v>
      </c>
      <c r="BC28" s="103">
        <v>0</v>
      </c>
    </row>
    <row r="29" spans="1:55" s="105" customFormat="1" ht="13.5" customHeight="1">
      <c r="A29" s="115" t="s">
        <v>11</v>
      </c>
      <c r="B29" s="113" t="s">
        <v>298</v>
      </c>
      <c r="C29" s="101" t="s">
        <v>299</v>
      </c>
      <c r="D29" s="103">
        <f>SUM(E29,+H29,+K29)</f>
        <v>2303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2303</v>
      </c>
      <c r="L29" s="103">
        <v>524</v>
      </c>
      <c r="M29" s="103">
        <v>1779</v>
      </c>
      <c r="N29" s="103">
        <f>SUM(O29,+V29,+AC29)</f>
        <v>2303</v>
      </c>
      <c r="O29" s="103">
        <f>SUM(P29:U29)</f>
        <v>524</v>
      </c>
      <c r="P29" s="103">
        <v>524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1779</v>
      </c>
      <c r="W29" s="103">
        <v>1779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71</v>
      </c>
      <c r="AG29" s="103">
        <v>71</v>
      </c>
      <c r="AH29" s="103">
        <v>0</v>
      </c>
      <c r="AI29" s="103">
        <v>0</v>
      </c>
      <c r="AJ29" s="103">
        <f>SUM(AK29:AS29)</f>
        <v>71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65</v>
      </c>
      <c r="AR29" s="103">
        <v>0</v>
      </c>
      <c r="AS29" s="103">
        <v>6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11</v>
      </c>
      <c r="B30" s="113" t="s">
        <v>300</v>
      </c>
      <c r="C30" s="101" t="s">
        <v>301</v>
      </c>
      <c r="D30" s="103">
        <f>SUM(E30,+H30,+K30)</f>
        <v>3706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3706</v>
      </c>
      <c r="L30" s="103">
        <v>1243</v>
      </c>
      <c r="M30" s="103">
        <v>2463</v>
      </c>
      <c r="N30" s="103">
        <f>SUM(O30,+V30,+AC30)</f>
        <v>3706</v>
      </c>
      <c r="O30" s="103">
        <f>SUM(P30:U30)</f>
        <v>1243</v>
      </c>
      <c r="P30" s="103">
        <v>1243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2463</v>
      </c>
      <c r="W30" s="103">
        <v>2463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132</v>
      </c>
      <c r="AG30" s="103">
        <v>132</v>
      </c>
      <c r="AH30" s="103">
        <v>0</v>
      </c>
      <c r="AI30" s="103">
        <v>0</v>
      </c>
      <c r="AJ30" s="103">
        <f>SUM(AK30:AS30)</f>
        <v>132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122</v>
      </c>
      <c r="AR30" s="103">
        <v>0</v>
      </c>
      <c r="AS30" s="103">
        <v>10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132</v>
      </c>
      <c r="BA30" s="103">
        <v>132</v>
      </c>
      <c r="BB30" s="103">
        <v>0</v>
      </c>
      <c r="BC30" s="103">
        <v>0</v>
      </c>
    </row>
    <row r="31" spans="1:55" s="105" customFormat="1" ht="13.5" customHeight="1">
      <c r="A31" s="115" t="s">
        <v>11</v>
      </c>
      <c r="B31" s="113" t="s">
        <v>302</v>
      </c>
      <c r="C31" s="101" t="s">
        <v>303</v>
      </c>
      <c r="D31" s="103">
        <f>SUM(E31,+H31,+K31)</f>
        <v>619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619</v>
      </c>
      <c r="L31" s="103">
        <v>109</v>
      </c>
      <c r="M31" s="103">
        <v>510</v>
      </c>
      <c r="N31" s="103">
        <f>SUM(O31,+V31,+AC31)</f>
        <v>619</v>
      </c>
      <c r="O31" s="103">
        <f>SUM(P31:U31)</f>
        <v>109</v>
      </c>
      <c r="P31" s="103">
        <v>108</v>
      </c>
      <c r="Q31" s="103">
        <v>0</v>
      </c>
      <c r="R31" s="103">
        <v>0</v>
      </c>
      <c r="S31" s="103">
        <v>0</v>
      </c>
      <c r="T31" s="103">
        <v>0</v>
      </c>
      <c r="U31" s="103">
        <v>1</v>
      </c>
      <c r="V31" s="103">
        <f>SUM(W31:AB31)</f>
        <v>510</v>
      </c>
      <c r="W31" s="103">
        <v>510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4</v>
      </c>
      <c r="AG31" s="103">
        <v>4</v>
      </c>
      <c r="AH31" s="103">
        <v>0</v>
      </c>
      <c r="AI31" s="103">
        <v>0</v>
      </c>
      <c r="AJ31" s="103">
        <f>SUM(AK31:AS31)</f>
        <v>4</v>
      </c>
      <c r="AK31" s="103">
        <v>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4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11</v>
      </c>
      <c r="B32" s="113" t="s">
        <v>304</v>
      </c>
      <c r="C32" s="101" t="s">
        <v>305</v>
      </c>
      <c r="D32" s="103">
        <f>SUM(E32,+H32,+K32)</f>
        <v>3896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3896</v>
      </c>
      <c r="L32" s="103">
        <v>1274</v>
      </c>
      <c r="M32" s="103">
        <v>2622</v>
      </c>
      <c r="N32" s="103">
        <f>SUM(O32,+V32,+AC32)</f>
        <v>3896</v>
      </c>
      <c r="O32" s="103">
        <f>SUM(P32:U32)</f>
        <v>1274</v>
      </c>
      <c r="P32" s="103">
        <v>1274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2622</v>
      </c>
      <c r="W32" s="103">
        <v>2622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29</v>
      </c>
      <c r="AG32" s="103">
        <v>29</v>
      </c>
      <c r="AH32" s="103">
        <v>0</v>
      </c>
      <c r="AI32" s="103">
        <v>0</v>
      </c>
      <c r="AJ32" s="103">
        <f>SUM(AK32:AS32)</f>
        <v>26</v>
      </c>
      <c r="AK32" s="103">
        <v>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25</v>
      </c>
      <c r="AR32" s="103">
        <v>1</v>
      </c>
      <c r="AS32" s="103">
        <v>0</v>
      </c>
      <c r="AT32" s="103">
        <f>SUM(AU32:AY32)</f>
        <v>3</v>
      </c>
      <c r="AU32" s="103">
        <v>3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11</v>
      </c>
      <c r="B33" s="113" t="s">
        <v>306</v>
      </c>
      <c r="C33" s="101" t="s">
        <v>307</v>
      </c>
      <c r="D33" s="103">
        <f>SUM(E33,+H33,+K33)</f>
        <v>3212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3212</v>
      </c>
      <c r="L33" s="103">
        <v>249</v>
      </c>
      <c r="M33" s="103">
        <v>2963</v>
      </c>
      <c r="N33" s="103">
        <f>SUM(O33,+V33,+AC33)</f>
        <v>3212</v>
      </c>
      <c r="O33" s="103">
        <f>SUM(P33:U33)</f>
        <v>249</v>
      </c>
      <c r="P33" s="103">
        <v>249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2963</v>
      </c>
      <c r="W33" s="103">
        <v>2963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21</v>
      </c>
      <c r="AG33" s="103">
        <v>21</v>
      </c>
      <c r="AH33" s="103">
        <v>0</v>
      </c>
      <c r="AI33" s="103">
        <v>0</v>
      </c>
      <c r="AJ33" s="103">
        <f>SUM(AK33:AS33)</f>
        <v>23</v>
      </c>
      <c r="AK33" s="103">
        <v>2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21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11</v>
      </c>
      <c r="B34" s="113" t="s">
        <v>308</v>
      </c>
      <c r="C34" s="101" t="s">
        <v>309</v>
      </c>
      <c r="D34" s="103">
        <f>SUM(E34,+H34,+K34)</f>
        <v>7633</v>
      </c>
      <c r="E34" s="103">
        <f>SUM(F34:G34)</f>
        <v>0</v>
      </c>
      <c r="F34" s="103">
        <v>0</v>
      </c>
      <c r="G34" s="103">
        <v>0</v>
      </c>
      <c r="H34" s="103">
        <f>SUM(I34:J34)</f>
        <v>14</v>
      </c>
      <c r="I34" s="103">
        <v>14</v>
      </c>
      <c r="J34" s="103">
        <v>0</v>
      </c>
      <c r="K34" s="103">
        <f>SUM(L34:M34)</f>
        <v>7619</v>
      </c>
      <c r="L34" s="103">
        <v>1144</v>
      </c>
      <c r="M34" s="103">
        <v>6475</v>
      </c>
      <c r="N34" s="103">
        <f>SUM(O34,+V34,+AC34)</f>
        <v>7633</v>
      </c>
      <c r="O34" s="103">
        <f>SUM(P34:U34)</f>
        <v>1158</v>
      </c>
      <c r="P34" s="103">
        <v>1158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6475</v>
      </c>
      <c r="W34" s="103">
        <v>6475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56</v>
      </c>
      <c r="AG34" s="103">
        <v>56</v>
      </c>
      <c r="AH34" s="103">
        <v>0</v>
      </c>
      <c r="AI34" s="103">
        <v>0</v>
      </c>
      <c r="AJ34" s="103">
        <f>SUM(AK34:AS34)</f>
        <v>51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50</v>
      </c>
      <c r="AR34" s="103">
        <v>1</v>
      </c>
      <c r="AS34" s="103">
        <v>0</v>
      </c>
      <c r="AT34" s="103">
        <f>SUM(AU34:AY34)</f>
        <v>5</v>
      </c>
      <c r="AU34" s="103">
        <v>5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11</v>
      </c>
      <c r="B35" s="113" t="s">
        <v>310</v>
      </c>
      <c r="C35" s="101" t="s">
        <v>311</v>
      </c>
      <c r="D35" s="103">
        <f>SUM(E35,+H35,+K35)</f>
        <v>7157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7157</v>
      </c>
      <c r="L35" s="103">
        <v>2957</v>
      </c>
      <c r="M35" s="103">
        <v>4200</v>
      </c>
      <c r="N35" s="103">
        <f>SUM(O35,+V35,+AC35)</f>
        <v>7157</v>
      </c>
      <c r="O35" s="103">
        <f>SUM(P35:U35)</f>
        <v>2957</v>
      </c>
      <c r="P35" s="103">
        <v>2957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4200</v>
      </c>
      <c r="W35" s="103">
        <v>4200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0</v>
      </c>
      <c r="AG35" s="103">
        <v>0</v>
      </c>
      <c r="AH35" s="103">
        <v>0</v>
      </c>
      <c r="AI35" s="103">
        <v>0</v>
      </c>
      <c r="AJ35" s="103">
        <f>SUM(AK35:AS35)</f>
        <v>0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11</v>
      </c>
      <c r="B36" s="113" t="s">
        <v>312</v>
      </c>
      <c r="C36" s="101" t="s">
        <v>313</v>
      </c>
      <c r="D36" s="103">
        <f>SUM(E36,+H36,+K36)</f>
        <v>2560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2560</v>
      </c>
      <c r="L36" s="103">
        <v>943</v>
      </c>
      <c r="M36" s="103">
        <v>1617</v>
      </c>
      <c r="N36" s="103">
        <f>SUM(O36,+V36,+AC36)</f>
        <v>2560</v>
      </c>
      <c r="O36" s="103">
        <f>SUM(P36:U36)</f>
        <v>943</v>
      </c>
      <c r="P36" s="103">
        <v>943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1617</v>
      </c>
      <c r="W36" s="103">
        <v>1617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87</v>
      </c>
      <c r="AG36" s="103">
        <v>87</v>
      </c>
      <c r="AH36" s="103">
        <v>0</v>
      </c>
      <c r="AI36" s="103">
        <v>0</v>
      </c>
      <c r="AJ36" s="103">
        <f>SUM(AK36:AS36)</f>
        <v>87</v>
      </c>
      <c r="AK36" s="103">
        <v>0</v>
      </c>
      <c r="AL36" s="103">
        <v>0</v>
      </c>
      <c r="AM36" s="103">
        <v>76</v>
      </c>
      <c r="AN36" s="103">
        <v>11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11</v>
      </c>
      <c r="B37" s="113" t="s">
        <v>314</v>
      </c>
      <c r="C37" s="101" t="s">
        <v>315</v>
      </c>
      <c r="D37" s="103">
        <f>SUM(E37,+H37,+K37)</f>
        <v>3814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3814</v>
      </c>
      <c r="L37" s="103">
        <v>857</v>
      </c>
      <c r="M37" s="103">
        <v>2957</v>
      </c>
      <c r="N37" s="103">
        <f>SUM(O37,+V37,+AC37)</f>
        <v>3814</v>
      </c>
      <c r="O37" s="103">
        <f>SUM(P37:U37)</f>
        <v>857</v>
      </c>
      <c r="P37" s="103">
        <v>857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2957</v>
      </c>
      <c r="W37" s="103">
        <v>2957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26</v>
      </c>
      <c r="AG37" s="103">
        <v>26</v>
      </c>
      <c r="AH37" s="103">
        <v>0</v>
      </c>
      <c r="AI37" s="103">
        <v>0</v>
      </c>
      <c r="AJ37" s="103">
        <f>SUM(AK37:AS37)</f>
        <v>26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20</v>
      </c>
      <c r="AR37" s="103">
        <v>6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11</v>
      </c>
      <c r="B38" s="113" t="s">
        <v>316</v>
      </c>
      <c r="C38" s="101" t="s">
        <v>317</v>
      </c>
      <c r="D38" s="103">
        <f>SUM(E38,+H38,+K38)</f>
        <v>6118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6118</v>
      </c>
      <c r="L38" s="103">
        <v>1575</v>
      </c>
      <c r="M38" s="103">
        <v>4543</v>
      </c>
      <c r="N38" s="103">
        <f>SUM(O38,+V38,+AC38)</f>
        <v>6118</v>
      </c>
      <c r="O38" s="103">
        <f>SUM(P38:U38)</f>
        <v>1575</v>
      </c>
      <c r="P38" s="103">
        <v>1575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4543</v>
      </c>
      <c r="W38" s="103">
        <v>4543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0</v>
      </c>
      <c r="AG38" s="103">
        <v>0</v>
      </c>
      <c r="AH38" s="103">
        <v>0</v>
      </c>
      <c r="AI38" s="103">
        <v>0</v>
      </c>
      <c r="AJ38" s="103">
        <f>SUM(AK38:AS38)</f>
        <v>0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11</v>
      </c>
      <c r="B39" s="113" t="s">
        <v>318</v>
      </c>
      <c r="C39" s="101" t="s">
        <v>319</v>
      </c>
      <c r="D39" s="103">
        <f>SUM(E39,+H39,+K39)</f>
        <v>15877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15877</v>
      </c>
      <c r="L39" s="103">
        <v>3742</v>
      </c>
      <c r="M39" s="103">
        <v>12135</v>
      </c>
      <c r="N39" s="103">
        <f>SUM(O39,+V39,+AC39)</f>
        <v>15877</v>
      </c>
      <c r="O39" s="103">
        <f>SUM(P39:U39)</f>
        <v>3742</v>
      </c>
      <c r="P39" s="103">
        <v>3742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12135</v>
      </c>
      <c r="W39" s="103">
        <v>12135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282</v>
      </c>
      <c r="AG39" s="103">
        <v>282</v>
      </c>
      <c r="AH39" s="103">
        <v>0</v>
      </c>
      <c r="AI39" s="103">
        <v>0</v>
      </c>
      <c r="AJ39" s="103">
        <f>SUM(AK39:AS39)</f>
        <v>282</v>
      </c>
      <c r="AK39" s="103">
        <v>0</v>
      </c>
      <c r="AL39" s="103">
        <v>0</v>
      </c>
      <c r="AM39" s="103">
        <v>282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35</v>
      </c>
      <c r="AU39" s="103">
        <v>0</v>
      </c>
      <c r="AV39" s="103">
        <v>0</v>
      </c>
      <c r="AW39" s="103">
        <v>35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11</v>
      </c>
      <c r="B40" s="113" t="s">
        <v>320</v>
      </c>
      <c r="C40" s="101" t="s">
        <v>321</v>
      </c>
      <c r="D40" s="103">
        <f>SUM(E40,+H40,+K40)</f>
        <v>1819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1819</v>
      </c>
      <c r="L40" s="103">
        <v>775</v>
      </c>
      <c r="M40" s="103">
        <v>1044</v>
      </c>
      <c r="N40" s="103">
        <f>SUM(O40,+V40,+AC40)</f>
        <v>1819</v>
      </c>
      <c r="O40" s="103">
        <f>SUM(P40:U40)</f>
        <v>775</v>
      </c>
      <c r="P40" s="103">
        <v>775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1044</v>
      </c>
      <c r="W40" s="103">
        <v>1044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55</v>
      </c>
      <c r="AG40" s="103">
        <v>55</v>
      </c>
      <c r="AH40" s="103">
        <v>0</v>
      </c>
      <c r="AI40" s="103">
        <v>0</v>
      </c>
      <c r="AJ40" s="103">
        <f>SUM(AK40:AS40)</f>
        <v>55</v>
      </c>
      <c r="AK40" s="103">
        <v>0</v>
      </c>
      <c r="AL40" s="103">
        <v>0</v>
      </c>
      <c r="AM40" s="103">
        <v>26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29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11</v>
      </c>
      <c r="B41" s="113" t="s">
        <v>322</v>
      </c>
      <c r="C41" s="101" t="s">
        <v>323</v>
      </c>
      <c r="D41" s="103">
        <f>SUM(E41,+H41,+K41)</f>
        <v>12832</v>
      </c>
      <c r="E41" s="103">
        <f>SUM(F41:G41)</f>
        <v>0</v>
      </c>
      <c r="F41" s="103">
        <v>0</v>
      </c>
      <c r="G41" s="103">
        <v>0</v>
      </c>
      <c r="H41" s="103">
        <f>SUM(I41:J41)</f>
        <v>1976</v>
      </c>
      <c r="I41" s="103">
        <v>0</v>
      </c>
      <c r="J41" s="103">
        <v>1976</v>
      </c>
      <c r="K41" s="103">
        <f>SUM(L41:M41)</f>
        <v>10856</v>
      </c>
      <c r="L41" s="103">
        <v>1887</v>
      </c>
      <c r="M41" s="103">
        <v>8969</v>
      </c>
      <c r="N41" s="103">
        <f>SUM(O41,+V41,+AC41)</f>
        <v>12835</v>
      </c>
      <c r="O41" s="103">
        <f>SUM(P41:U41)</f>
        <v>1887</v>
      </c>
      <c r="P41" s="103">
        <v>1887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10945</v>
      </c>
      <c r="W41" s="103">
        <v>8969</v>
      </c>
      <c r="X41" s="103">
        <v>1976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3</v>
      </c>
      <c r="AD41" s="103">
        <v>3</v>
      </c>
      <c r="AE41" s="103">
        <v>0</v>
      </c>
      <c r="AF41" s="103">
        <f>SUM(AG41:AI41)</f>
        <v>8</v>
      </c>
      <c r="AG41" s="103">
        <v>0</v>
      </c>
      <c r="AH41" s="103">
        <v>8</v>
      </c>
      <c r="AI41" s="103">
        <v>0</v>
      </c>
      <c r="AJ41" s="103">
        <f>SUM(AK41:AS41)</f>
        <v>0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11</v>
      </c>
      <c r="B42" s="113" t="s">
        <v>324</v>
      </c>
      <c r="C42" s="101" t="s">
        <v>325</v>
      </c>
      <c r="D42" s="103">
        <f>SUM(E42,+H42,+K42)</f>
        <v>3962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3962</v>
      </c>
      <c r="L42" s="103">
        <v>677</v>
      </c>
      <c r="M42" s="103">
        <v>3285</v>
      </c>
      <c r="N42" s="103">
        <f>SUM(O42,+V42,+AC42)</f>
        <v>3962</v>
      </c>
      <c r="O42" s="103">
        <f>SUM(P42:U42)</f>
        <v>677</v>
      </c>
      <c r="P42" s="103">
        <v>677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3285</v>
      </c>
      <c r="W42" s="103">
        <v>3285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0</v>
      </c>
      <c r="AG42" s="103">
        <v>0</v>
      </c>
      <c r="AH42" s="103">
        <v>0</v>
      </c>
      <c r="AI42" s="103">
        <v>0</v>
      </c>
      <c r="AJ42" s="103">
        <f>SUM(AK42:AS42)</f>
        <v>0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11</v>
      </c>
      <c r="B43" s="113" t="s">
        <v>326</v>
      </c>
      <c r="C43" s="101" t="s">
        <v>327</v>
      </c>
      <c r="D43" s="103">
        <f>SUM(E43,+H43,+K43)</f>
        <v>7453</v>
      </c>
      <c r="E43" s="103">
        <f>SUM(F43:G43)</f>
        <v>0</v>
      </c>
      <c r="F43" s="103">
        <v>0</v>
      </c>
      <c r="G43" s="103">
        <v>0</v>
      </c>
      <c r="H43" s="103">
        <f>SUM(I43:J43)</f>
        <v>0</v>
      </c>
      <c r="I43" s="103">
        <v>0</v>
      </c>
      <c r="J43" s="103">
        <v>0</v>
      </c>
      <c r="K43" s="103">
        <f>SUM(L43:M43)</f>
        <v>7453</v>
      </c>
      <c r="L43" s="103">
        <v>2365</v>
      </c>
      <c r="M43" s="103">
        <v>5088</v>
      </c>
      <c r="N43" s="103">
        <f>SUM(O43,+V43,+AC43)</f>
        <v>7453</v>
      </c>
      <c r="O43" s="103">
        <f>SUM(P43:U43)</f>
        <v>2365</v>
      </c>
      <c r="P43" s="103">
        <v>2365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5088</v>
      </c>
      <c r="W43" s="103">
        <v>5088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21</v>
      </c>
      <c r="AG43" s="103">
        <v>21</v>
      </c>
      <c r="AH43" s="103">
        <v>0</v>
      </c>
      <c r="AI43" s="103">
        <v>0</v>
      </c>
      <c r="AJ43" s="103">
        <f>SUM(AK43:AS43)</f>
        <v>21</v>
      </c>
      <c r="AK43" s="103">
        <v>0</v>
      </c>
      <c r="AL43" s="103">
        <v>0</v>
      </c>
      <c r="AM43" s="103">
        <v>21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13</v>
      </c>
      <c r="BA43" s="103">
        <v>13</v>
      </c>
      <c r="BB43" s="103">
        <v>0</v>
      </c>
      <c r="BC43" s="103">
        <v>0</v>
      </c>
    </row>
    <row r="44" spans="1:55" s="105" customFormat="1" ht="13.5" customHeight="1">
      <c r="A44" s="115" t="s">
        <v>11</v>
      </c>
      <c r="B44" s="113" t="s">
        <v>328</v>
      </c>
      <c r="C44" s="101" t="s">
        <v>329</v>
      </c>
      <c r="D44" s="103">
        <f>SUM(E44,+H44,+K44)</f>
        <v>4134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4134</v>
      </c>
      <c r="L44" s="103">
        <v>1387</v>
      </c>
      <c r="M44" s="103">
        <v>2747</v>
      </c>
      <c r="N44" s="103">
        <f>SUM(O44,+V44,+AC44)</f>
        <v>4134</v>
      </c>
      <c r="O44" s="103">
        <f>SUM(P44:U44)</f>
        <v>1387</v>
      </c>
      <c r="P44" s="103">
        <v>1387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2747</v>
      </c>
      <c r="W44" s="103">
        <v>2747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17</v>
      </c>
      <c r="AG44" s="103">
        <v>17</v>
      </c>
      <c r="AH44" s="103">
        <v>0</v>
      </c>
      <c r="AI44" s="103">
        <v>0</v>
      </c>
      <c r="AJ44" s="103">
        <f>SUM(AK44:AS44)</f>
        <v>24</v>
      </c>
      <c r="AK44" s="103">
        <v>0</v>
      </c>
      <c r="AL44" s="103">
        <v>7</v>
      </c>
      <c r="AM44" s="103">
        <v>17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7</v>
      </c>
      <c r="BA44" s="103">
        <v>7</v>
      </c>
      <c r="BB44" s="103">
        <v>0</v>
      </c>
      <c r="BC44" s="103">
        <v>0</v>
      </c>
    </row>
    <row r="45" spans="1:55" s="105" customFormat="1" ht="13.5" customHeight="1">
      <c r="A45" s="115" t="s">
        <v>11</v>
      </c>
      <c r="B45" s="113" t="s">
        <v>330</v>
      </c>
      <c r="C45" s="101" t="s">
        <v>331</v>
      </c>
      <c r="D45" s="103">
        <f>SUM(E45,+H45,+K45)</f>
        <v>1101</v>
      </c>
      <c r="E45" s="103">
        <f>SUM(F45:G45)</f>
        <v>0</v>
      </c>
      <c r="F45" s="103">
        <v>0</v>
      </c>
      <c r="G45" s="103">
        <v>0</v>
      </c>
      <c r="H45" s="103">
        <f>SUM(I45:J45)</f>
        <v>0</v>
      </c>
      <c r="I45" s="103">
        <v>0</v>
      </c>
      <c r="J45" s="103">
        <v>0</v>
      </c>
      <c r="K45" s="103">
        <f>SUM(L45:M45)</f>
        <v>1101</v>
      </c>
      <c r="L45" s="103">
        <v>398</v>
      </c>
      <c r="M45" s="103">
        <v>703</v>
      </c>
      <c r="N45" s="103">
        <f>SUM(O45,+V45,+AC45)</f>
        <v>1140</v>
      </c>
      <c r="O45" s="103">
        <f>SUM(P45:U45)</f>
        <v>398</v>
      </c>
      <c r="P45" s="103">
        <v>398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703</v>
      </c>
      <c r="W45" s="103">
        <v>703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39</v>
      </c>
      <c r="AD45" s="103">
        <v>39</v>
      </c>
      <c r="AE45" s="103">
        <v>0</v>
      </c>
      <c r="AF45" s="103">
        <f>SUM(AG45:AI45)</f>
        <v>5</v>
      </c>
      <c r="AG45" s="103">
        <v>5</v>
      </c>
      <c r="AH45" s="103">
        <v>0</v>
      </c>
      <c r="AI45" s="103">
        <v>0</v>
      </c>
      <c r="AJ45" s="103">
        <f>SUM(AK45:AS45)</f>
        <v>5</v>
      </c>
      <c r="AK45" s="103">
        <v>5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0</v>
      </c>
      <c r="AT45" s="103">
        <f>SUM(AU45:AY45)</f>
        <v>5</v>
      </c>
      <c r="AU45" s="103">
        <v>5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2</v>
      </c>
      <c r="BA45" s="103">
        <v>2</v>
      </c>
      <c r="BB45" s="103">
        <v>0</v>
      </c>
      <c r="BC45" s="103">
        <v>0</v>
      </c>
    </row>
    <row r="46" spans="1:55" s="105" customFormat="1" ht="13.5" customHeight="1">
      <c r="A46" s="115" t="s">
        <v>11</v>
      </c>
      <c r="B46" s="113" t="s">
        <v>332</v>
      </c>
      <c r="C46" s="101" t="s">
        <v>333</v>
      </c>
      <c r="D46" s="103">
        <f>SUM(E46,+H46,+K46)</f>
        <v>872</v>
      </c>
      <c r="E46" s="103">
        <f>SUM(F46:G46)</f>
        <v>0</v>
      </c>
      <c r="F46" s="103">
        <v>0</v>
      </c>
      <c r="G46" s="103">
        <v>0</v>
      </c>
      <c r="H46" s="103">
        <f>SUM(I46:J46)</f>
        <v>0</v>
      </c>
      <c r="I46" s="103">
        <v>0</v>
      </c>
      <c r="J46" s="103">
        <v>0</v>
      </c>
      <c r="K46" s="103">
        <f>SUM(L46:M46)</f>
        <v>872</v>
      </c>
      <c r="L46" s="103">
        <v>186</v>
      </c>
      <c r="M46" s="103">
        <v>686</v>
      </c>
      <c r="N46" s="103">
        <f>SUM(O46,+V46,+AC46)</f>
        <v>882</v>
      </c>
      <c r="O46" s="103">
        <f>SUM(P46:U46)</f>
        <v>186</v>
      </c>
      <c r="P46" s="103">
        <v>186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686</v>
      </c>
      <c r="W46" s="103">
        <v>686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10</v>
      </c>
      <c r="AD46" s="103">
        <v>10</v>
      </c>
      <c r="AE46" s="103">
        <v>0</v>
      </c>
      <c r="AF46" s="103">
        <f>SUM(AG46:AI46)</f>
        <v>0</v>
      </c>
      <c r="AG46" s="103">
        <v>0</v>
      </c>
      <c r="AH46" s="103">
        <v>0</v>
      </c>
      <c r="AI46" s="103">
        <v>0</v>
      </c>
      <c r="AJ46" s="103">
        <f>SUM(AK46:AS46)</f>
        <v>0</v>
      </c>
      <c r="AK46" s="103">
        <v>0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1</v>
      </c>
      <c r="BA46" s="103">
        <v>1</v>
      </c>
      <c r="BB46" s="103">
        <v>0</v>
      </c>
      <c r="BC46" s="103">
        <v>0</v>
      </c>
    </row>
    <row r="47" spans="1:55" s="105" customFormat="1" ht="13.5" customHeight="1">
      <c r="A47" s="115" t="s">
        <v>11</v>
      </c>
      <c r="B47" s="113" t="s">
        <v>334</v>
      </c>
      <c r="C47" s="101" t="s">
        <v>335</v>
      </c>
      <c r="D47" s="103">
        <f>SUM(E47,+H47,+K47)</f>
        <v>1502</v>
      </c>
      <c r="E47" s="103">
        <f>SUM(F47:G47)</f>
        <v>0</v>
      </c>
      <c r="F47" s="103">
        <v>0</v>
      </c>
      <c r="G47" s="103">
        <v>0</v>
      </c>
      <c r="H47" s="103">
        <f>SUM(I47:J47)</f>
        <v>1502</v>
      </c>
      <c r="I47" s="103">
        <v>664</v>
      </c>
      <c r="J47" s="103">
        <v>838</v>
      </c>
      <c r="K47" s="103">
        <f>SUM(L47:M47)</f>
        <v>0</v>
      </c>
      <c r="L47" s="103">
        <v>0</v>
      </c>
      <c r="M47" s="103">
        <v>0</v>
      </c>
      <c r="N47" s="103">
        <f>SUM(O47,+V47,+AC47)</f>
        <v>1502</v>
      </c>
      <c r="O47" s="103">
        <f>SUM(P47:U47)</f>
        <v>664</v>
      </c>
      <c r="P47" s="103">
        <v>664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838</v>
      </c>
      <c r="W47" s="103">
        <v>838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1</v>
      </c>
      <c r="AG47" s="103">
        <v>1</v>
      </c>
      <c r="AH47" s="103">
        <v>0</v>
      </c>
      <c r="AI47" s="103">
        <v>0</v>
      </c>
      <c r="AJ47" s="103">
        <f>SUM(AK47:AS47)</f>
        <v>1</v>
      </c>
      <c r="AK47" s="103">
        <v>0</v>
      </c>
      <c r="AL47" s="103">
        <v>0</v>
      </c>
      <c r="AM47" s="103">
        <v>1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6</v>
      </c>
      <c r="BA47" s="103">
        <v>6</v>
      </c>
      <c r="BB47" s="103">
        <v>0</v>
      </c>
      <c r="BC47" s="103">
        <v>0</v>
      </c>
    </row>
    <row r="48" spans="1:55" s="105" customFormat="1" ht="13.5" customHeight="1">
      <c r="A48" s="115" t="s">
        <v>11</v>
      </c>
      <c r="B48" s="113" t="s">
        <v>336</v>
      </c>
      <c r="C48" s="101" t="s">
        <v>337</v>
      </c>
      <c r="D48" s="103">
        <f>SUM(E48,+H48,+K48)</f>
        <v>1114</v>
      </c>
      <c r="E48" s="103">
        <f>SUM(F48:G48)</f>
        <v>0</v>
      </c>
      <c r="F48" s="103">
        <v>0</v>
      </c>
      <c r="G48" s="103">
        <v>0</v>
      </c>
      <c r="H48" s="103">
        <f>SUM(I48:J48)</f>
        <v>0</v>
      </c>
      <c r="I48" s="103">
        <v>0</v>
      </c>
      <c r="J48" s="103">
        <v>0</v>
      </c>
      <c r="K48" s="103">
        <f>SUM(L48:M48)</f>
        <v>1114</v>
      </c>
      <c r="L48" s="103">
        <v>67</v>
      </c>
      <c r="M48" s="103">
        <v>1047</v>
      </c>
      <c r="N48" s="103">
        <f>SUM(O48,+V48,+AC48)</f>
        <v>1114</v>
      </c>
      <c r="O48" s="103">
        <f>SUM(P48:U48)</f>
        <v>67</v>
      </c>
      <c r="P48" s="103">
        <v>67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1047</v>
      </c>
      <c r="W48" s="103">
        <v>1047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5</v>
      </c>
      <c r="AG48" s="103">
        <v>5</v>
      </c>
      <c r="AH48" s="103">
        <v>0</v>
      </c>
      <c r="AI48" s="103">
        <v>0</v>
      </c>
      <c r="AJ48" s="103">
        <f>SUM(AK48:AS48)</f>
        <v>5</v>
      </c>
      <c r="AK48" s="103">
        <v>0</v>
      </c>
      <c r="AL48" s="103">
        <v>0</v>
      </c>
      <c r="AM48" s="103">
        <v>1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4</v>
      </c>
      <c r="AT48" s="103">
        <f>SUM(AU48:AY48)</f>
        <v>0</v>
      </c>
      <c r="AU48" s="103">
        <v>0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2</v>
      </c>
      <c r="BA48" s="103">
        <v>2</v>
      </c>
      <c r="BB48" s="103">
        <v>0</v>
      </c>
      <c r="BC48" s="103">
        <v>0</v>
      </c>
    </row>
    <row r="49" spans="1:55" s="105" customFormat="1" ht="13.5" customHeight="1">
      <c r="A49" s="115" t="s">
        <v>11</v>
      </c>
      <c r="B49" s="113" t="s">
        <v>338</v>
      </c>
      <c r="C49" s="101" t="s">
        <v>339</v>
      </c>
      <c r="D49" s="103">
        <f>SUM(E49,+H49,+K49)</f>
        <v>928</v>
      </c>
      <c r="E49" s="103">
        <f>SUM(F49:G49)</f>
        <v>0</v>
      </c>
      <c r="F49" s="103">
        <v>0</v>
      </c>
      <c r="G49" s="103">
        <v>0</v>
      </c>
      <c r="H49" s="103">
        <f>SUM(I49:J49)</f>
        <v>0</v>
      </c>
      <c r="I49" s="103">
        <v>0</v>
      </c>
      <c r="J49" s="103">
        <v>0</v>
      </c>
      <c r="K49" s="103">
        <f>SUM(L49:M49)</f>
        <v>928</v>
      </c>
      <c r="L49" s="103">
        <v>214</v>
      </c>
      <c r="M49" s="103">
        <v>714</v>
      </c>
      <c r="N49" s="103">
        <f>SUM(O49,+V49,+AC49)</f>
        <v>928</v>
      </c>
      <c r="O49" s="103">
        <f>SUM(P49:U49)</f>
        <v>214</v>
      </c>
      <c r="P49" s="103">
        <v>214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>SUM(W49:AB49)</f>
        <v>714</v>
      </c>
      <c r="W49" s="103">
        <v>714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>SUM(AD49:AE49)</f>
        <v>0</v>
      </c>
      <c r="AD49" s="103">
        <v>0</v>
      </c>
      <c r="AE49" s="103">
        <v>0</v>
      </c>
      <c r="AF49" s="103">
        <f>SUM(AG49:AI49)</f>
        <v>0</v>
      </c>
      <c r="AG49" s="103">
        <v>0</v>
      </c>
      <c r="AH49" s="103">
        <v>0</v>
      </c>
      <c r="AI49" s="103">
        <v>0</v>
      </c>
      <c r="AJ49" s="103">
        <f>SUM(AK49:AS49)</f>
        <v>0</v>
      </c>
      <c r="AK49" s="103">
        <v>0</v>
      </c>
      <c r="AL49" s="103">
        <v>0</v>
      </c>
      <c r="AM49" s="103">
        <v>0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0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2</v>
      </c>
      <c r="BA49" s="103">
        <v>2</v>
      </c>
      <c r="BB49" s="103">
        <v>0</v>
      </c>
      <c r="BC49" s="103">
        <v>0</v>
      </c>
    </row>
    <row r="50" spans="1:55" s="105" customFormat="1" ht="13.5" customHeight="1">
      <c r="A50" s="115" t="s">
        <v>11</v>
      </c>
      <c r="B50" s="113" t="s">
        <v>340</v>
      </c>
      <c r="C50" s="101" t="s">
        <v>341</v>
      </c>
      <c r="D50" s="103">
        <f>SUM(E50,+H50,+K50)</f>
        <v>2270</v>
      </c>
      <c r="E50" s="103">
        <f>SUM(F50:G50)</f>
        <v>0</v>
      </c>
      <c r="F50" s="103">
        <v>0</v>
      </c>
      <c r="G50" s="103">
        <v>0</v>
      </c>
      <c r="H50" s="103">
        <f>SUM(I50:J50)</f>
        <v>0</v>
      </c>
      <c r="I50" s="103">
        <v>0</v>
      </c>
      <c r="J50" s="103">
        <v>0</v>
      </c>
      <c r="K50" s="103">
        <f>SUM(L50:M50)</f>
        <v>2270</v>
      </c>
      <c r="L50" s="103">
        <v>774</v>
      </c>
      <c r="M50" s="103">
        <v>1496</v>
      </c>
      <c r="N50" s="103">
        <f>SUM(O50,+V50,+AC50)</f>
        <v>2369</v>
      </c>
      <c r="O50" s="103">
        <f>SUM(P50:U50)</f>
        <v>774</v>
      </c>
      <c r="P50" s="103">
        <v>774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>SUM(W50:AB50)</f>
        <v>1496</v>
      </c>
      <c r="W50" s="103">
        <v>1496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>SUM(AD50:AE50)</f>
        <v>99</v>
      </c>
      <c r="AD50" s="103">
        <v>99</v>
      </c>
      <c r="AE50" s="103">
        <v>0</v>
      </c>
      <c r="AF50" s="103">
        <f>SUM(AG50:AI50)</f>
        <v>7</v>
      </c>
      <c r="AG50" s="103">
        <v>7</v>
      </c>
      <c r="AH50" s="103">
        <v>0</v>
      </c>
      <c r="AI50" s="103">
        <v>0</v>
      </c>
      <c r="AJ50" s="103">
        <f>SUM(AK50:AS50)</f>
        <v>7</v>
      </c>
      <c r="AK50" s="103">
        <v>0</v>
      </c>
      <c r="AL50" s="103">
        <v>0</v>
      </c>
      <c r="AM50" s="103">
        <v>1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6</v>
      </c>
      <c r="AT50" s="103">
        <f>SUM(AU50:AY50)</f>
        <v>0</v>
      </c>
      <c r="AU50" s="103">
        <v>0</v>
      </c>
      <c r="AV50" s="103">
        <v>0</v>
      </c>
      <c r="AW50" s="103">
        <v>0</v>
      </c>
      <c r="AX50" s="103">
        <v>0</v>
      </c>
      <c r="AY50" s="103">
        <v>0</v>
      </c>
      <c r="AZ50" s="103">
        <f>SUM(BA50:BC50)</f>
        <v>4</v>
      </c>
      <c r="BA50" s="103">
        <v>4</v>
      </c>
      <c r="BB50" s="103">
        <v>0</v>
      </c>
      <c r="BC50" s="103">
        <v>0</v>
      </c>
    </row>
    <row r="51" spans="1:55" s="105" customFormat="1" ht="13.5" customHeight="1">
      <c r="A51" s="115" t="s">
        <v>11</v>
      </c>
      <c r="B51" s="113" t="s">
        <v>342</v>
      </c>
      <c r="C51" s="101" t="s">
        <v>343</v>
      </c>
      <c r="D51" s="103">
        <f>SUM(E51,+H51,+K51)</f>
        <v>3835</v>
      </c>
      <c r="E51" s="103">
        <f>SUM(F51:G51)</f>
        <v>0</v>
      </c>
      <c r="F51" s="103">
        <v>0</v>
      </c>
      <c r="G51" s="103">
        <v>0</v>
      </c>
      <c r="H51" s="103">
        <f>SUM(I51:J51)</f>
        <v>0</v>
      </c>
      <c r="I51" s="103">
        <v>0</v>
      </c>
      <c r="J51" s="103">
        <v>0</v>
      </c>
      <c r="K51" s="103">
        <f>SUM(L51:M51)</f>
        <v>3835</v>
      </c>
      <c r="L51" s="103">
        <v>1307</v>
      </c>
      <c r="M51" s="103">
        <v>2528</v>
      </c>
      <c r="N51" s="103">
        <f>SUM(O51,+V51,+AC51)</f>
        <v>3835</v>
      </c>
      <c r="O51" s="103">
        <f>SUM(P51:U51)</f>
        <v>1307</v>
      </c>
      <c r="P51" s="103">
        <v>1307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>SUM(W51:AB51)</f>
        <v>2528</v>
      </c>
      <c r="W51" s="103">
        <v>2528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>SUM(AD51:AE51)</f>
        <v>0</v>
      </c>
      <c r="AD51" s="103">
        <v>0</v>
      </c>
      <c r="AE51" s="103">
        <v>0</v>
      </c>
      <c r="AF51" s="103">
        <f>SUM(AG51:AI51)</f>
        <v>11</v>
      </c>
      <c r="AG51" s="103">
        <v>11</v>
      </c>
      <c r="AH51" s="103">
        <v>0</v>
      </c>
      <c r="AI51" s="103">
        <v>0</v>
      </c>
      <c r="AJ51" s="103">
        <f>SUM(AK51:AS51)</f>
        <v>11</v>
      </c>
      <c r="AK51" s="103">
        <v>0</v>
      </c>
      <c r="AL51" s="103">
        <v>0</v>
      </c>
      <c r="AM51" s="103">
        <v>1</v>
      </c>
      <c r="AN51" s="103">
        <v>0</v>
      </c>
      <c r="AO51" s="103">
        <v>0</v>
      </c>
      <c r="AP51" s="103">
        <v>0</v>
      </c>
      <c r="AQ51" s="103">
        <v>0</v>
      </c>
      <c r="AR51" s="103">
        <v>0</v>
      </c>
      <c r="AS51" s="103">
        <v>10</v>
      </c>
      <c r="AT51" s="103">
        <f>SUM(AU51:AY51)</f>
        <v>0</v>
      </c>
      <c r="AU51" s="103">
        <v>0</v>
      </c>
      <c r="AV51" s="103">
        <v>0</v>
      </c>
      <c r="AW51" s="103">
        <v>0</v>
      </c>
      <c r="AX51" s="103">
        <v>0</v>
      </c>
      <c r="AY51" s="103">
        <v>0</v>
      </c>
      <c r="AZ51" s="103">
        <f>SUM(BA51:BC51)</f>
        <v>7</v>
      </c>
      <c r="BA51" s="103">
        <v>7</v>
      </c>
      <c r="BB51" s="103">
        <v>0</v>
      </c>
      <c r="BC51" s="103">
        <v>0</v>
      </c>
    </row>
    <row r="52" spans="1:55" s="105" customFormat="1" ht="13.5" customHeight="1">
      <c r="A52" s="115" t="s">
        <v>11</v>
      </c>
      <c r="B52" s="113" t="s">
        <v>344</v>
      </c>
      <c r="C52" s="101" t="s">
        <v>345</v>
      </c>
      <c r="D52" s="103">
        <f>SUM(E52,+H52,+K52)</f>
        <v>1765</v>
      </c>
      <c r="E52" s="103">
        <f>SUM(F52:G52)</f>
        <v>0</v>
      </c>
      <c r="F52" s="103">
        <v>0</v>
      </c>
      <c r="G52" s="103">
        <v>0</v>
      </c>
      <c r="H52" s="103">
        <f>SUM(I52:J52)</f>
        <v>0</v>
      </c>
      <c r="I52" s="103">
        <v>0</v>
      </c>
      <c r="J52" s="103">
        <v>0</v>
      </c>
      <c r="K52" s="103">
        <f>SUM(L52:M52)</f>
        <v>1765</v>
      </c>
      <c r="L52" s="103">
        <v>298</v>
      </c>
      <c r="M52" s="103">
        <v>1467</v>
      </c>
      <c r="N52" s="103">
        <f>SUM(O52,+V52,+AC52)</f>
        <v>1765</v>
      </c>
      <c r="O52" s="103">
        <f>SUM(P52:U52)</f>
        <v>298</v>
      </c>
      <c r="P52" s="103">
        <v>0</v>
      </c>
      <c r="Q52" s="103">
        <v>0</v>
      </c>
      <c r="R52" s="103">
        <v>0</v>
      </c>
      <c r="S52" s="103">
        <v>298</v>
      </c>
      <c r="T52" s="103">
        <v>0</v>
      </c>
      <c r="U52" s="103">
        <v>0</v>
      </c>
      <c r="V52" s="103">
        <f>SUM(W52:AB52)</f>
        <v>1467</v>
      </c>
      <c r="W52" s="103">
        <v>0</v>
      </c>
      <c r="X52" s="103">
        <v>0</v>
      </c>
      <c r="Y52" s="103">
        <v>0</v>
      </c>
      <c r="Z52" s="103">
        <v>1467</v>
      </c>
      <c r="AA52" s="103">
        <v>0</v>
      </c>
      <c r="AB52" s="103">
        <v>0</v>
      </c>
      <c r="AC52" s="103">
        <f>SUM(AD52:AE52)</f>
        <v>0</v>
      </c>
      <c r="AD52" s="103">
        <v>0</v>
      </c>
      <c r="AE52" s="103">
        <v>0</v>
      </c>
      <c r="AF52" s="103">
        <f>SUM(AG52:AI52)</f>
        <v>0</v>
      </c>
      <c r="AG52" s="103">
        <v>0</v>
      </c>
      <c r="AH52" s="103">
        <v>0</v>
      </c>
      <c r="AI52" s="103">
        <v>0</v>
      </c>
      <c r="AJ52" s="103">
        <f>SUM(AK52:AS52)</f>
        <v>0</v>
      </c>
      <c r="AK52" s="103">
        <v>0</v>
      </c>
      <c r="AL52" s="103">
        <v>0</v>
      </c>
      <c r="AM52" s="103">
        <v>0</v>
      </c>
      <c r="AN52" s="103">
        <v>0</v>
      </c>
      <c r="AO52" s="103">
        <v>0</v>
      </c>
      <c r="AP52" s="103">
        <v>0</v>
      </c>
      <c r="AQ52" s="103">
        <v>0</v>
      </c>
      <c r="AR52" s="103">
        <v>0</v>
      </c>
      <c r="AS52" s="103">
        <v>0</v>
      </c>
      <c r="AT52" s="103">
        <f>SUM(AU52:AY52)</f>
        <v>0</v>
      </c>
      <c r="AU52" s="103">
        <v>0</v>
      </c>
      <c r="AV52" s="103">
        <v>0</v>
      </c>
      <c r="AW52" s="103">
        <v>0</v>
      </c>
      <c r="AX52" s="103">
        <v>0</v>
      </c>
      <c r="AY52" s="103">
        <v>0</v>
      </c>
      <c r="AZ52" s="103">
        <f>SUM(BA52:BC52)</f>
        <v>0</v>
      </c>
      <c r="BA52" s="103">
        <v>0</v>
      </c>
      <c r="BB52" s="103">
        <v>0</v>
      </c>
      <c r="BC52" s="103">
        <v>0</v>
      </c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52">
    <sortCondition ref="A8:A52"/>
    <sortCondition ref="B8:B52"/>
    <sortCondition ref="C8:C52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51" man="1"/>
    <brk id="31" min="1" max="51" man="1"/>
    <brk id="45" min="1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43000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43100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43202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43203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43204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43205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43206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43208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43210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43211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43212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43213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43214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43215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43216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43348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43364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43367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43368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43369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43403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43404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43423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43424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43425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43428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43432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43433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43441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43442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43443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43444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43447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43468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43482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43484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43501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43505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43506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43507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43510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43511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43512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43513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43514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 t="str">
        <f>+水洗化人口等!B52</f>
        <v>43531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2022-01-31T01:20:58Z</dcterms:modified>
</cp:coreProperties>
</file>