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42長崎県）\"/>
    </mc:Choice>
  </mc:AlternateContent>
  <bookViews>
    <workbookView xWindow="-120" yWindow="-120" windowWidth="29040" windowHeight="1584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水洗化人口等!$A$6:$AA$27</definedName>
    <definedName name="_xlnm.Print_Area" localSheetId="2">し尿集計結果!$A$1:$M$36</definedName>
    <definedName name="_xlnm.Print_Area" localSheetId="1">し尿処理状況!$2:$28</definedName>
    <definedName name="_xlnm.Print_Area" localSheetId="0">水洗化人口等!$2:$28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C8" i="2"/>
  <c r="AC9" i="2"/>
  <c r="AC10" i="2"/>
  <c r="AC11" i="2"/>
  <c r="AC12" i="2"/>
  <c r="AC13" i="2"/>
  <c r="N13" i="2" s="1"/>
  <c r="AC14" i="2"/>
  <c r="AC15" i="2"/>
  <c r="AC16" i="2"/>
  <c r="AC17" i="2"/>
  <c r="AC18" i="2"/>
  <c r="AC19" i="2"/>
  <c r="N19" i="2" s="1"/>
  <c r="AC20" i="2"/>
  <c r="AC21" i="2"/>
  <c r="AC22" i="2"/>
  <c r="AC23" i="2"/>
  <c r="AC24" i="2"/>
  <c r="AC25" i="2"/>
  <c r="N25" i="2" s="1"/>
  <c r="AC26" i="2"/>
  <c r="AC27" i="2"/>
  <c r="AC28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N8" i="2"/>
  <c r="N9" i="2"/>
  <c r="N10" i="2"/>
  <c r="N11" i="2"/>
  <c r="N12" i="2"/>
  <c r="N14" i="2"/>
  <c r="N15" i="2"/>
  <c r="N16" i="2"/>
  <c r="N17" i="2"/>
  <c r="N18" i="2"/>
  <c r="N20" i="2"/>
  <c r="N21" i="2"/>
  <c r="N22" i="2"/>
  <c r="N23" i="2"/>
  <c r="N24" i="2"/>
  <c r="N26" i="2"/>
  <c r="N27" i="2"/>
  <c r="N28" i="2"/>
  <c r="K8" i="2"/>
  <c r="K9" i="2"/>
  <c r="K10" i="2"/>
  <c r="K11" i="2"/>
  <c r="K12" i="2"/>
  <c r="K13" i="2"/>
  <c r="D13" i="2" s="1"/>
  <c r="K14" i="2"/>
  <c r="K15" i="2"/>
  <c r="K16" i="2"/>
  <c r="K17" i="2"/>
  <c r="K18" i="2"/>
  <c r="K19" i="2"/>
  <c r="D19" i="2" s="1"/>
  <c r="K20" i="2"/>
  <c r="K21" i="2"/>
  <c r="K22" i="2"/>
  <c r="K23" i="2"/>
  <c r="K24" i="2"/>
  <c r="K25" i="2"/>
  <c r="D25" i="2" s="1"/>
  <c r="K26" i="2"/>
  <c r="K27" i="2"/>
  <c r="K28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D8" i="2"/>
  <c r="D9" i="2"/>
  <c r="D10" i="2"/>
  <c r="D11" i="2"/>
  <c r="D12" i="2"/>
  <c r="D14" i="2"/>
  <c r="D15" i="2"/>
  <c r="D16" i="2"/>
  <c r="D17" i="2"/>
  <c r="D18" i="2"/>
  <c r="D20" i="2"/>
  <c r="D21" i="2"/>
  <c r="D22" i="2"/>
  <c r="D23" i="2"/>
  <c r="D24" i="2"/>
  <c r="D26" i="2"/>
  <c r="D27" i="2"/>
  <c r="D28" i="2"/>
  <c r="I8" i="1"/>
  <c r="I9" i="1"/>
  <c r="I10" i="1"/>
  <c r="I11" i="1"/>
  <c r="I12" i="1"/>
  <c r="I13" i="1"/>
  <c r="D13" i="1" s="1"/>
  <c r="I14" i="1"/>
  <c r="I15" i="1"/>
  <c r="I16" i="1"/>
  <c r="I17" i="1"/>
  <c r="I18" i="1"/>
  <c r="I19" i="1"/>
  <c r="D19" i="1" s="1"/>
  <c r="I20" i="1"/>
  <c r="I21" i="1"/>
  <c r="I22" i="1"/>
  <c r="I23" i="1"/>
  <c r="I24" i="1"/>
  <c r="I25" i="1"/>
  <c r="D25" i="1" s="1"/>
  <c r="I26" i="1"/>
  <c r="I27" i="1"/>
  <c r="I28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D8" i="1"/>
  <c r="Q8" i="1" s="1"/>
  <c r="D9" i="1"/>
  <c r="Q9" i="1" s="1"/>
  <c r="D10" i="1"/>
  <c r="J10" i="1" s="1"/>
  <c r="D11" i="1"/>
  <c r="N11" i="1" s="1"/>
  <c r="D12" i="1"/>
  <c r="N12" i="1" s="1"/>
  <c r="D14" i="1"/>
  <c r="Q14" i="1" s="1"/>
  <c r="D15" i="1"/>
  <c r="Q15" i="1" s="1"/>
  <c r="D16" i="1"/>
  <c r="Q16" i="1" s="1"/>
  <c r="D17" i="1"/>
  <c r="N17" i="1" s="1"/>
  <c r="D18" i="1"/>
  <c r="N18" i="1" s="1"/>
  <c r="D20" i="1"/>
  <c r="Q20" i="1" s="1"/>
  <c r="D21" i="1"/>
  <c r="Q21" i="1" s="1"/>
  <c r="D22" i="1"/>
  <c r="J22" i="1" s="1"/>
  <c r="D23" i="1"/>
  <c r="N23" i="1" s="1"/>
  <c r="D24" i="1"/>
  <c r="N24" i="1" s="1"/>
  <c r="D26" i="1"/>
  <c r="Q26" i="1" s="1"/>
  <c r="D27" i="1"/>
  <c r="Q27" i="1" s="1"/>
  <c r="D28" i="1"/>
  <c r="N28" i="1" s="1"/>
  <c r="Q19" i="1" l="1"/>
  <c r="N19" i="1"/>
  <c r="J19" i="1"/>
  <c r="F19" i="1"/>
  <c r="L19" i="1"/>
  <c r="N13" i="1"/>
  <c r="J13" i="1"/>
  <c r="F13" i="1"/>
  <c r="L13" i="1"/>
  <c r="Q13" i="1"/>
  <c r="N25" i="1"/>
  <c r="J25" i="1"/>
  <c r="F25" i="1"/>
  <c r="Q25" i="1"/>
  <c r="L25" i="1"/>
  <c r="F16" i="1"/>
  <c r="F10" i="1"/>
  <c r="J28" i="1"/>
  <c r="N16" i="1"/>
  <c r="F27" i="1"/>
  <c r="F21" i="1"/>
  <c r="F15" i="1"/>
  <c r="F9" i="1"/>
  <c r="J27" i="1"/>
  <c r="J21" i="1"/>
  <c r="J15" i="1"/>
  <c r="J9" i="1"/>
  <c r="L24" i="1"/>
  <c r="L18" i="1"/>
  <c r="L12" i="1"/>
  <c r="N27" i="1"/>
  <c r="N21" i="1"/>
  <c r="N15" i="1"/>
  <c r="N9" i="1"/>
  <c r="Q24" i="1"/>
  <c r="Q18" i="1"/>
  <c r="Q12" i="1"/>
  <c r="F28" i="1"/>
  <c r="N22" i="1"/>
  <c r="F26" i="1"/>
  <c r="F20" i="1"/>
  <c r="F14" i="1"/>
  <c r="F8" i="1"/>
  <c r="J26" i="1"/>
  <c r="J20" i="1"/>
  <c r="J14" i="1"/>
  <c r="J8" i="1"/>
  <c r="L23" i="1"/>
  <c r="L17" i="1"/>
  <c r="L11" i="1"/>
  <c r="N26" i="1"/>
  <c r="N20" i="1"/>
  <c r="N14" i="1"/>
  <c r="N8" i="1"/>
  <c r="Q23" i="1"/>
  <c r="Q17" i="1"/>
  <c r="Q11" i="1"/>
  <c r="F22" i="1"/>
  <c r="J16" i="1"/>
  <c r="N10" i="1"/>
  <c r="L28" i="1"/>
  <c r="L22" i="1"/>
  <c r="L16" i="1"/>
  <c r="L10" i="1"/>
  <c r="Q28" i="1"/>
  <c r="Q22" i="1"/>
  <c r="Q10" i="1"/>
  <c r="F24" i="1"/>
  <c r="F18" i="1"/>
  <c r="F12" i="1"/>
  <c r="J24" i="1"/>
  <c r="J18" i="1"/>
  <c r="J12" i="1"/>
  <c r="L27" i="1"/>
  <c r="L21" i="1"/>
  <c r="L15" i="1"/>
  <c r="L9" i="1"/>
  <c r="F23" i="1"/>
  <c r="F17" i="1"/>
  <c r="F11" i="1"/>
  <c r="J23" i="1"/>
  <c r="J17" i="1"/>
  <c r="J11" i="1"/>
  <c r="L26" i="1"/>
  <c r="L20" i="1"/>
  <c r="L14" i="1"/>
  <c r="L8" i="1"/>
  <c r="A7" i="2"/>
  <c r="AA2" i="4" l="1"/>
  <c r="AB2" i="4" s="1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8" i="4"/>
  <c r="AF7" i="4"/>
  <c r="BC7" i="2" l="1"/>
  <c r="BB7" i="2"/>
  <c r="BA7" i="2"/>
  <c r="AZ7" i="2" s="1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M2" i="4" s="1"/>
  <c r="AF5" i="4"/>
  <c r="AF6" i="4"/>
  <c r="E7" i="2" l="1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N7" i="2" s="1"/>
  <c r="AJ7" i="2"/>
  <c r="D7" i="1" l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<sst xmlns="http://schemas.openxmlformats.org/spreadsheetml/2006/main" count="673" uniqueCount="298">
  <si>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</si>
  <si>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</si>
  <si>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</si>
  <si>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</si>
  <si>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</si>
  <si>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</si>
  <si>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</si>
  <si>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</si>
  <si>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</si>
  <si>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</si>
  <si>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</si>
  <si>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</si>
  <si>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</si>
  <si>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</si>
  <si>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</si>
  <si>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</si>
  <si>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</si>
  <si>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</si>
  <si>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</si>
  <si>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</si>
  <si>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</si>
  <si>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</si>
  <si>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</si>
  <si>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</si>
  <si>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</si>
  <si>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</si>
  <si>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</si>
  <si>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</si>
  <si>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</si>
  <si>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</si>
  <si>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</si>
  <si>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</si>
  <si>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</si>
  <si>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</si>
  <si>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</si>
  <si>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</si>
  <si>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</si>
  <si>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</si>
  <si>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</si>
  <si>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</si>
  <si>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</si>
  <si>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</si>
  <si>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</si>
  <si>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</si>
  <si>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</si>
  <si>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</si>
  <si>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</si>
  <si>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</si>
  <si>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</si>
  <si>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</si>
  <si>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</si>
  <si>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</si>
  <si>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</si>
  <si>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</si>
  <si>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</si>
  <si>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</si>
  <si>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</si>
  <si>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</si>
  <si>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</si>
  <si>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</si>
  <si>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</si>
  <si>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</si>
  <si>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</si>
  <si>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</si>
  <si>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</si>
  <si>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</si>
  <si>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</si>
  <si>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</si>
  <si>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</si>
  <si>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</si>
  <si>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</si>
  <si>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</si>
  <si>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</si>
  <si>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</si>
  <si>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</si>
  <si>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</si>
  <si>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</si>
  <si>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</si>
  <si>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</si>
  <si>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</si>
  <si>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</si>
  <si>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</si>
  <si>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</si>
  <si>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</si>
  <si>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</si>
  <si>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</si>
  <si>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</si>
  <si>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</si>
  <si>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</si>
  <si>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</si>
  <si>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</si>
  <si>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</si>
  <si>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</si>
  <si>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</si>
  <si>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</si>
  <si>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</si>
  <si>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</si>
  <si>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</si>
  <si>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</si>
  <si>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</si>
  <si>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</si>
  <si>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</si>
  <si>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</si>
  <si>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</si>
  <si>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</si>
  <si>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</si>
  <si>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</si>
  <si>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</si>
  <si>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</si>
  <si>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</si>
  <si>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</si>
  <si>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</si>
  <si>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</si>
  <si>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</si>
  <si>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</si>
  <si>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</si>
  <si>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</si>
  <si>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</si>
  <si>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</si>
  <si>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</si>
  <si>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</si>
  <si>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</si>
  <si>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</si>
  <si>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</si>
  <si>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</si>
  <si>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</si>
  <si>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</si>
  <si>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</si>
  <si>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</si>
  <si>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</si>
  <si>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</si>
  <si>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</si>
  <si>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</si>
  <si>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</si>
  <si>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</si>
  <si>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</si>
  <si>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</si>
  <si>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</si>
  <si>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</si>
  <si>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</si>
  <si>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</si>
  <si>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</si>
  <si>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</si>
  <si>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</si>
  <si>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</si>
  <si>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</si>
  <si>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</si>
  <si>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</si>
  <si>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</si>
  <si>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</si>
  <si>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</si>
  <si>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</si>
  <si>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</si>
  <si>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</si>
  <si>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</si>
  <si>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</si>
  <si>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</si>
  <si>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</si>
  <si>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</si>
  <si>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</si>
  <si>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</si>
  <si>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</si>
  <si>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</si>
  <si>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</si>
  <si>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</si>
  <si>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</si>
  <si>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</si>
  <si>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</si>
  <si>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</si>
  <si>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</si>
  <si>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</si>
  <si>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</si>
  <si>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</si>
  <si>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</si>
  <si>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</si>
  <si>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</si>
  <si>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</si>
  <si>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</si>
  <si>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</si>
  <si>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</si>
  <si>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</si>
  <si>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</si>
  <si>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</si>
  <si>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</si>
  <si>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</si>
  <si>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</si>
  <si>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</si>
  <si>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</si>
  <si>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</si>
  <si>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</si>
  <si>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</si>
  <si>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</si>
  <si>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</si>
  <si>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</si>
  <si>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</si>
  <si>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</si>
  <si>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</si>
  <si>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</si>
  <si>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</si>
  <si>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</si>
  <si>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</si>
  <si>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</si>
  <si>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</si>
  <si>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</si>
  <si>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</si>
  <si>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</si>
  <si>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</si>
  <si>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</si>
  <si>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</si>
  <si>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</si>
  <si>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</si>
  <si>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</si>
  <si>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</si>
  <si>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</si>
  <si>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</si>
  <si>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</si>
  <si>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</si>
  <si>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</si>
  <si>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</si>
  <si>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</si>
  <si>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</si>
  <si>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</si>
  <si>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</si>
  <si>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</si>
  <si>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</si>
  <si>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</si>
  <si>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</si>
  <si>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</si>
  <si>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</si>
  <si>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</si>
  <si>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</si>
  <si>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</si>
  <si>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</si>
  <si>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</si>
  <si>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</si>
  <si>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</si>
  <si>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</si>
  <si>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</si>
  <si>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</si>
  <si>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</si>
  <si>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</si>
  <si>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</si>
  <si>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</si>
  <si>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</si>
  <si>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</si>
  <si>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</si>
  <si>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</si>
  <si>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</si>
  <si>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</si>
  <si>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</si>
  <si>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</si>
  <si>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42000</t>
  </si>
  <si>
    <t>水洗化人口等（令和2年度実績）</t>
    <phoneticPr fontId="3"/>
  </si>
  <si>
    <t>し尿処理の状況（令和2年度実績）</t>
    <phoneticPr fontId="3"/>
  </si>
  <si>
    <t>42201</t>
  </si>
  <si>
    <t>長崎市</t>
  </si>
  <si>
    <t/>
  </si>
  <si>
    <t>○</t>
  </si>
  <si>
    <t>42202</t>
  </si>
  <si>
    <t>佐世保市</t>
  </si>
  <si>
    <t>42203</t>
  </si>
  <si>
    <t>島原市</t>
  </si>
  <si>
    <t>42204</t>
  </si>
  <si>
    <t>諫早市</t>
  </si>
  <si>
    <t>42205</t>
  </si>
  <si>
    <t>大村市</t>
  </si>
  <si>
    <t>42207</t>
  </si>
  <si>
    <t>平戸市</t>
  </si>
  <si>
    <t>42208</t>
  </si>
  <si>
    <t>松浦市</t>
  </si>
  <si>
    <t>42209</t>
  </si>
  <si>
    <t>対馬市</t>
  </si>
  <si>
    <t>42210</t>
  </si>
  <si>
    <t>壱岐市</t>
  </si>
  <si>
    <t>42211</t>
  </si>
  <si>
    <t>五島市</t>
  </si>
  <si>
    <t>42212</t>
  </si>
  <si>
    <t>西海市</t>
  </si>
  <si>
    <t>42213</t>
  </si>
  <si>
    <t>雲仙市</t>
  </si>
  <si>
    <t>42214</t>
  </si>
  <si>
    <t>南島原市</t>
  </si>
  <si>
    <t>42307</t>
  </si>
  <si>
    <t>長与町</t>
  </si>
  <si>
    <t>42308</t>
  </si>
  <si>
    <t>時津町</t>
  </si>
  <si>
    <t>42321</t>
  </si>
  <si>
    <t>東彼杵町</t>
  </si>
  <si>
    <t>42322</t>
  </si>
  <si>
    <t>川棚町</t>
  </si>
  <si>
    <t>42323</t>
  </si>
  <si>
    <t>波佐見町</t>
  </si>
  <si>
    <t>42383</t>
  </si>
  <si>
    <t>小値賀町</t>
  </si>
  <si>
    <t>42391</t>
  </si>
  <si>
    <t>佐々町</t>
  </si>
  <si>
    <t>42411</t>
  </si>
  <si>
    <t>新上五島町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</si>
</sst>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12</v>
      </c>
      <c r="B7" s="116" t="s">
        <v>251</v>
      </c>
      <c r="C7" s="109" t="s">
        <v>200</v>
      </c>
      <c r="D7" s="110">
        <f>+SUM(E7,+I7)</f>
        <v>1337520</v>
      </c>
      <c r="E7" s="110">
        <f>+SUM(G7,+H7)</f>
        <v>267037</v>
      </c>
      <c r="F7" s="111">
        <f>IF(D7&gt;0,E7/D7*100,"-")</f>
        <v>19.965084634248459</v>
      </c>
      <c r="G7" s="108">
        <f>SUM(G$8:G$207)</f>
        <v>266664</v>
      </c>
      <c r="H7" s="108">
        <f>SUM(H$8:H$207)</f>
        <v>373</v>
      </c>
      <c r="I7" s="110">
        <f>+SUM(K7,+M7,+O7)</f>
        <v>1070483</v>
      </c>
      <c r="J7" s="111">
        <f>IF(D7&gt;0,I7/D7*100,"-")</f>
        <v>80.03491536575153</v>
      </c>
      <c r="K7" s="108">
        <f>SUM(K$8:K$207)</f>
        <v>794290</v>
      </c>
      <c r="L7" s="111">
        <f>IF(D7&gt;0,K7/D7*100,"-")</f>
        <v>59.385280220108861</v>
      </c>
      <c r="M7" s="108">
        <f>SUM(M$8:M$207)</f>
        <v>5077</v>
      </c>
      <c r="N7" s="111">
        <f>IF(D7&gt;0,M7/D7*100,"-")</f>
        <v>0.37958310903762188</v>
      </c>
      <c r="O7" s="108">
        <f>SUM(O$8:O$207)</f>
        <v>271116</v>
      </c>
      <c r="P7" s="108">
        <f>SUM(P$8:P$207)</f>
        <v>234905</v>
      </c>
      <c r="Q7" s="111">
        <f>IF(D7&gt;0,O7/D7*100,"-")</f>
        <v>20.270052036605062</v>
      </c>
      <c r="R7" s="108">
        <f>SUM(R$8:R$207)</f>
        <v>9762</v>
      </c>
      <c r="S7" s="112">
        <f t="shared" ref="S7:Z7" si="0">COUNTIF(S$8:S$207,"○")</f>
        <v>17</v>
      </c>
      <c r="T7" s="112">
        <f t="shared" si="0"/>
        <v>0</v>
      </c>
      <c r="U7" s="112">
        <f t="shared" si="0"/>
        <v>0</v>
      </c>
      <c r="V7" s="112">
        <f t="shared" si="0"/>
        <v>4</v>
      </c>
      <c r="W7" s="112">
        <f t="shared" si="0"/>
        <v>13</v>
      </c>
      <c r="X7" s="112">
        <f t="shared" si="0"/>
        <v>0</v>
      </c>
      <c r="Y7" s="112">
        <f t="shared" si="0"/>
        <v>0</v>
      </c>
      <c r="Z7" s="112">
        <f t="shared" si="0"/>
        <v>8</v>
      </c>
      <c r="AA7" s="188"/>
      <c r="AB7" s="188"/>
    </row>
    <row r="8" spans="1:28" s="105" customFormat="1" ht="13.5" customHeight="1">
      <c r="A8" s="101" t="s">
        <v>12</v>
      </c>
      <c r="B8" s="102" t="s">
        <v>254</v>
      </c>
      <c r="C8" s="101" t="s">
        <v>255</v>
      </c>
      <c r="D8" s="103">
        <f>+SUM(E8,+I8)</f>
        <v>412273</v>
      </c>
      <c r="E8" s="103">
        <f>+SUM(G8,+H8)</f>
        <v>20994</v>
      </c>
      <c r="F8" s="104">
        <f>IF(D8&gt;0,E8/D8*100,"-")</f>
        <v>5.0922568298190765</v>
      </c>
      <c r="G8" s="103">
        <v>20994</v>
      </c>
      <c r="H8" s="103">
        <v>0</v>
      </c>
      <c r="I8" s="103">
        <f>+SUM(K8,+M8,+O8)</f>
        <v>391279</v>
      </c>
      <c r="J8" s="104">
        <f>IF(D8&gt;0,I8/D8*100,"-")</f>
        <v>94.907743170180922</v>
      </c>
      <c r="K8" s="103">
        <v>377980</v>
      </c>
      <c r="L8" s="104">
        <f>IF(D8&gt;0,K8/D8*100,"-")</f>
        <v>91.681968016338686</v>
      </c>
      <c r="M8" s="103">
        <v>0</v>
      </c>
      <c r="N8" s="104">
        <f>IF(D8&gt;0,M8/D8*100,"-")</f>
        <v>0</v>
      </c>
      <c r="O8" s="103">
        <v>13299</v>
      </c>
      <c r="P8" s="103">
        <v>7093</v>
      </c>
      <c r="Q8" s="104">
        <f>IF(D8&gt;0,O8/D8*100,"-")</f>
        <v>3.2257751538422355</v>
      </c>
      <c r="R8" s="103">
        <v>3139</v>
      </c>
      <c r="S8" s="101" t="s">
        <v>257</v>
      </c>
      <c r="T8" s="101"/>
      <c r="U8" s="101"/>
      <c r="V8" s="101"/>
      <c r="W8" s="101"/>
      <c r="X8" s="101"/>
      <c r="Y8" s="101"/>
      <c r="Z8" s="101" t="s">
        <v>257</v>
      </c>
      <c r="AA8" s="189" t="s">
        <v>256</v>
      </c>
      <c r="AB8" s="190"/>
    </row>
    <row r="9" spans="1:28" s="105" customFormat="1" ht="13.5" customHeight="1">
      <c r="A9" s="101" t="s">
        <v>12</v>
      </c>
      <c r="B9" s="102" t="s">
        <v>258</v>
      </c>
      <c r="C9" s="101" t="s">
        <v>259</v>
      </c>
      <c r="D9" s="103">
        <f>+SUM(E9,+I9)</f>
        <v>246854</v>
      </c>
      <c r="E9" s="103">
        <f>+SUM(G9,+H9)</f>
        <v>52874</v>
      </c>
      <c r="F9" s="104">
        <f>IF(D9&gt;0,E9/D9*100,"-")</f>
        <v>21.419138438105115</v>
      </c>
      <c r="G9" s="103">
        <v>52874</v>
      </c>
      <c r="H9" s="103">
        <v>0</v>
      </c>
      <c r="I9" s="103">
        <f>+SUM(K9,+M9,+O9)</f>
        <v>193980</v>
      </c>
      <c r="J9" s="104">
        <f>IF(D9&gt;0,I9/D9*100,"-")</f>
        <v>78.580861561894892</v>
      </c>
      <c r="K9" s="103">
        <v>136166</v>
      </c>
      <c r="L9" s="104">
        <f>IF(D9&gt;0,K9/D9*100,"-")</f>
        <v>55.160540238359509</v>
      </c>
      <c r="M9" s="103">
        <v>0</v>
      </c>
      <c r="N9" s="104">
        <f>IF(D9&gt;0,M9/D9*100,"-")</f>
        <v>0</v>
      </c>
      <c r="O9" s="103">
        <v>57814</v>
      </c>
      <c r="P9" s="103">
        <v>46283</v>
      </c>
      <c r="Q9" s="104">
        <f>IF(D9&gt;0,O9/D9*100,"-")</f>
        <v>23.420321323535369</v>
      </c>
      <c r="R9" s="103">
        <v>1847</v>
      </c>
      <c r="S9" s="101"/>
      <c r="T9" s="101"/>
      <c r="U9" s="101"/>
      <c r="V9" s="101" t="s">
        <v>257</v>
      </c>
      <c r="W9" s="101"/>
      <c r="X9" s="101"/>
      <c r="Y9" s="101"/>
      <c r="Z9" s="101" t="s">
        <v>257</v>
      </c>
      <c r="AA9" s="189" t="s">
        <v>256</v>
      </c>
      <c r="AB9" s="190"/>
    </row>
    <row r="10" spans="1:28" s="105" customFormat="1" ht="13.5" customHeight="1">
      <c r="A10" s="101" t="s">
        <v>12</v>
      </c>
      <c r="B10" s="102" t="s">
        <v>260</v>
      </c>
      <c r="C10" s="101" t="s">
        <v>261</v>
      </c>
      <c r="D10" s="103">
        <f>+SUM(E10,+I10)</f>
        <v>44490</v>
      </c>
      <c r="E10" s="103">
        <f>+SUM(G10,+H10)</f>
        <v>19380</v>
      </c>
      <c r="F10" s="104">
        <f>IF(D10&gt;0,E10/D10*100,"-")</f>
        <v>43.560350640593391</v>
      </c>
      <c r="G10" s="103">
        <v>19380</v>
      </c>
      <c r="H10" s="103">
        <v>0</v>
      </c>
      <c r="I10" s="103">
        <f>+SUM(K10,+M10,+O10)</f>
        <v>25110</v>
      </c>
      <c r="J10" s="104">
        <f>IF(D10&gt;0,I10/D10*100,"-")</f>
        <v>56.439649359406609</v>
      </c>
      <c r="K10" s="103">
        <v>0</v>
      </c>
      <c r="L10" s="104">
        <f>IF(D10&gt;0,K10/D10*100,"-")</f>
        <v>0</v>
      </c>
      <c r="M10" s="103">
        <v>484</v>
      </c>
      <c r="N10" s="104">
        <f>IF(D10&gt;0,M10/D10*100,"-")</f>
        <v>1.0878849179590919</v>
      </c>
      <c r="O10" s="103">
        <v>24626</v>
      </c>
      <c r="P10" s="103">
        <v>21600</v>
      </c>
      <c r="Q10" s="104">
        <f>IF(D10&gt;0,O10/D10*100,"-")</f>
        <v>55.351764441447514</v>
      </c>
      <c r="R10" s="103">
        <v>449</v>
      </c>
      <c r="S10" s="101" t="s">
        <v>257</v>
      </c>
      <c r="T10" s="101"/>
      <c r="U10" s="101"/>
      <c r="V10" s="101"/>
      <c r="W10" s="101" t="s">
        <v>257</v>
      </c>
      <c r="X10" s="101"/>
      <c r="Y10" s="101"/>
      <c r="Z10" s="101"/>
      <c r="AA10" s="189" t="s">
        <v>256</v>
      </c>
      <c r="AB10" s="190"/>
    </row>
    <row r="11" spans="1:28" s="105" customFormat="1" ht="13.5" customHeight="1">
      <c r="A11" s="101" t="s">
        <v>12</v>
      </c>
      <c r="B11" s="102" t="s">
        <v>262</v>
      </c>
      <c r="C11" s="101" t="s">
        <v>263</v>
      </c>
      <c r="D11" s="103">
        <f>+SUM(E11,+I11)</f>
        <v>136159</v>
      </c>
      <c r="E11" s="103">
        <f>+SUM(G11,+H11)</f>
        <v>25679</v>
      </c>
      <c r="F11" s="104">
        <f>IF(D11&gt;0,E11/D11*100,"-")</f>
        <v>18.859568592601299</v>
      </c>
      <c r="G11" s="103">
        <v>25671</v>
      </c>
      <c r="H11" s="103">
        <v>8</v>
      </c>
      <c r="I11" s="103">
        <f>+SUM(K11,+M11,+O11)</f>
        <v>110480</v>
      </c>
      <c r="J11" s="104">
        <f>IF(D11&gt;0,I11/D11*100,"-")</f>
        <v>81.140431407398708</v>
      </c>
      <c r="K11" s="103">
        <v>75261</v>
      </c>
      <c r="L11" s="104">
        <f>IF(D11&gt;0,K11/D11*100,"-")</f>
        <v>55.274348372123768</v>
      </c>
      <c r="M11" s="103">
        <v>0</v>
      </c>
      <c r="N11" s="104">
        <f>IF(D11&gt;0,M11/D11*100,"-")</f>
        <v>0</v>
      </c>
      <c r="O11" s="103">
        <v>35219</v>
      </c>
      <c r="P11" s="103">
        <v>35219</v>
      </c>
      <c r="Q11" s="104">
        <f>IF(D11&gt;0,O11/D11*100,"-")</f>
        <v>25.866083035274933</v>
      </c>
      <c r="R11" s="103">
        <v>1063</v>
      </c>
      <c r="S11" s="101"/>
      <c r="T11" s="101"/>
      <c r="U11" s="101"/>
      <c r="V11" s="101" t="s">
        <v>257</v>
      </c>
      <c r="W11" s="101"/>
      <c r="X11" s="101"/>
      <c r="Y11" s="101"/>
      <c r="Z11" s="101" t="s">
        <v>257</v>
      </c>
      <c r="AA11" s="189" t="s">
        <v>256</v>
      </c>
      <c r="AB11" s="190"/>
    </row>
    <row r="12" spans="1:28" s="105" customFormat="1" ht="13.5" customHeight="1">
      <c r="A12" s="101" t="s">
        <v>12</v>
      </c>
      <c r="B12" s="102" t="s">
        <v>264</v>
      </c>
      <c r="C12" s="101" t="s">
        <v>265</v>
      </c>
      <c r="D12" s="103">
        <f>+SUM(E12,+I12)</f>
        <v>97230</v>
      </c>
      <c r="E12" s="103">
        <f>+SUM(G12,+H12)</f>
        <v>2192</v>
      </c>
      <c r="F12" s="104">
        <f>IF(D12&gt;0,E12/D12*100,"-")</f>
        <v>2.2544482155713257</v>
      </c>
      <c r="G12" s="103">
        <v>2192</v>
      </c>
      <c r="H12" s="103">
        <v>0</v>
      </c>
      <c r="I12" s="103">
        <f>+SUM(K12,+M12,+O12)</f>
        <v>95038</v>
      </c>
      <c r="J12" s="104">
        <f>IF(D12&gt;0,I12/D12*100,"-")</f>
        <v>97.74555178442867</v>
      </c>
      <c r="K12" s="103">
        <v>85600</v>
      </c>
      <c r="L12" s="104">
        <f>IF(D12&gt;0,K12/D12*100,"-")</f>
        <v>88.038671192018924</v>
      </c>
      <c r="M12" s="103">
        <v>0</v>
      </c>
      <c r="N12" s="104">
        <f>IF(D12&gt;0,M12/D12*100,"-")</f>
        <v>0</v>
      </c>
      <c r="O12" s="103">
        <v>9438</v>
      </c>
      <c r="P12" s="103">
        <v>9342</v>
      </c>
      <c r="Q12" s="104">
        <f>IF(D12&gt;0,O12/D12*100,"-")</f>
        <v>9.7068805924097497</v>
      </c>
      <c r="R12" s="103">
        <v>373</v>
      </c>
      <c r="S12" s="101" t="s">
        <v>257</v>
      </c>
      <c r="T12" s="101"/>
      <c r="U12" s="101"/>
      <c r="V12" s="101"/>
      <c r="W12" s="101" t="s">
        <v>257</v>
      </c>
      <c r="X12" s="101"/>
      <c r="Y12" s="101"/>
      <c r="Z12" s="101"/>
      <c r="AA12" s="189" t="s">
        <v>256</v>
      </c>
      <c r="AB12" s="190"/>
    </row>
    <row r="13" spans="1:28" s="105" customFormat="1" ht="13.5" customHeight="1">
      <c r="A13" s="101" t="s">
        <v>12</v>
      </c>
      <c r="B13" s="102" t="s">
        <v>266</v>
      </c>
      <c r="C13" s="101" t="s">
        <v>267</v>
      </c>
      <c r="D13" s="103">
        <f>+SUM(E13,+I13)</f>
        <v>30221</v>
      </c>
      <c r="E13" s="103">
        <f>+SUM(G13,+H13)</f>
        <v>17519</v>
      </c>
      <c r="F13" s="104">
        <f>IF(D13&gt;0,E13/D13*100,"-")</f>
        <v>57.969623771549585</v>
      </c>
      <c r="G13" s="103">
        <v>17519</v>
      </c>
      <c r="H13" s="103">
        <v>0</v>
      </c>
      <c r="I13" s="103">
        <f>+SUM(K13,+M13,+O13)</f>
        <v>12702</v>
      </c>
      <c r="J13" s="104">
        <f>IF(D13&gt;0,I13/D13*100,"-")</f>
        <v>42.030376228450415</v>
      </c>
      <c r="K13" s="103">
        <v>0</v>
      </c>
      <c r="L13" s="104">
        <f>IF(D13&gt;0,K13/D13*100,"-")</f>
        <v>0</v>
      </c>
      <c r="M13" s="103">
        <v>245</v>
      </c>
      <c r="N13" s="104">
        <f>IF(D13&gt;0,M13/D13*100,"-")</f>
        <v>0.81069455014724856</v>
      </c>
      <c r="O13" s="103">
        <v>12457</v>
      </c>
      <c r="P13" s="103">
        <v>10981</v>
      </c>
      <c r="Q13" s="104">
        <f>IF(D13&gt;0,O13/D13*100,"-")</f>
        <v>41.219681678303168</v>
      </c>
      <c r="R13" s="103">
        <v>189</v>
      </c>
      <c r="S13" s="101" t="s">
        <v>257</v>
      </c>
      <c r="T13" s="101"/>
      <c r="U13" s="101"/>
      <c r="V13" s="101"/>
      <c r="W13" s="101"/>
      <c r="X13" s="101"/>
      <c r="Y13" s="101"/>
      <c r="Z13" s="101" t="s">
        <v>257</v>
      </c>
      <c r="AA13" s="189" t="s">
        <v>256</v>
      </c>
      <c r="AB13" s="190"/>
    </row>
    <row r="14" spans="1:28" s="105" customFormat="1" ht="13.5" customHeight="1">
      <c r="A14" s="101" t="s">
        <v>12</v>
      </c>
      <c r="B14" s="102" t="s">
        <v>268</v>
      </c>
      <c r="C14" s="101" t="s">
        <v>269</v>
      </c>
      <c r="D14" s="103">
        <f>+SUM(E14,+I14)</f>
        <v>22205</v>
      </c>
      <c r="E14" s="103">
        <f>+SUM(G14,+H14)</f>
        <v>12557</v>
      </c>
      <c r="F14" s="104">
        <f>IF(D14&gt;0,E14/D14*100,"-")</f>
        <v>56.550326503039862</v>
      </c>
      <c r="G14" s="103">
        <v>12557</v>
      </c>
      <c r="H14" s="103">
        <v>0</v>
      </c>
      <c r="I14" s="103">
        <f>+SUM(K14,+M14,+O14)</f>
        <v>9648</v>
      </c>
      <c r="J14" s="104">
        <f>IF(D14&gt;0,I14/D14*100,"-")</f>
        <v>43.449673496960145</v>
      </c>
      <c r="K14" s="103">
        <v>3681</v>
      </c>
      <c r="L14" s="104">
        <f>IF(D14&gt;0,K14/D14*100,"-")</f>
        <v>16.577347444269307</v>
      </c>
      <c r="M14" s="103">
        <v>0</v>
      </c>
      <c r="N14" s="104">
        <f>IF(D14&gt;0,M14/D14*100,"-")</f>
        <v>0</v>
      </c>
      <c r="O14" s="103">
        <v>5967</v>
      </c>
      <c r="P14" s="103">
        <v>5585</v>
      </c>
      <c r="Q14" s="104">
        <f>IF(D14&gt;0,O14/D14*100,"-")</f>
        <v>26.872326052690838</v>
      </c>
      <c r="R14" s="103">
        <v>217</v>
      </c>
      <c r="S14" s="101" t="s">
        <v>257</v>
      </c>
      <c r="T14" s="101"/>
      <c r="U14" s="101"/>
      <c r="V14" s="101"/>
      <c r="W14" s="101"/>
      <c r="X14" s="101"/>
      <c r="Y14" s="101"/>
      <c r="Z14" s="101" t="s">
        <v>257</v>
      </c>
      <c r="AA14" s="189" t="s">
        <v>256</v>
      </c>
      <c r="AB14" s="190"/>
    </row>
    <row r="15" spans="1:28" s="105" customFormat="1" ht="13.5" customHeight="1">
      <c r="A15" s="101" t="s">
        <v>12</v>
      </c>
      <c r="B15" s="102" t="s">
        <v>270</v>
      </c>
      <c r="C15" s="101" t="s">
        <v>271</v>
      </c>
      <c r="D15" s="103">
        <f>+SUM(E15,+I15)</f>
        <v>29577</v>
      </c>
      <c r="E15" s="103">
        <f>+SUM(G15,+H15)</f>
        <v>16371</v>
      </c>
      <c r="F15" s="104">
        <f>IF(D15&gt;0,E15/D15*100,"-")</f>
        <v>55.350441221219192</v>
      </c>
      <c r="G15" s="103">
        <v>16371</v>
      </c>
      <c r="H15" s="103">
        <v>0</v>
      </c>
      <c r="I15" s="103">
        <f>+SUM(K15,+M15,+O15)</f>
        <v>13206</v>
      </c>
      <c r="J15" s="104">
        <f>IF(D15&gt;0,I15/D15*100,"-")</f>
        <v>44.649558778780808</v>
      </c>
      <c r="K15" s="103">
        <v>0</v>
      </c>
      <c r="L15" s="104">
        <f>IF(D15&gt;0,K15/D15*100,"-")</f>
        <v>0</v>
      </c>
      <c r="M15" s="103">
        <v>0</v>
      </c>
      <c r="N15" s="104">
        <f>IF(D15&gt;0,M15/D15*100,"-")</f>
        <v>0</v>
      </c>
      <c r="O15" s="103">
        <v>13206</v>
      </c>
      <c r="P15" s="103">
        <v>10854</v>
      </c>
      <c r="Q15" s="104">
        <f>IF(D15&gt;0,O15/D15*100,"-")</f>
        <v>44.649558778780808</v>
      </c>
      <c r="R15" s="103">
        <v>206</v>
      </c>
      <c r="S15" s="101" t="s">
        <v>257</v>
      </c>
      <c r="T15" s="101"/>
      <c r="U15" s="101"/>
      <c r="V15" s="101"/>
      <c r="W15" s="101" t="s">
        <v>257</v>
      </c>
      <c r="X15" s="101"/>
      <c r="Y15" s="101"/>
      <c r="Z15" s="101"/>
      <c r="AA15" s="189" t="s">
        <v>256</v>
      </c>
      <c r="AB15" s="190"/>
    </row>
    <row r="16" spans="1:28" s="105" customFormat="1" ht="13.5" customHeight="1">
      <c r="A16" s="101" t="s">
        <v>12</v>
      </c>
      <c r="B16" s="102" t="s">
        <v>272</v>
      </c>
      <c r="C16" s="101" t="s">
        <v>273</v>
      </c>
      <c r="D16" s="103">
        <f>+SUM(E16,+I16)</f>
        <v>26070</v>
      </c>
      <c r="E16" s="103">
        <f>+SUM(G16,+H16)</f>
        <v>14014</v>
      </c>
      <c r="F16" s="104">
        <f>IF(D16&gt;0,E16/D16*100,"-")</f>
        <v>53.755274261603383</v>
      </c>
      <c r="G16" s="103">
        <v>14014</v>
      </c>
      <c r="H16" s="103">
        <v>0</v>
      </c>
      <c r="I16" s="103">
        <f>+SUM(K16,+M16,+O16)</f>
        <v>12056</v>
      </c>
      <c r="J16" s="104">
        <f>IF(D16&gt;0,I16/D16*100,"-")</f>
        <v>46.244725738396625</v>
      </c>
      <c r="K16" s="103">
        <v>1917</v>
      </c>
      <c r="L16" s="104">
        <f>IF(D16&gt;0,K16/D16*100,"-")</f>
        <v>7.3532796317606435</v>
      </c>
      <c r="M16" s="103">
        <v>0</v>
      </c>
      <c r="N16" s="104">
        <f>IF(D16&gt;0,M16/D16*100,"-")</f>
        <v>0</v>
      </c>
      <c r="O16" s="103">
        <v>10139</v>
      </c>
      <c r="P16" s="103">
        <v>8414</v>
      </c>
      <c r="Q16" s="104">
        <f>IF(D16&gt;0,O16/D16*100,"-")</f>
        <v>38.891446106635982</v>
      </c>
      <c r="R16" s="103">
        <v>86</v>
      </c>
      <c r="S16" s="101"/>
      <c r="T16" s="101"/>
      <c r="U16" s="101"/>
      <c r="V16" s="101" t="s">
        <v>257</v>
      </c>
      <c r="W16" s="101"/>
      <c r="X16" s="101"/>
      <c r="Y16" s="101"/>
      <c r="Z16" s="101" t="s">
        <v>257</v>
      </c>
      <c r="AA16" s="189" t="s">
        <v>256</v>
      </c>
      <c r="AB16" s="190"/>
    </row>
    <row r="17" spans="1:28" s="105" customFormat="1" ht="13.5" customHeight="1">
      <c r="A17" s="101" t="s">
        <v>12</v>
      </c>
      <c r="B17" s="102" t="s">
        <v>274</v>
      </c>
      <c r="C17" s="101" t="s">
        <v>275</v>
      </c>
      <c r="D17" s="103">
        <f>+SUM(E17,+I17)</f>
        <v>36335</v>
      </c>
      <c r="E17" s="103">
        <f>+SUM(G17,+H17)</f>
        <v>16598</v>
      </c>
      <c r="F17" s="104">
        <f>IF(D17&gt;0,E17/D17*100,"-")</f>
        <v>45.680473372781066</v>
      </c>
      <c r="G17" s="103">
        <v>16598</v>
      </c>
      <c r="H17" s="103">
        <v>0</v>
      </c>
      <c r="I17" s="103">
        <f>+SUM(K17,+M17,+O17)</f>
        <v>19737</v>
      </c>
      <c r="J17" s="104">
        <f>IF(D17&gt;0,I17/D17*100,"-")</f>
        <v>54.319526627218941</v>
      </c>
      <c r="K17" s="103">
        <v>0</v>
      </c>
      <c r="L17" s="104">
        <f>IF(D17&gt;0,K17/D17*100,"-")</f>
        <v>0</v>
      </c>
      <c r="M17" s="103">
        <v>0</v>
      </c>
      <c r="N17" s="104">
        <f>IF(D17&gt;0,M17/D17*100,"-")</f>
        <v>0</v>
      </c>
      <c r="O17" s="103">
        <v>19737</v>
      </c>
      <c r="P17" s="103">
        <v>16008</v>
      </c>
      <c r="Q17" s="104">
        <f>IF(D17&gt;0,O17/D17*100,"-")</f>
        <v>54.319526627218941</v>
      </c>
      <c r="R17" s="103">
        <v>152</v>
      </c>
      <c r="S17" s="101" t="s">
        <v>257</v>
      </c>
      <c r="T17" s="101"/>
      <c r="U17" s="101"/>
      <c r="V17" s="101"/>
      <c r="W17" s="101" t="s">
        <v>257</v>
      </c>
      <c r="X17" s="101"/>
      <c r="Y17" s="101"/>
      <c r="Z17" s="101"/>
      <c r="AA17" s="189" t="s">
        <v>256</v>
      </c>
      <c r="AB17" s="190"/>
    </row>
    <row r="18" spans="1:28" s="105" customFormat="1" ht="13.5" customHeight="1">
      <c r="A18" s="101" t="s">
        <v>12</v>
      </c>
      <c r="B18" s="102" t="s">
        <v>276</v>
      </c>
      <c r="C18" s="101" t="s">
        <v>277</v>
      </c>
      <c r="D18" s="103">
        <f>+SUM(E18,+I18)</f>
        <v>27123</v>
      </c>
      <c r="E18" s="103">
        <f>+SUM(G18,+H18)</f>
        <v>6568</v>
      </c>
      <c r="F18" s="104">
        <f>IF(D18&gt;0,E18/D18*100,"-")</f>
        <v>24.215610367584706</v>
      </c>
      <c r="G18" s="103">
        <v>6568</v>
      </c>
      <c r="H18" s="103">
        <v>0</v>
      </c>
      <c r="I18" s="103">
        <f>+SUM(K18,+M18,+O18)</f>
        <v>20555</v>
      </c>
      <c r="J18" s="104">
        <f>IF(D18&gt;0,I18/D18*100,"-")</f>
        <v>75.784389632415298</v>
      </c>
      <c r="K18" s="103">
        <v>2196</v>
      </c>
      <c r="L18" s="104">
        <f>IF(D18&gt;0,K18/D18*100,"-")</f>
        <v>8.0964495077978089</v>
      </c>
      <c r="M18" s="103">
        <v>3560</v>
      </c>
      <c r="N18" s="104">
        <f>IF(D18&gt;0,M18/D18*100,"-")</f>
        <v>13.125391733952736</v>
      </c>
      <c r="O18" s="103">
        <v>14799</v>
      </c>
      <c r="P18" s="103">
        <v>14497</v>
      </c>
      <c r="Q18" s="104">
        <f>IF(D18&gt;0,O18/D18*100,"-")</f>
        <v>54.562548390664745</v>
      </c>
      <c r="R18" s="103">
        <v>480</v>
      </c>
      <c r="S18" s="101"/>
      <c r="T18" s="101"/>
      <c r="U18" s="101"/>
      <c r="V18" s="101" t="s">
        <v>257</v>
      </c>
      <c r="W18" s="101"/>
      <c r="X18" s="101"/>
      <c r="Y18" s="101"/>
      <c r="Z18" s="101" t="s">
        <v>257</v>
      </c>
      <c r="AA18" s="189" t="s">
        <v>256</v>
      </c>
      <c r="AB18" s="190"/>
    </row>
    <row r="19" spans="1:28" s="105" customFormat="1" ht="13.5" customHeight="1">
      <c r="A19" s="101" t="s">
        <v>12</v>
      </c>
      <c r="B19" s="102" t="s">
        <v>278</v>
      </c>
      <c r="C19" s="101" t="s">
        <v>279</v>
      </c>
      <c r="D19" s="103">
        <f>+SUM(E19,+I19)</f>
        <v>42776</v>
      </c>
      <c r="E19" s="103">
        <f>+SUM(G19,+H19)</f>
        <v>17770</v>
      </c>
      <c r="F19" s="104">
        <f>IF(D19&gt;0,E19/D19*100,"-")</f>
        <v>41.541986160463814</v>
      </c>
      <c r="G19" s="103">
        <v>17770</v>
      </c>
      <c r="H19" s="103">
        <v>0</v>
      </c>
      <c r="I19" s="103">
        <f>+SUM(K19,+M19,+O19)</f>
        <v>25006</v>
      </c>
      <c r="J19" s="104">
        <f>IF(D19&gt;0,I19/D19*100,"-")</f>
        <v>58.458013839536193</v>
      </c>
      <c r="K19" s="103">
        <v>9064</v>
      </c>
      <c r="L19" s="104">
        <f>IF(D19&gt;0,K19/D19*100,"-")</f>
        <v>21.189452029175236</v>
      </c>
      <c r="M19" s="103">
        <v>0</v>
      </c>
      <c r="N19" s="104">
        <f>IF(D19&gt;0,M19/D19*100,"-")</f>
        <v>0</v>
      </c>
      <c r="O19" s="103">
        <v>15942</v>
      </c>
      <c r="P19" s="103">
        <v>15097</v>
      </c>
      <c r="Q19" s="104">
        <f>IF(D19&gt;0,O19/D19*100,"-")</f>
        <v>37.26856181036095</v>
      </c>
      <c r="R19" s="103">
        <v>567</v>
      </c>
      <c r="S19" s="101" t="s">
        <v>257</v>
      </c>
      <c r="T19" s="101"/>
      <c r="U19" s="101"/>
      <c r="V19" s="101"/>
      <c r="W19" s="101" t="s">
        <v>257</v>
      </c>
      <c r="X19" s="101"/>
      <c r="Y19" s="101"/>
      <c r="Z19" s="101"/>
      <c r="AA19" s="189" t="s">
        <v>256</v>
      </c>
      <c r="AB19" s="190"/>
    </row>
    <row r="20" spans="1:28" s="105" customFormat="1" ht="13.5" customHeight="1">
      <c r="A20" s="101" t="s">
        <v>12</v>
      </c>
      <c r="B20" s="102" t="s">
        <v>280</v>
      </c>
      <c r="C20" s="101" t="s">
        <v>281</v>
      </c>
      <c r="D20" s="103">
        <f>+SUM(E20,+I20)</f>
        <v>44603</v>
      </c>
      <c r="E20" s="103">
        <f>+SUM(G20,+H20)</f>
        <v>21017</v>
      </c>
      <c r="F20" s="104">
        <f>IF(D20&gt;0,E20/D20*100,"-")</f>
        <v>47.120148868910164</v>
      </c>
      <c r="G20" s="103">
        <v>21017</v>
      </c>
      <c r="H20" s="103">
        <v>0</v>
      </c>
      <c r="I20" s="103">
        <f>+SUM(K20,+M20,+O20)</f>
        <v>23586</v>
      </c>
      <c r="J20" s="104">
        <f>IF(D20&gt;0,I20/D20*100,"-")</f>
        <v>52.879851131089836</v>
      </c>
      <c r="K20" s="103">
        <v>3693</v>
      </c>
      <c r="L20" s="104">
        <f>IF(D20&gt;0,K20/D20*100,"-")</f>
        <v>8.2797121269869738</v>
      </c>
      <c r="M20" s="103">
        <v>550</v>
      </c>
      <c r="N20" s="104">
        <f>IF(D20&gt;0,M20/D20*100,"-")</f>
        <v>1.2331009124946752</v>
      </c>
      <c r="O20" s="103">
        <v>19343</v>
      </c>
      <c r="P20" s="103">
        <v>16577</v>
      </c>
      <c r="Q20" s="104">
        <f>IF(D20&gt;0,O20/D20*100,"-")</f>
        <v>43.367038091608187</v>
      </c>
      <c r="R20" s="103">
        <v>353</v>
      </c>
      <c r="S20" s="101" t="s">
        <v>257</v>
      </c>
      <c r="T20" s="101"/>
      <c r="U20" s="101"/>
      <c r="V20" s="101"/>
      <c r="W20" s="101" t="s">
        <v>257</v>
      </c>
      <c r="X20" s="101"/>
      <c r="Y20" s="101"/>
      <c r="Z20" s="101"/>
      <c r="AA20" s="189" t="s">
        <v>256</v>
      </c>
      <c r="AB20" s="190"/>
    </row>
    <row r="21" spans="1:28" s="105" customFormat="1" ht="13.5" customHeight="1">
      <c r="A21" s="101" t="s">
        <v>12</v>
      </c>
      <c r="B21" s="102" t="s">
        <v>282</v>
      </c>
      <c r="C21" s="101" t="s">
        <v>283</v>
      </c>
      <c r="D21" s="103">
        <f>+SUM(E21,+I21)</f>
        <v>41328</v>
      </c>
      <c r="E21" s="103">
        <f>+SUM(G21,+H21)</f>
        <v>371</v>
      </c>
      <c r="F21" s="104">
        <f>IF(D21&gt;0,E21/D21*100,"-")</f>
        <v>0.89769647696476973</v>
      </c>
      <c r="G21" s="103">
        <v>359</v>
      </c>
      <c r="H21" s="103">
        <v>12</v>
      </c>
      <c r="I21" s="103">
        <f>+SUM(K21,+M21,+O21)</f>
        <v>40957</v>
      </c>
      <c r="J21" s="104">
        <f>IF(D21&gt;0,I21/D21*100,"-")</f>
        <v>99.102303523035232</v>
      </c>
      <c r="K21" s="103">
        <v>40846</v>
      </c>
      <c r="L21" s="104">
        <f>IF(D21&gt;0,K21/D21*100,"-")</f>
        <v>98.833720480061942</v>
      </c>
      <c r="M21" s="103">
        <v>0</v>
      </c>
      <c r="N21" s="104">
        <f>IF(D21&gt;0,M21/D21*100,"-")</f>
        <v>0</v>
      </c>
      <c r="O21" s="103">
        <v>111</v>
      </c>
      <c r="P21" s="103">
        <v>111</v>
      </c>
      <c r="Q21" s="104">
        <f>IF(D21&gt;0,O21/D21*100,"-")</f>
        <v>0.26858304297328689</v>
      </c>
      <c r="R21" s="103">
        <v>163</v>
      </c>
      <c r="S21" s="101" t="s">
        <v>257</v>
      </c>
      <c r="T21" s="101"/>
      <c r="U21" s="101"/>
      <c r="V21" s="101"/>
      <c r="W21" s="101"/>
      <c r="X21" s="101"/>
      <c r="Y21" s="101"/>
      <c r="Z21" s="101" t="s">
        <v>257</v>
      </c>
      <c r="AA21" s="189" t="s">
        <v>256</v>
      </c>
      <c r="AB21" s="190"/>
    </row>
    <row r="22" spans="1:28" s="105" customFormat="1" ht="13.5" customHeight="1">
      <c r="A22" s="101" t="s">
        <v>12</v>
      </c>
      <c r="B22" s="102" t="s">
        <v>284</v>
      </c>
      <c r="C22" s="101" t="s">
        <v>285</v>
      </c>
      <c r="D22" s="103">
        <f>+SUM(E22,+I22)</f>
        <v>29610</v>
      </c>
      <c r="E22" s="103">
        <f>+SUM(G22,+H22)</f>
        <v>200</v>
      </c>
      <c r="F22" s="104">
        <f>IF(D22&gt;0,E22/D22*100,"-")</f>
        <v>0.67544748395812226</v>
      </c>
      <c r="G22" s="103">
        <v>200</v>
      </c>
      <c r="H22" s="103">
        <v>0</v>
      </c>
      <c r="I22" s="103">
        <f>+SUM(K22,+M22,+O22)</f>
        <v>29410</v>
      </c>
      <c r="J22" s="104">
        <f>IF(D22&gt;0,I22/D22*100,"-")</f>
        <v>99.324552516041877</v>
      </c>
      <c r="K22" s="103">
        <v>28655</v>
      </c>
      <c r="L22" s="104">
        <f>IF(D22&gt;0,K22/D22*100,"-")</f>
        <v>96.774738264099966</v>
      </c>
      <c r="M22" s="103">
        <v>0</v>
      </c>
      <c r="N22" s="104">
        <f>IF(D22&gt;0,M22/D22*100,"-")</f>
        <v>0</v>
      </c>
      <c r="O22" s="103">
        <v>755</v>
      </c>
      <c r="P22" s="103">
        <v>749</v>
      </c>
      <c r="Q22" s="104">
        <f>IF(D22&gt;0,O22/D22*100,"-")</f>
        <v>2.5498142519419118</v>
      </c>
      <c r="R22" s="103">
        <v>197</v>
      </c>
      <c r="S22" s="101" t="s">
        <v>257</v>
      </c>
      <c r="T22" s="101"/>
      <c r="U22" s="101"/>
      <c r="V22" s="101"/>
      <c r="W22" s="101" t="s">
        <v>257</v>
      </c>
      <c r="X22" s="101"/>
      <c r="Y22" s="101"/>
      <c r="Z22" s="101"/>
      <c r="AA22" s="189" t="s">
        <v>256</v>
      </c>
      <c r="AB22" s="190"/>
    </row>
    <row r="23" spans="1:28" s="105" customFormat="1" ht="13.5" customHeight="1">
      <c r="A23" s="101" t="s">
        <v>12</v>
      </c>
      <c r="B23" s="102" t="s">
        <v>286</v>
      </c>
      <c r="C23" s="101" t="s">
        <v>287</v>
      </c>
      <c r="D23" s="103">
        <f>+SUM(E23,+I23)</f>
        <v>7780</v>
      </c>
      <c r="E23" s="103">
        <f>+SUM(G23,+H23)</f>
        <v>2306</v>
      </c>
      <c r="F23" s="104">
        <f>IF(D23&gt;0,E23/D23*100,"-")</f>
        <v>29.640102827763499</v>
      </c>
      <c r="G23" s="103">
        <v>2306</v>
      </c>
      <c r="H23" s="103">
        <v>0</v>
      </c>
      <c r="I23" s="103">
        <f>+SUM(K23,+M23,+O23)</f>
        <v>5474</v>
      </c>
      <c r="J23" s="104">
        <f>IF(D23&gt;0,I23/D23*100,"-")</f>
        <v>70.359897172236501</v>
      </c>
      <c r="K23" s="103">
        <v>2782</v>
      </c>
      <c r="L23" s="104">
        <f>IF(D23&gt;0,K23/D23*100,"-")</f>
        <v>35.758354755784062</v>
      </c>
      <c r="M23" s="103">
        <v>0</v>
      </c>
      <c r="N23" s="104">
        <f>IF(D23&gt;0,M23/D23*100,"-")</f>
        <v>0</v>
      </c>
      <c r="O23" s="103">
        <v>2692</v>
      </c>
      <c r="P23" s="103">
        <v>2664</v>
      </c>
      <c r="Q23" s="104">
        <f>IF(D23&gt;0,O23/D23*100,"-")</f>
        <v>34.601542416452439</v>
      </c>
      <c r="R23" s="103">
        <v>42</v>
      </c>
      <c r="S23" s="101" t="s">
        <v>257</v>
      </c>
      <c r="T23" s="101"/>
      <c r="U23" s="101"/>
      <c r="V23" s="101"/>
      <c r="W23" s="101" t="s">
        <v>257</v>
      </c>
      <c r="X23" s="101"/>
      <c r="Y23" s="101"/>
      <c r="Z23" s="101"/>
      <c r="AA23" s="189" t="s">
        <v>256</v>
      </c>
      <c r="AB23" s="190"/>
    </row>
    <row r="24" spans="1:28" s="105" customFormat="1" ht="13.5" customHeight="1">
      <c r="A24" s="101" t="s">
        <v>12</v>
      </c>
      <c r="B24" s="102" t="s">
        <v>288</v>
      </c>
      <c r="C24" s="101" t="s">
        <v>289</v>
      </c>
      <c r="D24" s="103">
        <f>+SUM(E24,+I24)</f>
        <v>13776</v>
      </c>
      <c r="E24" s="103">
        <f>+SUM(G24,+H24)</f>
        <v>3071</v>
      </c>
      <c r="F24" s="104">
        <f>IF(D24&gt;0,E24/D24*100,"-")</f>
        <v>22.292392566782809</v>
      </c>
      <c r="G24" s="103">
        <v>3071</v>
      </c>
      <c r="H24" s="103">
        <v>0</v>
      </c>
      <c r="I24" s="103">
        <f>+SUM(K24,+M24,+O24)</f>
        <v>10705</v>
      </c>
      <c r="J24" s="104">
        <f>IF(D24&gt;0,I24/D24*100,"-")</f>
        <v>77.707607433217191</v>
      </c>
      <c r="K24" s="103">
        <v>7988</v>
      </c>
      <c r="L24" s="104">
        <f>IF(D24&gt;0,K24/D24*100,"-")</f>
        <v>57.9849012775842</v>
      </c>
      <c r="M24" s="103">
        <v>0</v>
      </c>
      <c r="N24" s="104">
        <f>IF(D24&gt;0,M24/D24*100,"-")</f>
        <v>0</v>
      </c>
      <c r="O24" s="103">
        <v>2717</v>
      </c>
      <c r="P24" s="103">
        <v>2409</v>
      </c>
      <c r="Q24" s="104">
        <f>IF(D24&gt;0,O24/D24*100,"-")</f>
        <v>19.722706155632984</v>
      </c>
      <c r="R24" s="103">
        <v>84</v>
      </c>
      <c r="S24" s="101" t="s">
        <v>257</v>
      </c>
      <c r="T24" s="101"/>
      <c r="U24" s="101"/>
      <c r="V24" s="101"/>
      <c r="W24" s="101" t="s">
        <v>257</v>
      </c>
      <c r="X24" s="101"/>
      <c r="Y24" s="101"/>
      <c r="Z24" s="101"/>
      <c r="AA24" s="189" t="s">
        <v>256</v>
      </c>
      <c r="AB24" s="190"/>
    </row>
    <row r="25" spans="1:28" s="105" customFormat="1" ht="13.5" customHeight="1">
      <c r="A25" s="101" t="s">
        <v>12</v>
      </c>
      <c r="B25" s="102" t="s">
        <v>290</v>
      </c>
      <c r="C25" s="101" t="s">
        <v>291</v>
      </c>
      <c r="D25" s="103">
        <f>+SUM(E25,+I25)</f>
        <v>14536</v>
      </c>
      <c r="E25" s="103">
        <f>+SUM(G25,+H25)</f>
        <v>3617</v>
      </c>
      <c r="F25" s="104">
        <f>IF(D25&gt;0,E25/D25*100,"-")</f>
        <v>24.883048981838197</v>
      </c>
      <c r="G25" s="103">
        <v>3617</v>
      </c>
      <c r="H25" s="103">
        <v>0</v>
      </c>
      <c r="I25" s="103">
        <f>+SUM(K25,+M25,+O25)</f>
        <v>10919</v>
      </c>
      <c r="J25" s="104">
        <f>IF(D25&gt;0,I25/D25*100,"-")</f>
        <v>75.116951018161799</v>
      </c>
      <c r="K25" s="103">
        <v>6161</v>
      </c>
      <c r="L25" s="104">
        <f>IF(D25&gt;0,K25/D25*100,"-")</f>
        <v>42.384424876169504</v>
      </c>
      <c r="M25" s="103">
        <v>0</v>
      </c>
      <c r="N25" s="104">
        <f>IF(D25&gt;0,M25/D25*100,"-")</f>
        <v>0</v>
      </c>
      <c r="O25" s="103">
        <v>4758</v>
      </c>
      <c r="P25" s="103">
        <v>4662</v>
      </c>
      <c r="Q25" s="104">
        <f>IF(D25&gt;0,O25/D25*100,"-")</f>
        <v>32.732526141992295</v>
      </c>
      <c r="R25" s="103">
        <v>35</v>
      </c>
      <c r="S25" s="101" t="s">
        <v>257</v>
      </c>
      <c r="T25" s="101"/>
      <c r="U25" s="101"/>
      <c r="V25" s="101"/>
      <c r="W25" s="101" t="s">
        <v>257</v>
      </c>
      <c r="X25" s="101"/>
      <c r="Y25" s="101"/>
      <c r="Z25" s="101"/>
      <c r="AA25" s="189" t="s">
        <v>256</v>
      </c>
      <c r="AB25" s="190"/>
    </row>
    <row r="26" spans="1:28" s="105" customFormat="1" ht="13.5" customHeight="1">
      <c r="A26" s="101" t="s">
        <v>12</v>
      </c>
      <c r="B26" s="102" t="s">
        <v>292</v>
      </c>
      <c r="C26" s="101" t="s">
        <v>293</v>
      </c>
      <c r="D26" s="103">
        <f>+SUM(E26,+I26)</f>
        <v>2300</v>
      </c>
      <c r="E26" s="103">
        <f>+SUM(G26,+H26)</f>
        <v>486</v>
      </c>
      <c r="F26" s="104">
        <f>IF(D26&gt;0,E26/D26*100,"-")</f>
        <v>21.130434782608695</v>
      </c>
      <c r="G26" s="103">
        <v>485</v>
      </c>
      <c r="H26" s="103">
        <v>1</v>
      </c>
      <c r="I26" s="103">
        <f>+SUM(K26,+M26,+O26)</f>
        <v>1814</v>
      </c>
      <c r="J26" s="104">
        <f>IF(D26&gt;0,I26/D26*100,"-")</f>
        <v>78.869565217391298</v>
      </c>
      <c r="K26" s="103">
        <v>1023</v>
      </c>
      <c r="L26" s="104">
        <f>IF(D26&gt;0,K26/D26*100,"-")</f>
        <v>44.478260869565219</v>
      </c>
      <c r="M26" s="103">
        <v>0</v>
      </c>
      <c r="N26" s="104">
        <f>IF(D26&gt;0,M26/D26*100,"-")</f>
        <v>0</v>
      </c>
      <c r="O26" s="103">
        <v>791</v>
      </c>
      <c r="P26" s="103">
        <v>50</v>
      </c>
      <c r="Q26" s="104">
        <f>IF(D26&gt;0,O26/D26*100,"-")</f>
        <v>34.391304347826086</v>
      </c>
      <c r="R26" s="103">
        <v>6</v>
      </c>
      <c r="S26" s="101" t="s">
        <v>257</v>
      </c>
      <c r="T26" s="101"/>
      <c r="U26" s="101"/>
      <c r="V26" s="101"/>
      <c r="W26" s="101" t="s">
        <v>257</v>
      </c>
      <c r="X26" s="101"/>
      <c r="Y26" s="101"/>
      <c r="Z26" s="101"/>
      <c r="AA26" s="189" t="s">
        <v>256</v>
      </c>
      <c r="AB26" s="190"/>
    </row>
    <row r="27" spans="1:28" s="105" customFormat="1" ht="13.5" customHeight="1">
      <c r="A27" s="101" t="s">
        <v>12</v>
      </c>
      <c r="B27" s="102" t="s">
        <v>294</v>
      </c>
      <c r="C27" s="101" t="s">
        <v>295</v>
      </c>
      <c r="D27" s="103">
        <f>+SUM(E27,+I27)</f>
        <v>14073</v>
      </c>
      <c r="E27" s="103">
        <f>+SUM(G27,+H27)</f>
        <v>1549</v>
      </c>
      <c r="F27" s="104">
        <f>IF(D27&gt;0,E27/D27*100,"-")</f>
        <v>11.006892631279754</v>
      </c>
      <c r="G27" s="103">
        <v>1549</v>
      </c>
      <c r="H27" s="103">
        <v>0</v>
      </c>
      <c r="I27" s="103">
        <f>+SUM(K27,+M27,+O27)</f>
        <v>12524</v>
      </c>
      <c r="J27" s="104">
        <f>IF(D27&gt;0,I27/D27*100,"-")</f>
        <v>88.993107368720246</v>
      </c>
      <c r="K27" s="103">
        <v>11277</v>
      </c>
      <c r="L27" s="104">
        <f>IF(D27&gt;0,K27/D27*100,"-")</f>
        <v>80.13216798124067</v>
      </c>
      <c r="M27" s="103">
        <v>0</v>
      </c>
      <c r="N27" s="104">
        <f>IF(D27&gt;0,M27/D27*100,"-")</f>
        <v>0</v>
      </c>
      <c r="O27" s="103">
        <v>1247</v>
      </c>
      <c r="P27" s="103">
        <v>844</v>
      </c>
      <c r="Q27" s="104">
        <f>IF(D27&gt;0,O27/D27*100,"-")</f>
        <v>8.8609393874795703</v>
      </c>
      <c r="R27" s="103">
        <v>52</v>
      </c>
      <c r="S27" s="101" t="s">
        <v>257</v>
      </c>
      <c r="T27" s="101"/>
      <c r="U27" s="101"/>
      <c r="V27" s="101"/>
      <c r="W27" s="101" t="s">
        <v>257</v>
      </c>
      <c r="X27" s="101"/>
      <c r="Y27" s="101"/>
      <c r="Z27" s="101"/>
      <c r="AA27" s="189" t="s">
        <v>256</v>
      </c>
      <c r="AB27" s="190"/>
    </row>
    <row r="28" spans="1:28" s="105" customFormat="1" ht="13.5" customHeight="1">
      <c r="A28" s="101" t="s">
        <v>12</v>
      </c>
      <c r="B28" s="102" t="s">
        <v>296</v>
      </c>
      <c r="C28" s="101" t="s">
        <v>297</v>
      </c>
      <c r="D28" s="103">
        <f>+SUM(E28,+I28)</f>
        <v>18201</v>
      </c>
      <c r="E28" s="103">
        <f>+SUM(G28,+H28)</f>
        <v>11904</v>
      </c>
      <c r="F28" s="104">
        <f>IF(D28&gt;0,E28/D28*100,"-")</f>
        <v>65.402999835173887</v>
      </c>
      <c r="G28" s="103">
        <v>11552</v>
      </c>
      <c r="H28" s="103">
        <v>352</v>
      </c>
      <c r="I28" s="103">
        <f>+SUM(K28,+M28,+O28)</f>
        <v>6297</v>
      </c>
      <c r="J28" s="104">
        <f>IF(D28&gt;0,I28/D28*100,"-")</f>
        <v>34.597000164826106</v>
      </c>
      <c r="K28" s="103">
        <v>0</v>
      </c>
      <c r="L28" s="104">
        <f>IF(D28&gt;0,K28/D28*100,"-")</f>
        <v>0</v>
      </c>
      <c r="M28" s="103">
        <v>238</v>
      </c>
      <c r="N28" s="104">
        <f>IF(D28&gt;0,M28/D28*100,"-")</f>
        <v>1.3076204604142629</v>
      </c>
      <c r="O28" s="103">
        <v>6059</v>
      </c>
      <c r="P28" s="103">
        <v>5866</v>
      </c>
      <c r="Q28" s="104">
        <f>IF(D28&gt;0,O28/D28*100,"-")</f>
        <v>33.28937970441185</v>
      </c>
      <c r="R28" s="103">
        <v>62</v>
      </c>
      <c r="S28" s="101" t="s">
        <v>257</v>
      </c>
      <c r="T28" s="101"/>
      <c r="U28" s="101"/>
      <c r="V28" s="101"/>
      <c r="W28" s="101" t="s">
        <v>257</v>
      </c>
      <c r="X28" s="101"/>
      <c r="Y28" s="101"/>
      <c r="Z28" s="101"/>
      <c r="AA28" s="189" t="s">
        <v>256</v>
      </c>
      <c r="AB28" s="190"/>
    </row>
    <row r="29" spans="1:28" s="105" customFormat="1" ht="13.5" customHeight="1">
      <c r="A29" s="101"/>
      <c r="B29" s="102"/>
      <c r="C29" s="101"/>
      <c r="D29" s="103"/>
      <c r="E29" s="103"/>
      <c r="F29" s="104"/>
      <c r="G29" s="103"/>
      <c r="H29" s="103"/>
      <c r="I29" s="103"/>
      <c r="J29" s="104"/>
      <c r="K29" s="103"/>
      <c r="L29" s="104"/>
      <c r="M29" s="103"/>
      <c r="N29" s="104"/>
      <c r="O29" s="103"/>
      <c r="P29" s="103"/>
      <c r="Q29" s="104"/>
      <c r="R29" s="103"/>
      <c r="S29" s="101"/>
      <c r="T29" s="101"/>
      <c r="U29" s="101"/>
      <c r="V29" s="101"/>
      <c r="W29" s="101"/>
      <c r="X29" s="101"/>
      <c r="Y29" s="101"/>
      <c r="Z29" s="101"/>
      <c r="AA29" s="190"/>
      <c r="AB29" s="190"/>
    </row>
    <row r="30" spans="1:28" s="105" customFormat="1" ht="13.5" customHeight="1">
      <c r="A30" s="101"/>
      <c r="B30" s="102"/>
      <c r="C30" s="101"/>
      <c r="D30" s="103"/>
      <c r="E30" s="103"/>
      <c r="F30" s="104"/>
      <c r="G30" s="103"/>
      <c r="H30" s="103"/>
      <c r="I30" s="103"/>
      <c r="J30" s="104"/>
      <c r="K30" s="103"/>
      <c r="L30" s="104"/>
      <c r="M30" s="103"/>
      <c r="N30" s="104"/>
      <c r="O30" s="103"/>
      <c r="P30" s="103"/>
      <c r="Q30" s="104"/>
      <c r="R30" s="103"/>
      <c r="S30" s="101"/>
      <c r="T30" s="101"/>
      <c r="U30" s="101"/>
      <c r="V30" s="101"/>
      <c r="W30" s="101"/>
      <c r="X30" s="101"/>
      <c r="Y30" s="101"/>
      <c r="Z30" s="101"/>
      <c r="AA30" s="190"/>
      <c r="AB30" s="190"/>
    </row>
    <row r="31" spans="1:28" s="105" customFormat="1" ht="13.5" customHeight="1">
      <c r="A31" s="101"/>
      <c r="B31" s="102"/>
      <c r="C31" s="101"/>
      <c r="D31" s="103"/>
      <c r="E31" s="103"/>
      <c r="F31" s="104"/>
      <c r="G31" s="103"/>
      <c r="H31" s="103"/>
      <c r="I31" s="103"/>
      <c r="J31" s="104"/>
      <c r="K31" s="103"/>
      <c r="L31" s="104"/>
      <c r="M31" s="103"/>
      <c r="N31" s="104"/>
      <c r="O31" s="103"/>
      <c r="P31" s="103"/>
      <c r="Q31" s="104"/>
      <c r="R31" s="103"/>
      <c r="S31" s="101"/>
      <c r="T31" s="101"/>
      <c r="U31" s="101"/>
      <c r="V31" s="101"/>
      <c r="W31" s="101"/>
      <c r="X31" s="101"/>
      <c r="Y31" s="101"/>
      <c r="Z31" s="101"/>
      <c r="AA31" s="190"/>
      <c r="AB31" s="190"/>
    </row>
    <row r="32" spans="1:28" s="105" customFormat="1" ht="13.5" customHeight="1">
      <c r="A32" s="101"/>
      <c r="B32" s="102"/>
      <c r="C32" s="101"/>
      <c r="D32" s="103"/>
      <c r="E32" s="103"/>
      <c r="F32" s="104"/>
      <c r="G32" s="103"/>
      <c r="H32" s="103"/>
      <c r="I32" s="103"/>
      <c r="J32" s="104"/>
      <c r="K32" s="103"/>
      <c r="L32" s="104"/>
      <c r="M32" s="103"/>
      <c r="N32" s="104"/>
      <c r="O32" s="103"/>
      <c r="P32" s="103"/>
      <c r="Q32" s="104"/>
      <c r="R32" s="103"/>
      <c r="S32" s="101"/>
      <c r="T32" s="101"/>
      <c r="U32" s="101"/>
      <c r="V32" s="101"/>
      <c r="W32" s="101"/>
      <c r="X32" s="101"/>
      <c r="Y32" s="101"/>
      <c r="Z32" s="101"/>
      <c r="AA32" s="190"/>
      <c r="AB32" s="190"/>
    </row>
    <row r="33" spans="1:28" s="105" customFormat="1" ht="13.5" customHeight="1">
      <c r="A33" s="101"/>
      <c r="B33" s="102"/>
      <c r="C33" s="101"/>
      <c r="D33" s="103"/>
      <c r="E33" s="103"/>
      <c r="F33" s="104"/>
      <c r="G33" s="103"/>
      <c r="H33" s="103"/>
      <c r="I33" s="103"/>
      <c r="J33" s="104"/>
      <c r="K33" s="103"/>
      <c r="L33" s="104"/>
      <c r="M33" s="103"/>
      <c r="N33" s="104"/>
      <c r="O33" s="103"/>
      <c r="P33" s="103"/>
      <c r="Q33" s="104"/>
      <c r="R33" s="103"/>
      <c r="S33" s="101"/>
      <c r="T33" s="101"/>
      <c r="U33" s="101"/>
      <c r="V33" s="101"/>
      <c r="W33" s="101"/>
      <c r="X33" s="101"/>
      <c r="Y33" s="101"/>
      <c r="Z33" s="101"/>
      <c r="AA33" s="190"/>
      <c r="AB33" s="190"/>
    </row>
    <row r="34" spans="1:28" s="105" customFormat="1" ht="13.5" customHeight="1">
      <c r="A34" s="101"/>
      <c r="B34" s="102"/>
      <c r="C34" s="101"/>
      <c r="D34" s="103"/>
      <c r="E34" s="103"/>
      <c r="F34" s="104"/>
      <c r="G34" s="103"/>
      <c r="H34" s="103"/>
      <c r="I34" s="103"/>
      <c r="J34" s="104"/>
      <c r="K34" s="103"/>
      <c r="L34" s="104"/>
      <c r="M34" s="103"/>
      <c r="N34" s="104"/>
      <c r="O34" s="103"/>
      <c r="P34" s="103"/>
      <c r="Q34" s="104"/>
      <c r="R34" s="103"/>
      <c r="S34" s="101"/>
      <c r="T34" s="101"/>
      <c r="U34" s="101"/>
      <c r="V34" s="101"/>
      <c r="W34" s="101"/>
      <c r="X34" s="101"/>
      <c r="Y34" s="101"/>
      <c r="Z34" s="101"/>
      <c r="AA34" s="190"/>
      <c r="AB34" s="190"/>
    </row>
    <row r="35" spans="1:28" s="105" customFormat="1" ht="13.5" customHeight="1">
      <c r="A35" s="101"/>
      <c r="B35" s="102"/>
      <c r="C35" s="101"/>
      <c r="D35" s="103"/>
      <c r="E35" s="103"/>
      <c r="F35" s="104"/>
      <c r="G35" s="103"/>
      <c r="H35" s="103"/>
      <c r="I35" s="103"/>
      <c r="J35" s="104"/>
      <c r="K35" s="103"/>
      <c r="L35" s="104"/>
      <c r="M35" s="103"/>
      <c r="N35" s="104"/>
      <c r="O35" s="103"/>
      <c r="P35" s="103"/>
      <c r="Q35" s="104"/>
      <c r="R35" s="103"/>
      <c r="S35" s="101"/>
      <c r="T35" s="101"/>
      <c r="U35" s="101"/>
      <c r="V35" s="101"/>
      <c r="W35" s="101"/>
      <c r="X35" s="101"/>
      <c r="Y35" s="101"/>
      <c r="Z35" s="101"/>
      <c r="AA35" s="190"/>
      <c r="AB35" s="190"/>
    </row>
    <row r="36" spans="1:28" s="105" customFormat="1" ht="13.5" customHeight="1">
      <c r="A36" s="101"/>
      <c r="B36" s="102"/>
      <c r="C36" s="101"/>
      <c r="D36" s="103"/>
      <c r="E36" s="103"/>
      <c r="F36" s="104"/>
      <c r="G36" s="103"/>
      <c r="H36" s="103"/>
      <c r="I36" s="103"/>
      <c r="J36" s="104"/>
      <c r="K36" s="103"/>
      <c r="L36" s="104"/>
      <c r="M36" s="103"/>
      <c r="N36" s="104"/>
      <c r="O36" s="103"/>
      <c r="P36" s="103"/>
      <c r="Q36" s="104"/>
      <c r="R36" s="103"/>
      <c r="S36" s="101"/>
      <c r="T36" s="101"/>
      <c r="U36" s="101"/>
      <c r="V36" s="101"/>
      <c r="W36" s="101"/>
      <c r="X36" s="101"/>
      <c r="Y36" s="101"/>
      <c r="Z36" s="101"/>
      <c r="AA36" s="190"/>
      <c r="AB36" s="190"/>
    </row>
    <row r="37" spans="1:28" s="105" customFormat="1" ht="13.5" customHeight="1">
      <c r="A37" s="101"/>
      <c r="B37" s="102"/>
      <c r="C37" s="101"/>
      <c r="D37" s="103"/>
      <c r="E37" s="103"/>
      <c r="F37" s="104"/>
      <c r="G37" s="103"/>
      <c r="H37" s="103"/>
      <c r="I37" s="103"/>
      <c r="J37" s="104"/>
      <c r="K37" s="103"/>
      <c r="L37" s="104"/>
      <c r="M37" s="103"/>
      <c r="N37" s="104"/>
      <c r="O37" s="103"/>
      <c r="P37" s="103"/>
      <c r="Q37" s="104"/>
      <c r="R37" s="103"/>
      <c r="S37" s="101"/>
      <c r="T37" s="101"/>
      <c r="U37" s="101"/>
      <c r="V37" s="101"/>
      <c r="W37" s="101"/>
      <c r="X37" s="101"/>
      <c r="Y37" s="101"/>
      <c r="Z37" s="101"/>
      <c r="AA37" s="190"/>
      <c r="AB37" s="190"/>
    </row>
    <row r="38" spans="1:28" s="105" customFormat="1" ht="13.5" customHeight="1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90"/>
      <c r="AB38" s="190"/>
    </row>
    <row r="39" spans="1:28" s="105" customFormat="1" ht="13.5" customHeight="1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90"/>
      <c r="AB39" s="190"/>
    </row>
    <row r="40" spans="1:28" s="105" customFormat="1" ht="13.5" customHeight="1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90"/>
      <c r="AB40" s="190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28">
    <sortCondition ref="A8:A28"/>
    <sortCondition ref="B8:B28"/>
    <sortCondition ref="C8:C28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&amp;L水洗化人口等（令和2年度実績）</oddHeader>
  </headerFooter>
  <colBreaks count="1" manualBreakCount="1">
    <brk id="17" min="1" max="2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長崎県</v>
      </c>
      <c r="B7" s="107" t="str">
        <f>水洗化人口等!B7</f>
        <v>42000</v>
      </c>
      <c r="C7" s="106" t="s">
        <v>200</v>
      </c>
      <c r="D7" s="108">
        <f>SUM(E7,+H7,+K7)</f>
        <v>591160</v>
      </c>
      <c r="E7" s="108">
        <f>SUM(F7:G7)</f>
        <v>51784</v>
      </c>
      <c r="F7" s="108">
        <f>SUM(F$8:F$207)</f>
        <v>35739</v>
      </c>
      <c r="G7" s="108">
        <f>SUM(G$8:G$207)</f>
        <v>16045</v>
      </c>
      <c r="H7" s="108">
        <f>SUM(I7:J7)</f>
        <v>8129</v>
      </c>
      <c r="I7" s="108">
        <f>SUM(I$8:I$207)</f>
        <v>5931</v>
      </c>
      <c r="J7" s="108">
        <f>SUM(J$8:J$207)</f>
        <v>2198</v>
      </c>
      <c r="K7" s="108">
        <f>SUM(L7:M7)</f>
        <v>531247</v>
      </c>
      <c r="L7" s="108">
        <f>SUM(L$8:L$207)</f>
        <v>312309</v>
      </c>
      <c r="M7" s="108">
        <f>SUM(M$8:M$207)</f>
        <v>218938</v>
      </c>
      <c r="N7" s="108">
        <f>SUM(O7,+V7,+AC7)</f>
        <v>591597</v>
      </c>
      <c r="O7" s="108">
        <f>SUM(P7:U7)</f>
        <v>353979</v>
      </c>
      <c r="P7" s="108">
        <f t="shared" ref="P7:U7" si="0">SUM(P$8:P$207)</f>
        <v>345381</v>
      </c>
      <c r="Q7" s="108">
        <f t="shared" si="0"/>
        <v>0</v>
      </c>
      <c r="R7" s="108">
        <f t="shared" si="0"/>
        <v>0</v>
      </c>
      <c r="S7" s="108">
        <f t="shared" si="0"/>
        <v>8598</v>
      </c>
      <c r="T7" s="108">
        <f t="shared" si="0"/>
        <v>0</v>
      </c>
      <c r="U7" s="108">
        <f t="shared" si="0"/>
        <v>0</v>
      </c>
      <c r="V7" s="108">
        <f>SUM(W7:AB7)</f>
        <v>237181</v>
      </c>
      <c r="W7" s="108">
        <f t="shared" ref="W7:AB7" si="1">SUM(W$8:W$207)</f>
        <v>228279</v>
      </c>
      <c r="X7" s="108">
        <f t="shared" si="1"/>
        <v>0</v>
      </c>
      <c r="Y7" s="108">
        <f t="shared" si="1"/>
        <v>0</v>
      </c>
      <c r="Z7" s="108">
        <f t="shared" si="1"/>
        <v>8902</v>
      </c>
      <c r="AA7" s="108">
        <f t="shared" si="1"/>
        <v>0</v>
      </c>
      <c r="AB7" s="108">
        <f t="shared" si="1"/>
        <v>0</v>
      </c>
      <c r="AC7" s="108">
        <f>SUM(AD7:AE7)</f>
        <v>437</v>
      </c>
      <c r="AD7" s="108">
        <f>SUM(AD$8:AD$207)</f>
        <v>437</v>
      </c>
      <c r="AE7" s="108">
        <f>SUM(AE$8:AE$207)</f>
        <v>0</v>
      </c>
      <c r="AF7" s="108">
        <f>SUM(AG7:AI7)</f>
        <v>4072</v>
      </c>
      <c r="AG7" s="108">
        <f>SUM(AG$8:AG$207)</f>
        <v>4072</v>
      </c>
      <c r="AH7" s="108">
        <f>SUM(AH$8:AH$207)</f>
        <v>0</v>
      </c>
      <c r="AI7" s="108">
        <f>SUM(AI$8:AI$207)</f>
        <v>0</v>
      </c>
      <c r="AJ7" s="108">
        <f>SUM(AK7:AS7)</f>
        <v>4655</v>
      </c>
      <c r="AK7" s="108">
        <f t="shared" ref="AK7:AS7" si="2">SUM(AK$8:AK$207)</f>
        <v>0</v>
      </c>
      <c r="AL7" s="108">
        <f t="shared" si="2"/>
        <v>866</v>
      </c>
      <c r="AM7" s="108">
        <f t="shared" si="2"/>
        <v>2592</v>
      </c>
      <c r="AN7" s="108">
        <f t="shared" si="2"/>
        <v>0</v>
      </c>
      <c r="AO7" s="108">
        <f t="shared" si="2"/>
        <v>0</v>
      </c>
      <c r="AP7" s="108">
        <f t="shared" si="2"/>
        <v>0</v>
      </c>
      <c r="AQ7" s="108">
        <f t="shared" si="2"/>
        <v>10</v>
      </c>
      <c r="AR7" s="108">
        <f t="shared" si="2"/>
        <v>29</v>
      </c>
      <c r="AS7" s="108">
        <f t="shared" si="2"/>
        <v>1158</v>
      </c>
      <c r="AT7" s="108">
        <f>SUM(AU7:AY7)</f>
        <v>295</v>
      </c>
      <c r="AU7" s="108">
        <f>SUM(AU$8:AU$207)</f>
        <v>0</v>
      </c>
      <c r="AV7" s="108">
        <f>SUM(AV$8:AV$207)</f>
        <v>283</v>
      </c>
      <c r="AW7" s="108">
        <f>SUM(AW$8:AW$207)</f>
        <v>12</v>
      </c>
      <c r="AX7" s="108">
        <f>SUM(AX$8:AX$207)</f>
        <v>0</v>
      </c>
      <c r="AY7" s="108">
        <f>SUM(AY$8:AY$207)</f>
        <v>0</v>
      </c>
      <c r="AZ7" s="108">
        <f>SUM(BA7:BC7)</f>
        <v>3283</v>
      </c>
      <c r="BA7" s="108">
        <f>SUM(BA$8:BA$207)</f>
        <v>3283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12</v>
      </c>
      <c r="B8" s="113" t="s">
        <v>254</v>
      </c>
      <c r="C8" s="101" t="s">
        <v>255</v>
      </c>
      <c r="D8" s="103">
        <f>SUM(E8,+H8,+K8)</f>
        <v>26235</v>
      </c>
      <c r="E8" s="103">
        <f>SUM(F8:G8)</f>
        <v>0</v>
      </c>
      <c r="F8" s="103">
        <v>0</v>
      </c>
      <c r="G8" s="103">
        <v>0</v>
      </c>
      <c r="H8" s="103">
        <f>SUM(I8:J8)</f>
        <v>638</v>
      </c>
      <c r="I8" s="103">
        <v>638</v>
      </c>
      <c r="J8" s="103">
        <v>0</v>
      </c>
      <c r="K8" s="103">
        <f>SUM(L8:M8)</f>
        <v>25597</v>
      </c>
      <c r="L8" s="103">
        <v>14930</v>
      </c>
      <c r="M8" s="103">
        <v>10667</v>
      </c>
      <c r="N8" s="103">
        <f>SUM(O8,+V8,+AC8)</f>
        <v>26235</v>
      </c>
      <c r="O8" s="103">
        <f>SUM(P8:U8)</f>
        <v>15568</v>
      </c>
      <c r="P8" s="103">
        <v>15568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10667</v>
      </c>
      <c r="W8" s="103">
        <v>10667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945</v>
      </c>
      <c r="AG8" s="103">
        <v>945</v>
      </c>
      <c r="AH8" s="103">
        <v>0</v>
      </c>
      <c r="AI8" s="103">
        <v>0</v>
      </c>
      <c r="AJ8" s="103">
        <f>SUM(AK8:AS8)</f>
        <v>945</v>
      </c>
      <c r="AK8" s="103">
        <v>0</v>
      </c>
      <c r="AL8" s="103">
        <v>0</v>
      </c>
      <c r="AM8" s="103">
        <v>944</v>
      </c>
      <c r="AN8" s="103">
        <v>0</v>
      </c>
      <c r="AO8" s="103">
        <v>0</v>
      </c>
      <c r="AP8" s="103">
        <v>0</v>
      </c>
      <c r="AQ8" s="103">
        <v>0</v>
      </c>
      <c r="AR8" s="103">
        <v>1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12</v>
      </c>
      <c r="B9" s="113" t="s">
        <v>258</v>
      </c>
      <c r="C9" s="101" t="s">
        <v>259</v>
      </c>
      <c r="D9" s="103">
        <f>SUM(E9,+H9,+K9)</f>
        <v>118829</v>
      </c>
      <c r="E9" s="103">
        <f>SUM(F9:G9)</f>
        <v>0</v>
      </c>
      <c r="F9" s="103">
        <v>0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118829</v>
      </c>
      <c r="L9" s="103">
        <v>76569</v>
      </c>
      <c r="M9" s="103">
        <v>42260</v>
      </c>
      <c r="N9" s="103">
        <f>SUM(O9,+V9,+AC9)</f>
        <v>118829</v>
      </c>
      <c r="O9" s="103">
        <f>SUM(P9:U9)</f>
        <v>76569</v>
      </c>
      <c r="P9" s="103">
        <v>76569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42260</v>
      </c>
      <c r="W9" s="103">
        <v>42260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304</v>
      </c>
      <c r="AG9" s="103">
        <v>304</v>
      </c>
      <c r="AH9" s="103">
        <v>0</v>
      </c>
      <c r="AI9" s="103">
        <v>0</v>
      </c>
      <c r="AJ9" s="103">
        <f>SUM(AK9:AS9)</f>
        <v>304</v>
      </c>
      <c r="AK9" s="103">
        <v>0</v>
      </c>
      <c r="AL9" s="103">
        <v>0</v>
      </c>
      <c r="AM9" s="103">
        <v>92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212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1530</v>
      </c>
      <c r="BA9" s="103">
        <v>1530</v>
      </c>
      <c r="BB9" s="103">
        <v>0</v>
      </c>
      <c r="BC9" s="103">
        <v>0</v>
      </c>
    </row>
    <row r="10" spans="1:55" s="105" customFormat="1" ht="13.5" customHeight="1">
      <c r="A10" s="115" t="s">
        <v>12</v>
      </c>
      <c r="B10" s="113" t="s">
        <v>260</v>
      </c>
      <c r="C10" s="101" t="s">
        <v>261</v>
      </c>
      <c r="D10" s="103">
        <f>SUM(E10,+H10,+K10)</f>
        <v>54795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54795</v>
      </c>
      <c r="L10" s="103">
        <v>33799</v>
      </c>
      <c r="M10" s="103">
        <v>20996</v>
      </c>
      <c r="N10" s="103">
        <f>SUM(O10,+V10,+AC10)</f>
        <v>54795</v>
      </c>
      <c r="O10" s="103">
        <f>SUM(P10:U10)</f>
        <v>33799</v>
      </c>
      <c r="P10" s="103">
        <v>33799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20996</v>
      </c>
      <c r="W10" s="103">
        <v>20996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120</v>
      </c>
      <c r="AG10" s="103">
        <v>120</v>
      </c>
      <c r="AH10" s="103">
        <v>0</v>
      </c>
      <c r="AI10" s="103">
        <v>0</v>
      </c>
      <c r="AJ10" s="103">
        <f>SUM(AK10:AS10)</f>
        <v>120</v>
      </c>
      <c r="AK10" s="103">
        <v>0</v>
      </c>
      <c r="AL10" s="103">
        <v>0</v>
      </c>
      <c r="AM10" s="103">
        <v>31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89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245</v>
      </c>
      <c r="BA10" s="103">
        <v>245</v>
      </c>
      <c r="BB10" s="103">
        <v>0</v>
      </c>
      <c r="BC10" s="103">
        <v>0</v>
      </c>
    </row>
    <row r="11" spans="1:55" s="105" customFormat="1" ht="13.5" customHeight="1">
      <c r="A11" s="115" t="s">
        <v>12</v>
      </c>
      <c r="B11" s="113" t="s">
        <v>262</v>
      </c>
      <c r="C11" s="101" t="s">
        <v>263</v>
      </c>
      <c r="D11" s="103">
        <f>SUM(E11,+H11,+K11)</f>
        <v>52465</v>
      </c>
      <c r="E11" s="103">
        <f>SUM(F11:G11)</f>
        <v>0</v>
      </c>
      <c r="F11" s="103">
        <v>0</v>
      </c>
      <c r="G11" s="103">
        <v>0</v>
      </c>
      <c r="H11" s="103">
        <f>SUM(I11:J11)</f>
        <v>0</v>
      </c>
      <c r="I11" s="103">
        <v>0</v>
      </c>
      <c r="J11" s="103">
        <v>0</v>
      </c>
      <c r="K11" s="103">
        <f>SUM(L11:M11)</f>
        <v>52465</v>
      </c>
      <c r="L11" s="103">
        <v>23001</v>
      </c>
      <c r="M11" s="103">
        <v>29464</v>
      </c>
      <c r="N11" s="103">
        <f>SUM(O11,+V11,+AC11)</f>
        <v>52470</v>
      </c>
      <c r="O11" s="103">
        <f>SUM(P11:U11)</f>
        <v>23001</v>
      </c>
      <c r="P11" s="103">
        <v>19446</v>
      </c>
      <c r="Q11" s="103">
        <v>0</v>
      </c>
      <c r="R11" s="103">
        <v>0</v>
      </c>
      <c r="S11" s="103">
        <v>3555</v>
      </c>
      <c r="T11" s="103">
        <v>0</v>
      </c>
      <c r="U11" s="103">
        <v>0</v>
      </c>
      <c r="V11" s="103">
        <f>SUM(W11:AB11)</f>
        <v>29464</v>
      </c>
      <c r="W11" s="103">
        <v>24949</v>
      </c>
      <c r="X11" s="103">
        <v>0</v>
      </c>
      <c r="Y11" s="103">
        <v>0</v>
      </c>
      <c r="Z11" s="103">
        <v>4515</v>
      </c>
      <c r="AA11" s="103">
        <v>0</v>
      </c>
      <c r="AB11" s="103">
        <v>0</v>
      </c>
      <c r="AC11" s="103">
        <f>SUM(AD11:AE11)</f>
        <v>5</v>
      </c>
      <c r="AD11" s="103">
        <v>5</v>
      </c>
      <c r="AE11" s="103">
        <v>0</v>
      </c>
      <c r="AF11" s="103">
        <f>SUM(AG11:AI11)</f>
        <v>437</v>
      </c>
      <c r="AG11" s="103">
        <v>437</v>
      </c>
      <c r="AH11" s="103">
        <v>0</v>
      </c>
      <c r="AI11" s="103">
        <v>0</v>
      </c>
      <c r="AJ11" s="103">
        <f>SUM(AK11:AS11)</f>
        <v>154</v>
      </c>
      <c r="AK11" s="103">
        <v>0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154</v>
      </c>
      <c r="AT11" s="103">
        <f>SUM(AU11:AY11)</f>
        <v>283</v>
      </c>
      <c r="AU11" s="103">
        <v>0</v>
      </c>
      <c r="AV11" s="103">
        <v>283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12</v>
      </c>
      <c r="B12" s="113" t="s">
        <v>264</v>
      </c>
      <c r="C12" s="101" t="s">
        <v>265</v>
      </c>
      <c r="D12" s="103">
        <f>SUM(E12,+H12,+K12)</f>
        <v>6378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6378</v>
      </c>
      <c r="L12" s="103">
        <v>3259</v>
      </c>
      <c r="M12" s="103">
        <v>3119</v>
      </c>
      <c r="N12" s="103">
        <f>SUM(O12,+V12,+AC12)</f>
        <v>6378</v>
      </c>
      <c r="O12" s="103">
        <f>SUM(P12:U12)</f>
        <v>3259</v>
      </c>
      <c r="P12" s="103">
        <v>0</v>
      </c>
      <c r="Q12" s="103">
        <v>0</v>
      </c>
      <c r="R12" s="103">
        <v>0</v>
      </c>
      <c r="S12" s="103">
        <v>3259</v>
      </c>
      <c r="T12" s="103">
        <v>0</v>
      </c>
      <c r="U12" s="103">
        <v>0</v>
      </c>
      <c r="V12" s="103">
        <f>SUM(W12:AB12)</f>
        <v>3119</v>
      </c>
      <c r="W12" s="103">
        <v>0</v>
      </c>
      <c r="X12" s="103">
        <v>0</v>
      </c>
      <c r="Y12" s="103">
        <v>0</v>
      </c>
      <c r="Z12" s="103">
        <v>3119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0</v>
      </c>
      <c r="AG12" s="103">
        <v>0</v>
      </c>
      <c r="AH12" s="103">
        <v>0</v>
      </c>
      <c r="AI12" s="103">
        <v>0</v>
      </c>
      <c r="AJ12" s="103">
        <f>SUM(AK12:AS12)</f>
        <v>0</v>
      </c>
      <c r="AK12" s="103">
        <v>0</v>
      </c>
      <c r="AL12" s="103">
        <v>0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12</v>
      </c>
      <c r="B13" s="113" t="s">
        <v>266</v>
      </c>
      <c r="C13" s="101" t="s">
        <v>267</v>
      </c>
      <c r="D13" s="103">
        <f>SUM(E13,+H13,+K13)</f>
        <v>35742</v>
      </c>
      <c r="E13" s="103">
        <f>SUM(F13:G13)</f>
        <v>0</v>
      </c>
      <c r="F13" s="103">
        <v>0</v>
      </c>
      <c r="G13" s="103">
        <v>0</v>
      </c>
      <c r="H13" s="103">
        <f>SUM(I13:J13)</f>
        <v>1324</v>
      </c>
      <c r="I13" s="103">
        <v>1324</v>
      </c>
      <c r="J13" s="103">
        <v>0</v>
      </c>
      <c r="K13" s="103">
        <f>SUM(L13:M13)</f>
        <v>34418</v>
      </c>
      <c r="L13" s="103">
        <v>20306</v>
      </c>
      <c r="M13" s="103">
        <v>14112</v>
      </c>
      <c r="N13" s="103">
        <f>SUM(O13,+V13,+AC13)</f>
        <v>35742</v>
      </c>
      <c r="O13" s="103">
        <f>SUM(P13:U13)</f>
        <v>21630</v>
      </c>
      <c r="P13" s="103">
        <v>21630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14112</v>
      </c>
      <c r="W13" s="103">
        <v>14112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183</v>
      </c>
      <c r="AG13" s="103">
        <v>183</v>
      </c>
      <c r="AH13" s="103">
        <v>0</v>
      </c>
      <c r="AI13" s="103">
        <v>0</v>
      </c>
      <c r="AJ13" s="103">
        <f>SUM(AK13:AS13)</f>
        <v>592</v>
      </c>
      <c r="AK13" s="103">
        <v>0</v>
      </c>
      <c r="AL13" s="103">
        <v>409</v>
      </c>
      <c r="AM13" s="103">
        <v>183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7</v>
      </c>
      <c r="AU13" s="103">
        <v>0</v>
      </c>
      <c r="AV13" s="103">
        <v>0</v>
      </c>
      <c r="AW13" s="103">
        <v>7</v>
      </c>
      <c r="AX13" s="103">
        <v>0</v>
      </c>
      <c r="AY13" s="103">
        <v>0</v>
      </c>
      <c r="AZ13" s="103">
        <f>SUM(BA13:BC13)</f>
        <v>235</v>
      </c>
      <c r="BA13" s="103">
        <v>235</v>
      </c>
      <c r="BB13" s="103">
        <v>0</v>
      </c>
      <c r="BC13" s="103">
        <v>0</v>
      </c>
    </row>
    <row r="14" spans="1:55" s="105" customFormat="1" ht="13.5" customHeight="1">
      <c r="A14" s="115" t="s">
        <v>12</v>
      </c>
      <c r="B14" s="113" t="s">
        <v>268</v>
      </c>
      <c r="C14" s="101" t="s">
        <v>269</v>
      </c>
      <c r="D14" s="103">
        <f>SUM(E14,+H14,+K14)</f>
        <v>23772</v>
      </c>
      <c r="E14" s="103">
        <f>SUM(F14:G14)</f>
        <v>0</v>
      </c>
      <c r="F14" s="103">
        <v>0</v>
      </c>
      <c r="G14" s="103">
        <v>0</v>
      </c>
      <c r="H14" s="103">
        <f>SUM(I14:J14)</f>
        <v>5561</v>
      </c>
      <c r="I14" s="103">
        <v>3363</v>
      </c>
      <c r="J14" s="103">
        <v>2198</v>
      </c>
      <c r="K14" s="103">
        <f>SUM(L14:M14)</f>
        <v>18211</v>
      </c>
      <c r="L14" s="103">
        <v>13392</v>
      </c>
      <c r="M14" s="103">
        <v>4819</v>
      </c>
      <c r="N14" s="103">
        <f>SUM(O14,+V14,+AC14)</f>
        <v>23772</v>
      </c>
      <c r="O14" s="103">
        <f>SUM(P14:U14)</f>
        <v>16755</v>
      </c>
      <c r="P14" s="103">
        <v>16755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7017</v>
      </c>
      <c r="W14" s="103">
        <v>7017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122</v>
      </c>
      <c r="AG14" s="103">
        <v>122</v>
      </c>
      <c r="AH14" s="103">
        <v>0</v>
      </c>
      <c r="AI14" s="103">
        <v>0</v>
      </c>
      <c r="AJ14" s="103">
        <f>SUM(AK14:AS14)</f>
        <v>344</v>
      </c>
      <c r="AK14" s="103">
        <v>0</v>
      </c>
      <c r="AL14" s="103">
        <v>222</v>
      </c>
      <c r="AM14" s="103">
        <v>122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5</v>
      </c>
      <c r="AU14" s="103">
        <v>0</v>
      </c>
      <c r="AV14" s="103">
        <v>0</v>
      </c>
      <c r="AW14" s="103">
        <v>5</v>
      </c>
      <c r="AX14" s="103">
        <v>0</v>
      </c>
      <c r="AY14" s="103">
        <v>0</v>
      </c>
      <c r="AZ14" s="103">
        <f>SUM(BA14:BC14)</f>
        <v>156</v>
      </c>
      <c r="BA14" s="103">
        <v>156</v>
      </c>
      <c r="BB14" s="103">
        <v>0</v>
      </c>
      <c r="BC14" s="103">
        <v>0</v>
      </c>
    </row>
    <row r="15" spans="1:55" s="105" customFormat="1" ht="13.5" customHeight="1">
      <c r="A15" s="115" t="s">
        <v>12</v>
      </c>
      <c r="B15" s="113" t="s">
        <v>270</v>
      </c>
      <c r="C15" s="101" t="s">
        <v>271</v>
      </c>
      <c r="D15" s="103">
        <f>SUM(E15,+H15,+K15)</f>
        <v>44757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44757</v>
      </c>
      <c r="L15" s="103">
        <v>32849</v>
      </c>
      <c r="M15" s="103">
        <v>11908</v>
      </c>
      <c r="N15" s="103">
        <f>SUM(O15,+V15,+AC15)</f>
        <v>44757</v>
      </c>
      <c r="O15" s="103">
        <f>SUM(P15:U15)</f>
        <v>32849</v>
      </c>
      <c r="P15" s="103">
        <v>32849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11908</v>
      </c>
      <c r="W15" s="103">
        <v>11908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44</v>
      </c>
      <c r="AG15" s="103">
        <v>44</v>
      </c>
      <c r="AH15" s="103">
        <v>0</v>
      </c>
      <c r="AI15" s="103">
        <v>0</v>
      </c>
      <c r="AJ15" s="103">
        <f>SUM(AK15:AS15)</f>
        <v>191</v>
      </c>
      <c r="AK15" s="103">
        <v>0</v>
      </c>
      <c r="AL15" s="103">
        <v>147</v>
      </c>
      <c r="AM15" s="103">
        <v>39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5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147</v>
      </c>
      <c r="BA15" s="103">
        <v>147</v>
      </c>
      <c r="BB15" s="103">
        <v>0</v>
      </c>
      <c r="BC15" s="103">
        <v>0</v>
      </c>
    </row>
    <row r="16" spans="1:55" s="105" customFormat="1" ht="13.5" customHeight="1">
      <c r="A16" s="115" t="s">
        <v>12</v>
      </c>
      <c r="B16" s="113" t="s">
        <v>272</v>
      </c>
      <c r="C16" s="101" t="s">
        <v>273</v>
      </c>
      <c r="D16" s="103">
        <f>SUM(E16,+H16,+K16)</f>
        <v>25694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25694</v>
      </c>
      <c r="L16" s="103">
        <v>18064</v>
      </c>
      <c r="M16" s="103">
        <v>7630</v>
      </c>
      <c r="N16" s="103">
        <f>SUM(O16,+V16,+AC16)</f>
        <v>25694</v>
      </c>
      <c r="O16" s="103">
        <f>SUM(P16:U16)</f>
        <v>18064</v>
      </c>
      <c r="P16" s="103">
        <v>18064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7630</v>
      </c>
      <c r="W16" s="103">
        <v>7630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84</v>
      </c>
      <c r="AG16" s="103">
        <v>84</v>
      </c>
      <c r="AH16" s="103">
        <v>0</v>
      </c>
      <c r="AI16" s="103">
        <v>0</v>
      </c>
      <c r="AJ16" s="103">
        <f>SUM(AK16:AS16)</f>
        <v>84</v>
      </c>
      <c r="AK16" s="103">
        <v>0</v>
      </c>
      <c r="AL16" s="103">
        <v>0</v>
      </c>
      <c r="AM16" s="103">
        <v>38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46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119</v>
      </c>
      <c r="BA16" s="103">
        <v>119</v>
      </c>
      <c r="BB16" s="103">
        <v>0</v>
      </c>
      <c r="BC16" s="103">
        <v>0</v>
      </c>
    </row>
    <row r="17" spans="1:55" s="105" customFormat="1" ht="13.5" customHeight="1">
      <c r="A17" s="115" t="s">
        <v>12</v>
      </c>
      <c r="B17" s="113" t="s">
        <v>274</v>
      </c>
      <c r="C17" s="101" t="s">
        <v>275</v>
      </c>
      <c r="D17" s="103">
        <f>SUM(E17,+H17,+K17)</f>
        <v>41445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41445</v>
      </c>
      <c r="L17" s="103">
        <v>17151</v>
      </c>
      <c r="M17" s="103">
        <v>24294</v>
      </c>
      <c r="N17" s="103">
        <f>SUM(O17,+V17,+AC17)</f>
        <v>41445</v>
      </c>
      <c r="O17" s="103">
        <f>SUM(P17:U17)</f>
        <v>17151</v>
      </c>
      <c r="P17" s="103">
        <v>17151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24294</v>
      </c>
      <c r="W17" s="103">
        <v>24294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253</v>
      </c>
      <c r="AG17" s="103">
        <v>253</v>
      </c>
      <c r="AH17" s="103">
        <v>0</v>
      </c>
      <c r="AI17" s="103">
        <v>0</v>
      </c>
      <c r="AJ17" s="103">
        <f>SUM(AK17:AS17)</f>
        <v>253</v>
      </c>
      <c r="AK17" s="103">
        <v>0</v>
      </c>
      <c r="AL17" s="103">
        <v>0</v>
      </c>
      <c r="AM17" s="103">
        <v>253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12</v>
      </c>
      <c r="B18" s="113" t="s">
        <v>276</v>
      </c>
      <c r="C18" s="101" t="s">
        <v>277</v>
      </c>
      <c r="D18" s="103">
        <f>SUM(E18,+H18,+K18)</f>
        <v>27731</v>
      </c>
      <c r="E18" s="103">
        <f>SUM(F18:G18)</f>
        <v>0</v>
      </c>
      <c r="F18" s="103">
        <v>0</v>
      </c>
      <c r="G18" s="103">
        <v>0</v>
      </c>
      <c r="H18" s="103">
        <f>SUM(I18:J18)</f>
        <v>162</v>
      </c>
      <c r="I18" s="103">
        <v>162</v>
      </c>
      <c r="J18" s="103">
        <v>0</v>
      </c>
      <c r="K18" s="103">
        <f>SUM(L18:M18)</f>
        <v>27569</v>
      </c>
      <c r="L18" s="103">
        <v>9103</v>
      </c>
      <c r="M18" s="103">
        <v>18466</v>
      </c>
      <c r="N18" s="103">
        <f>SUM(O18,+V18,+AC18)</f>
        <v>27731</v>
      </c>
      <c r="O18" s="103">
        <f>SUM(P18:U18)</f>
        <v>9265</v>
      </c>
      <c r="P18" s="103">
        <v>9265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18466</v>
      </c>
      <c r="W18" s="103">
        <v>18466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13</v>
      </c>
      <c r="AG18" s="103">
        <v>13</v>
      </c>
      <c r="AH18" s="103">
        <v>0</v>
      </c>
      <c r="AI18" s="103">
        <v>0</v>
      </c>
      <c r="AJ18" s="103">
        <f>SUM(AK18:AS18)</f>
        <v>14</v>
      </c>
      <c r="AK18" s="103">
        <v>0</v>
      </c>
      <c r="AL18" s="103">
        <v>1</v>
      </c>
      <c r="AM18" s="103">
        <v>0</v>
      </c>
      <c r="AN18" s="103">
        <v>0</v>
      </c>
      <c r="AO18" s="103">
        <v>0</v>
      </c>
      <c r="AP18" s="103">
        <v>0</v>
      </c>
      <c r="AQ18" s="103">
        <v>10</v>
      </c>
      <c r="AR18" s="103">
        <v>3</v>
      </c>
      <c r="AS18" s="103">
        <v>0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436</v>
      </c>
      <c r="BA18" s="103">
        <v>436</v>
      </c>
      <c r="BB18" s="103">
        <v>0</v>
      </c>
      <c r="BC18" s="103">
        <v>0</v>
      </c>
    </row>
    <row r="19" spans="1:55" s="105" customFormat="1" ht="13.5" customHeight="1">
      <c r="A19" s="115" t="s">
        <v>12</v>
      </c>
      <c r="B19" s="113" t="s">
        <v>278</v>
      </c>
      <c r="C19" s="101" t="s">
        <v>279</v>
      </c>
      <c r="D19" s="103">
        <f>SUM(E19,+H19,+K19)</f>
        <v>37810</v>
      </c>
      <c r="E19" s="103">
        <f>SUM(F19:G19)</f>
        <v>8138</v>
      </c>
      <c r="F19" s="103">
        <v>5838</v>
      </c>
      <c r="G19" s="103">
        <v>2300</v>
      </c>
      <c r="H19" s="103">
        <f>SUM(I19:J19)</f>
        <v>0</v>
      </c>
      <c r="I19" s="103">
        <v>0</v>
      </c>
      <c r="J19" s="103">
        <v>0</v>
      </c>
      <c r="K19" s="103">
        <f>SUM(L19:M19)</f>
        <v>29672</v>
      </c>
      <c r="L19" s="103">
        <v>19177</v>
      </c>
      <c r="M19" s="103">
        <v>10495</v>
      </c>
      <c r="N19" s="103">
        <f>SUM(O19,+V19,+AC19)</f>
        <v>37810</v>
      </c>
      <c r="O19" s="103">
        <f>SUM(P19:U19)</f>
        <v>25015</v>
      </c>
      <c r="P19" s="103">
        <v>25015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12795</v>
      </c>
      <c r="W19" s="103">
        <v>12795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15</v>
      </c>
      <c r="AG19" s="103">
        <v>15</v>
      </c>
      <c r="AH19" s="103">
        <v>0</v>
      </c>
      <c r="AI19" s="103">
        <v>0</v>
      </c>
      <c r="AJ19" s="103">
        <f>SUM(AK19:AS19)</f>
        <v>15</v>
      </c>
      <c r="AK19" s="103">
        <v>0</v>
      </c>
      <c r="AL19" s="103">
        <v>0</v>
      </c>
      <c r="AM19" s="103">
        <v>15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191</v>
      </c>
      <c r="BA19" s="103">
        <v>191</v>
      </c>
      <c r="BB19" s="103">
        <v>0</v>
      </c>
      <c r="BC19" s="103">
        <v>0</v>
      </c>
    </row>
    <row r="20" spans="1:55" s="105" customFormat="1" ht="13.5" customHeight="1">
      <c r="A20" s="115" t="s">
        <v>12</v>
      </c>
      <c r="B20" s="113" t="s">
        <v>280</v>
      </c>
      <c r="C20" s="101" t="s">
        <v>281</v>
      </c>
      <c r="D20" s="103">
        <f>SUM(E20,+H20,+K20)</f>
        <v>41643</v>
      </c>
      <c r="E20" s="103">
        <f>SUM(F20:G20)</f>
        <v>23951</v>
      </c>
      <c r="F20" s="103">
        <v>19944</v>
      </c>
      <c r="G20" s="103">
        <v>4007</v>
      </c>
      <c r="H20" s="103">
        <f>SUM(I20:J20)</f>
        <v>0</v>
      </c>
      <c r="I20" s="103">
        <v>0</v>
      </c>
      <c r="J20" s="103">
        <v>0</v>
      </c>
      <c r="K20" s="103">
        <f>SUM(L20:M20)</f>
        <v>17692</v>
      </c>
      <c r="L20" s="103">
        <v>6943</v>
      </c>
      <c r="M20" s="103">
        <v>10749</v>
      </c>
      <c r="N20" s="103">
        <f>SUM(O20,+V20,+AC20)</f>
        <v>41643</v>
      </c>
      <c r="O20" s="103">
        <f>SUM(P20:U20)</f>
        <v>26887</v>
      </c>
      <c r="P20" s="103">
        <v>26887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14756</v>
      </c>
      <c r="W20" s="103">
        <v>14756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1016</v>
      </c>
      <c r="AG20" s="103">
        <v>1016</v>
      </c>
      <c r="AH20" s="103">
        <v>0</v>
      </c>
      <c r="AI20" s="103">
        <v>0</v>
      </c>
      <c r="AJ20" s="103">
        <f>SUM(AK20:AS20)</f>
        <v>1016</v>
      </c>
      <c r="AK20" s="103">
        <v>0</v>
      </c>
      <c r="AL20" s="103">
        <v>0</v>
      </c>
      <c r="AM20" s="103">
        <v>752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264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12</v>
      </c>
      <c r="B21" s="113" t="s">
        <v>282</v>
      </c>
      <c r="C21" s="101" t="s">
        <v>283</v>
      </c>
      <c r="D21" s="103">
        <f>SUM(E21,+H21,+K21)</f>
        <v>496</v>
      </c>
      <c r="E21" s="103">
        <f>SUM(F21:G21)</f>
        <v>0</v>
      </c>
      <c r="F21" s="103">
        <v>0</v>
      </c>
      <c r="G21" s="103">
        <v>0</v>
      </c>
      <c r="H21" s="103">
        <f>SUM(I21:J21)</f>
        <v>444</v>
      </c>
      <c r="I21" s="103">
        <v>444</v>
      </c>
      <c r="J21" s="103">
        <v>0</v>
      </c>
      <c r="K21" s="103">
        <f>SUM(L21:M21)</f>
        <v>52</v>
      </c>
      <c r="L21" s="103">
        <v>0</v>
      </c>
      <c r="M21" s="103">
        <v>52</v>
      </c>
      <c r="N21" s="103">
        <f>SUM(O21,+V21,+AC21)</f>
        <v>499</v>
      </c>
      <c r="O21" s="103">
        <f>SUM(P21:U21)</f>
        <v>444</v>
      </c>
      <c r="P21" s="103">
        <v>0</v>
      </c>
      <c r="Q21" s="103">
        <v>0</v>
      </c>
      <c r="R21" s="103">
        <v>0</v>
      </c>
      <c r="S21" s="103">
        <v>444</v>
      </c>
      <c r="T21" s="103">
        <v>0</v>
      </c>
      <c r="U21" s="103">
        <v>0</v>
      </c>
      <c r="V21" s="103">
        <f>SUM(W21:AB21)</f>
        <v>52</v>
      </c>
      <c r="W21" s="103">
        <v>0</v>
      </c>
      <c r="X21" s="103">
        <v>0</v>
      </c>
      <c r="Y21" s="103">
        <v>0</v>
      </c>
      <c r="Z21" s="103">
        <v>52</v>
      </c>
      <c r="AA21" s="103">
        <v>0</v>
      </c>
      <c r="AB21" s="103">
        <v>0</v>
      </c>
      <c r="AC21" s="103">
        <f>SUM(AD21:AE21)</f>
        <v>3</v>
      </c>
      <c r="AD21" s="103">
        <v>3</v>
      </c>
      <c r="AE21" s="103">
        <v>0</v>
      </c>
      <c r="AF21" s="103">
        <f>SUM(AG21:AI21)</f>
        <v>0</v>
      </c>
      <c r="AG21" s="103">
        <v>0</v>
      </c>
      <c r="AH21" s="103">
        <v>0</v>
      </c>
      <c r="AI21" s="103">
        <v>0</v>
      </c>
      <c r="AJ21" s="103">
        <f>SUM(AK21:AS21)</f>
        <v>0</v>
      </c>
      <c r="AK21" s="103">
        <v>0</v>
      </c>
      <c r="AL21" s="103">
        <v>0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12</v>
      </c>
      <c r="B22" s="113" t="s">
        <v>284</v>
      </c>
      <c r="C22" s="101" t="s">
        <v>285</v>
      </c>
      <c r="D22" s="103">
        <f>SUM(E22,+H22,+K22)</f>
        <v>2556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2556</v>
      </c>
      <c r="L22" s="103">
        <v>1340</v>
      </c>
      <c r="M22" s="103">
        <v>1216</v>
      </c>
      <c r="N22" s="103">
        <f>SUM(O22,+V22,+AC22)</f>
        <v>2556</v>
      </c>
      <c r="O22" s="103">
        <f>SUM(P22:U22)</f>
        <v>1340</v>
      </c>
      <c r="P22" s="103">
        <v>0</v>
      </c>
      <c r="Q22" s="103">
        <v>0</v>
      </c>
      <c r="R22" s="103">
        <v>0</v>
      </c>
      <c r="S22" s="103">
        <v>1340</v>
      </c>
      <c r="T22" s="103">
        <v>0</v>
      </c>
      <c r="U22" s="103">
        <v>0</v>
      </c>
      <c r="V22" s="103">
        <f>SUM(W22:AB22)</f>
        <v>1216</v>
      </c>
      <c r="W22" s="103">
        <v>0</v>
      </c>
      <c r="X22" s="103">
        <v>0</v>
      </c>
      <c r="Y22" s="103">
        <v>0</v>
      </c>
      <c r="Z22" s="103">
        <v>1216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0</v>
      </c>
      <c r="AG22" s="103">
        <v>0</v>
      </c>
      <c r="AH22" s="103">
        <v>0</v>
      </c>
      <c r="AI22" s="103">
        <v>0</v>
      </c>
      <c r="AJ22" s="103">
        <f>SUM(AK22:AS22)</f>
        <v>0</v>
      </c>
      <c r="AK22" s="103">
        <v>0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12</v>
      </c>
      <c r="B23" s="113" t="s">
        <v>286</v>
      </c>
      <c r="C23" s="101" t="s">
        <v>287</v>
      </c>
      <c r="D23" s="103">
        <f>SUM(E23,+H23,+K23)</f>
        <v>4751</v>
      </c>
      <c r="E23" s="103">
        <f>SUM(F23:G23)</f>
        <v>4751</v>
      </c>
      <c r="F23" s="103">
        <v>1943</v>
      </c>
      <c r="G23" s="103">
        <v>2808</v>
      </c>
      <c r="H23" s="103">
        <f>SUM(I23:J23)</f>
        <v>0</v>
      </c>
      <c r="I23" s="103">
        <v>0</v>
      </c>
      <c r="J23" s="103">
        <v>0</v>
      </c>
      <c r="K23" s="103">
        <f>SUM(L23:M23)</f>
        <v>0</v>
      </c>
      <c r="L23" s="103">
        <v>0</v>
      </c>
      <c r="M23" s="103">
        <v>0</v>
      </c>
      <c r="N23" s="103">
        <f>SUM(O23,+V23,+AC23)</f>
        <v>4751</v>
      </c>
      <c r="O23" s="103">
        <f>SUM(P23:U23)</f>
        <v>1943</v>
      </c>
      <c r="P23" s="103">
        <v>1943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2808</v>
      </c>
      <c r="W23" s="103">
        <v>2808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2</v>
      </c>
      <c r="AG23" s="103">
        <v>2</v>
      </c>
      <c r="AH23" s="103">
        <v>0</v>
      </c>
      <c r="AI23" s="103">
        <v>0</v>
      </c>
      <c r="AJ23" s="103">
        <f>SUM(AK23:AS23)</f>
        <v>23</v>
      </c>
      <c r="AK23" s="103">
        <v>0</v>
      </c>
      <c r="AL23" s="103">
        <v>21</v>
      </c>
      <c r="AM23" s="103">
        <v>2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21</v>
      </c>
      <c r="BA23" s="103">
        <v>21</v>
      </c>
      <c r="BB23" s="103">
        <v>0</v>
      </c>
      <c r="BC23" s="103">
        <v>0</v>
      </c>
    </row>
    <row r="24" spans="1:55" s="105" customFormat="1" ht="13.5" customHeight="1">
      <c r="A24" s="115" t="s">
        <v>12</v>
      </c>
      <c r="B24" s="113" t="s">
        <v>288</v>
      </c>
      <c r="C24" s="101" t="s">
        <v>289</v>
      </c>
      <c r="D24" s="103">
        <f>SUM(E24,+H24,+K24)</f>
        <v>5654</v>
      </c>
      <c r="E24" s="103">
        <f>SUM(F24:G24)</f>
        <v>5654</v>
      </c>
      <c r="F24" s="103">
        <v>2741</v>
      </c>
      <c r="G24" s="103">
        <v>2913</v>
      </c>
      <c r="H24" s="103">
        <f>SUM(I24:J24)</f>
        <v>0</v>
      </c>
      <c r="I24" s="103">
        <v>0</v>
      </c>
      <c r="J24" s="103">
        <v>0</v>
      </c>
      <c r="K24" s="103">
        <f>SUM(L24:M24)</f>
        <v>0</v>
      </c>
      <c r="L24" s="103">
        <v>0</v>
      </c>
      <c r="M24" s="103">
        <v>0</v>
      </c>
      <c r="N24" s="103">
        <f>SUM(O24,+V24,+AC24)</f>
        <v>5654</v>
      </c>
      <c r="O24" s="103">
        <f>SUM(P24:U24)</f>
        <v>2741</v>
      </c>
      <c r="P24" s="103">
        <v>2741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2913</v>
      </c>
      <c r="W24" s="103">
        <v>2913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2</v>
      </c>
      <c r="AG24" s="103">
        <v>2</v>
      </c>
      <c r="AH24" s="103">
        <v>0</v>
      </c>
      <c r="AI24" s="103">
        <v>0</v>
      </c>
      <c r="AJ24" s="103">
        <f>SUM(AK24:AS24)</f>
        <v>27</v>
      </c>
      <c r="AK24" s="103">
        <v>0</v>
      </c>
      <c r="AL24" s="103">
        <v>25</v>
      </c>
      <c r="AM24" s="103">
        <v>2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25</v>
      </c>
      <c r="BA24" s="103">
        <v>25</v>
      </c>
      <c r="BB24" s="103">
        <v>0</v>
      </c>
      <c r="BC24" s="103">
        <v>0</v>
      </c>
    </row>
    <row r="25" spans="1:55" s="105" customFormat="1" ht="13.5" customHeight="1">
      <c r="A25" s="115" t="s">
        <v>12</v>
      </c>
      <c r="B25" s="113" t="s">
        <v>290</v>
      </c>
      <c r="C25" s="101" t="s">
        <v>291</v>
      </c>
      <c r="D25" s="103">
        <f>SUM(E25,+H25,+K25)</f>
        <v>9290</v>
      </c>
      <c r="E25" s="103">
        <f>SUM(F25:G25)</f>
        <v>9290</v>
      </c>
      <c r="F25" s="103">
        <v>5273</v>
      </c>
      <c r="G25" s="103">
        <v>4017</v>
      </c>
      <c r="H25" s="103">
        <f>SUM(I25:J25)</f>
        <v>0</v>
      </c>
      <c r="I25" s="103">
        <v>0</v>
      </c>
      <c r="J25" s="103">
        <v>0</v>
      </c>
      <c r="K25" s="103">
        <f>SUM(L25:M25)</f>
        <v>0</v>
      </c>
      <c r="L25" s="103">
        <v>0</v>
      </c>
      <c r="M25" s="103">
        <v>0</v>
      </c>
      <c r="N25" s="103">
        <f>SUM(O25,+V25,+AC25)</f>
        <v>9290</v>
      </c>
      <c r="O25" s="103">
        <f>SUM(P25:U25)</f>
        <v>5273</v>
      </c>
      <c r="P25" s="103">
        <v>5273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4017</v>
      </c>
      <c r="W25" s="103">
        <v>4017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4</v>
      </c>
      <c r="AG25" s="103">
        <v>4</v>
      </c>
      <c r="AH25" s="103">
        <v>0</v>
      </c>
      <c r="AI25" s="103">
        <v>0</v>
      </c>
      <c r="AJ25" s="103">
        <f>SUM(AK25:AS25)</f>
        <v>45</v>
      </c>
      <c r="AK25" s="103">
        <v>0</v>
      </c>
      <c r="AL25" s="103">
        <v>41</v>
      </c>
      <c r="AM25" s="103">
        <v>4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41</v>
      </c>
      <c r="BA25" s="103">
        <v>41</v>
      </c>
      <c r="BB25" s="103">
        <v>0</v>
      </c>
      <c r="BC25" s="103">
        <v>0</v>
      </c>
    </row>
    <row r="26" spans="1:55" s="105" customFormat="1" ht="13.5" customHeight="1">
      <c r="A26" s="115" t="s">
        <v>12</v>
      </c>
      <c r="B26" s="113" t="s">
        <v>292</v>
      </c>
      <c r="C26" s="101" t="s">
        <v>293</v>
      </c>
      <c r="D26" s="103">
        <f>SUM(E26,+H26,+K26)</f>
        <v>3118</v>
      </c>
      <c r="E26" s="103">
        <f>SUM(F26:G26)</f>
        <v>0</v>
      </c>
      <c r="F26" s="103">
        <v>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3118</v>
      </c>
      <c r="L26" s="103">
        <v>684</v>
      </c>
      <c r="M26" s="103">
        <v>2434</v>
      </c>
      <c r="N26" s="103">
        <f>SUM(O26,+V26,+AC26)</f>
        <v>3126</v>
      </c>
      <c r="O26" s="103">
        <f>SUM(P26:U26)</f>
        <v>684</v>
      </c>
      <c r="P26" s="103">
        <v>684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2434</v>
      </c>
      <c r="W26" s="103">
        <v>2434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8</v>
      </c>
      <c r="AD26" s="103">
        <v>8</v>
      </c>
      <c r="AE26" s="103">
        <v>0</v>
      </c>
      <c r="AF26" s="103">
        <f>SUM(AG26:AI26)</f>
        <v>5</v>
      </c>
      <c r="AG26" s="103">
        <v>5</v>
      </c>
      <c r="AH26" s="103">
        <v>0</v>
      </c>
      <c r="AI26" s="103">
        <v>0</v>
      </c>
      <c r="AJ26" s="103">
        <f>SUM(AK26:AS26)</f>
        <v>5</v>
      </c>
      <c r="AK26" s="103">
        <v>0</v>
      </c>
      <c r="AL26" s="103">
        <v>0</v>
      </c>
      <c r="AM26" s="103">
        <v>5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12</v>
      </c>
      <c r="B27" s="113" t="s">
        <v>294</v>
      </c>
      <c r="C27" s="101" t="s">
        <v>295</v>
      </c>
      <c r="D27" s="103">
        <f>SUM(E27,+H27,+K27)</f>
        <v>3776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3776</v>
      </c>
      <c r="L27" s="103">
        <v>2364</v>
      </c>
      <c r="M27" s="103">
        <v>1412</v>
      </c>
      <c r="N27" s="103">
        <f>SUM(O27,+V27,+AC27)</f>
        <v>3776</v>
      </c>
      <c r="O27" s="103">
        <f>SUM(P27:U27)</f>
        <v>2364</v>
      </c>
      <c r="P27" s="103">
        <v>2364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1412</v>
      </c>
      <c r="W27" s="103">
        <v>1412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388</v>
      </c>
      <c r="AG27" s="103">
        <v>388</v>
      </c>
      <c r="AH27" s="103">
        <v>0</v>
      </c>
      <c r="AI27" s="103">
        <v>0</v>
      </c>
      <c r="AJ27" s="103">
        <f>SUM(AK27:AS27)</f>
        <v>388</v>
      </c>
      <c r="AK27" s="103">
        <v>0</v>
      </c>
      <c r="AL27" s="103">
        <v>0</v>
      </c>
      <c r="AM27" s="103">
        <v>0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388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12</v>
      </c>
      <c r="B28" s="113" t="s">
        <v>296</v>
      </c>
      <c r="C28" s="101" t="s">
        <v>297</v>
      </c>
      <c r="D28" s="103">
        <f>SUM(E28,+H28,+K28)</f>
        <v>24223</v>
      </c>
      <c r="E28" s="103">
        <f>SUM(F28:G28)</f>
        <v>0</v>
      </c>
      <c r="F28" s="103">
        <v>0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24223</v>
      </c>
      <c r="L28" s="103">
        <v>19378</v>
      </c>
      <c r="M28" s="103">
        <v>4845</v>
      </c>
      <c r="N28" s="103">
        <f>SUM(O28,+V28,+AC28)</f>
        <v>24644</v>
      </c>
      <c r="O28" s="103">
        <f>SUM(P28:U28)</f>
        <v>19378</v>
      </c>
      <c r="P28" s="103">
        <v>19378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4845</v>
      </c>
      <c r="W28" s="103">
        <v>4845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421</v>
      </c>
      <c r="AD28" s="103">
        <v>421</v>
      </c>
      <c r="AE28" s="103">
        <v>0</v>
      </c>
      <c r="AF28" s="103">
        <f>SUM(AG28:AI28)</f>
        <v>135</v>
      </c>
      <c r="AG28" s="103">
        <v>135</v>
      </c>
      <c r="AH28" s="103">
        <v>0</v>
      </c>
      <c r="AI28" s="103">
        <v>0</v>
      </c>
      <c r="AJ28" s="103">
        <f>SUM(AK28:AS28)</f>
        <v>135</v>
      </c>
      <c r="AK28" s="103">
        <v>0</v>
      </c>
      <c r="AL28" s="103">
        <v>0</v>
      </c>
      <c r="AM28" s="103">
        <v>110</v>
      </c>
      <c r="AN28" s="103">
        <v>0</v>
      </c>
      <c r="AO28" s="103">
        <v>0</v>
      </c>
      <c r="AP28" s="103">
        <v>0</v>
      </c>
      <c r="AQ28" s="103">
        <v>0</v>
      </c>
      <c r="AR28" s="103">
        <v>25</v>
      </c>
      <c r="AS28" s="103">
        <v>0</v>
      </c>
      <c r="AT28" s="103">
        <f>SUM(AU28:AY28)</f>
        <v>0</v>
      </c>
      <c r="AU28" s="103">
        <v>0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137</v>
      </c>
      <c r="BA28" s="103">
        <v>137</v>
      </c>
      <c r="BB28" s="103">
        <v>0</v>
      </c>
      <c r="BC28" s="103">
        <v>0</v>
      </c>
    </row>
    <row r="29" spans="1:55" s="105" customFormat="1" ht="13.5" customHeight="1">
      <c r="A29" s="115"/>
      <c r="B29" s="113"/>
      <c r="C29" s="101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</row>
    <row r="30" spans="1:55" s="105" customFormat="1" ht="13.5" customHeight="1">
      <c r="A30" s="115"/>
      <c r="B30" s="113"/>
      <c r="C30" s="101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</row>
    <row r="31" spans="1:55" s="105" customFormat="1" ht="13.5" customHeight="1">
      <c r="A31" s="115"/>
      <c r="B31" s="113"/>
      <c r="C31" s="101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</row>
    <row r="32" spans="1:55" s="105" customFormat="1" ht="13.5" customHeight="1">
      <c r="A32" s="115"/>
      <c r="B32" s="113"/>
      <c r="C32" s="101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</row>
    <row r="33" spans="1:55" s="105" customFormat="1" ht="13.5" customHeight="1">
      <c r="A33" s="115"/>
      <c r="B33" s="113"/>
      <c r="C33" s="101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</row>
    <row r="34" spans="1:55" s="105" customFormat="1" ht="13.5" customHeight="1">
      <c r="A34" s="115"/>
      <c r="B34" s="113"/>
      <c r="C34" s="101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</row>
    <row r="35" spans="1:55" s="105" customFormat="1" ht="13.5" customHeight="1">
      <c r="A35" s="115"/>
      <c r="B35" s="113"/>
      <c r="C35" s="101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</row>
    <row r="36" spans="1:55" s="105" customFormat="1" ht="13.5" customHeight="1">
      <c r="A36" s="115"/>
      <c r="B36" s="113"/>
      <c r="C36" s="101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</row>
    <row r="37" spans="1:55" s="105" customFormat="1" ht="13.5" customHeight="1">
      <c r="A37" s="115"/>
      <c r="B37" s="113"/>
      <c r="C37" s="101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</row>
    <row r="38" spans="1:55" s="105" customFormat="1" ht="13.5" customHeight="1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28">
    <sortCondition ref="A8:A28"/>
    <sortCondition ref="B8:B28"/>
    <sortCondition ref="C8:C28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&amp;Lし尿処理の状況（令和2年度実績）</oddHeader>
  </headerFooter>
  <colBreaks count="3" manualBreakCount="3">
    <brk id="13" min="1" max="27" man="1"/>
    <brk id="31" min="1" max="27" man="1"/>
    <brk id="45" min="1" max="2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7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hidden="1" customWidth="1"/>
    <col min="28" max="28" width="14.5" style="48" hidden="1" customWidth="1"/>
    <col min="29" max="29" width="3" style="48" hidden="1" customWidth="1"/>
    <col min="30" max="30" width="10.875" style="48" hidden="1" customWidth="1"/>
    <col min="31" max="31" width="8.875" style="48" hidden="1" customWidth="1"/>
    <col min="32" max="32" width="8.875" style="11" hidden="1" customWidth="1"/>
    <col min="33" max="33" width="5" style="11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42000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42201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42202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42203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42204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42205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42207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42208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42209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42210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42211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42212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42213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42214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42307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42308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42321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42322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42323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42383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42391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42411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>
        <f>+水洗化人口等!B29</f>
        <v>0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>
        <f>+水洗化人口等!B30</f>
        <v>0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>
        <f>+水洗化人口等!B31</f>
        <v>0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>
        <f>+水洗化人口等!B32</f>
        <v>0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>
        <f>+水洗化人口等!B33</f>
        <v>0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>
        <f>+水洗化人口等!B34</f>
        <v>0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>
        <f>+水洗化人口等!B35</f>
        <v>0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>
        <f>+水洗化人口等!B36</f>
        <v>0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>
        <f>+水洗化人口等!B37</f>
        <v>0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2022-01-14T00:09:44Z</dcterms:modified>
</cp:coreProperties>
</file>