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9040" windowHeight="1584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ごみ処理概要!$A$6:$AQ$27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ごみ処理概要!$2:$28</definedName>
    <definedName name="_xlnm.Print_Area" localSheetId="3">ごみ処理量内訳!$2:$28</definedName>
    <definedName name="_xlnm.Print_Area" localSheetId="1">ごみ搬入量内訳!$2:$28</definedName>
    <definedName name="_xlnm.Print_Area" localSheetId="6">災害廃棄物搬入量!$2:$28</definedName>
    <definedName name="_xlnm.Print_Area" localSheetId="2">施設区分別搬入量内訳!$2:$28</definedName>
    <definedName name="_xlnm.Print_Area" localSheetId="5">施設資源化量内訳!$2:$28</definedName>
    <definedName name="_xlnm.Print_Area" localSheetId="4">資源化量内訳!$2:$28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T8" i="5"/>
  <c r="CT9" i="5"/>
  <c r="CT10" i="5"/>
  <c r="CT11" i="5"/>
  <c r="CT12" i="5"/>
  <c r="CT13" i="5"/>
  <c r="CT14" i="5"/>
  <c r="CT15" i="5"/>
  <c r="CT16" i="5"/>
  <c r="CR16" i="5" s="1"/>
  <c r="O16" i="5" s="1"/>
  <c r="CT17" i="5"/>
  <c r="CT18" i="5"/>
  <c r="CT19" i="5"/>
  <c r="CT20" i="5"/>
  <c r="CT21" i="5"/>
  <c r="CT22" i="5"/>
  <c r="CT23" i="5"/>
  <c r="CT24" i="5"/>
  <c r="CT25" i="5"/>
  <c r="CT26" i="5"/>
  <c r="CT27" i="5"/>
  <c r="CT28" i="5"/>
  <c r="CR28" i="5" s="1"/>
  <c r="O28" i="5" s="1"/>
  <c r="CS8" i="5"/>
  <c r="CR8" i="5" s="1"/>
  <c r="O8" i="5" s="1"/>
  <c r="CS9" i="5"/>
  <c r="CR9" i="5" s="1"/>
  <c r="O9" i="5" s="1"/>
  <c r="CS10" i="5"/>
  <c r="CS11" i="5"/>
  <c r="CS12" i="5"/>
  <c r="CS13" i="5"/>
  <c r="CR13" i="5" s="1"/>
  <c r="CS14" i="5"/>
  <c r="CR14" i="5" s="1"/>
  <c r="O14" i="5" s="1"/>
  <c r="CS15" i="5"/>
  <c r="CR15" i="5" s="1"/>
  <c r="O15" i="5" s="1"/>
  <c r="CS16" i="5"/>
  <c r="CS17" i="5"/>
  <c r="CS18" i="5"/>
  <c r="CS19" i="5"/>
  <c r="CR19" i="5" s="1"/>
  <c r="CS20" i="5"/>
  <c r="CR20" i="5" s="1"/>
  <c r="O20" i="5" s="1"/>
  <c r="CS21" i="5"/>
  <c r="CR21" i="5" s="1"/>
  <c r="O21" i="5" s="1"/>
  <c r="CS22" i="5"/>
  <c r="CS23" i="5"/>
  <c r="CS24" i="5"/>
  <c r="CS25" i="5"/>
  <c r="CR25" i="5" s="1"/>
  <c r="CS26" i="5"/>
  <c r="CR26" i="5" s="1"/>
  <c r="O26" i="5" s="1"/>
  <c r="CS27" i="5"/>
  <c r="CR27" i="5" s="1"/>
  <c r="O27" i="5" s="1"/>
  <c r="CS28" i="5"/>
  <c r="CR10" i="5"/>
  <c r="O10" i="5" s="1"/>
  <c r="CR11" i="5"/>
  <c r="CR12" i="5"/>
  <c r="CR17" i="5"/>
  <c r="CR18" i="5"/>
  <c r="CR22" i="5"/>
  <c r="O22" i="5" s="1"/>
  <c r="CR23" i="5"/>
  <c r="CR24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K8" i="5"/>
  <c r="CJ8" i="5" s="1"/>
  <c r="N8" i="5" s="1"/>
  <c r="CK9" i="5"/>
  <c r="CJ9" i="5" s="1"/>
  <c r="N9" i="5" s="1"/>
  <c r="CK10" i="5"/>
  <c r="CK11" i="5"/>
  <c r="CK12" i="5"/>
  <c r="CK13" i="5"/>
  <c r="CJ13" i="5" s="1"/>
  <c r="N13" i="5" s="1"/>
  <c r="CK14" i="5"/>
  <c r="CJ14" i="5" s="1"/>
  <c r="N14" i="5" s="1"/>
  <c r="CK15" i="5"/>
  <c r="CJ15" i="5" s="1"/>
  <c r="N15" i="5" s="1"/>
  <c r="CK16" i="5"/>
  <c r="CK17" i="5"/>
  <c r="CK18" i="5"/>
  <c r="CK19" i="5"/>
  <c r="CJ19" i="5" s="1"/>
  <c r="N19" i="5" s="1"/>
  <c r="CK20" i="5"/>
  <c r="CJ20" i="5" s="1"/>
  <c r="N20" i="5" s="1"/>
  <c r="CK21" i="5"/>
  <c r="CJ21" i="5" s="1"/>
  <c r="N21" i="5" s="1"/>
  <c r="CK22" i="5"/>
  <c r="CK23" i="5"/>
  <c r="CK24" i="5"/>
  <c r="CK25" i="5"/>
  <c r="CJ25" i="5" s="1"/>
  <c r="N25" i="5" s="1"/>
  <c r="CK26" i="5"/>
  <c r="CJ26" i="5" s="1"/>
  <c r="N26" i="5" s="1"/>
  <c r="CK27" i="5"/>
  <c r="CJ27" i="5" s="1"/>
  <c r="N27" i="5" s="1"/>
  <c r="CK28" i="5"/>
  <c r="CJ10" i="5"/>
  <c r="CJ11" i="5"/>
  <c r="CJ12" i="5"/>
  <c r="CJ16" i="5"/>
  <c r="N16" i="5" s="1"/>
  <c r="CJ17" i="5"/>
  <c r="CJ18" i="5"/>
  <c r="CJ22" i="5"/>
  <c r="CJ23" i="5"/>
  <c r="CJ24" i="5"/>
  <c r="CJ28" i="5"/>
  <c r="N28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D8" i="5"/>
  <c r="CD9" i="5"/>
  <c r="CD10" i="5"/>
  <c r="CB10" i="5" s="1"/>
  <c r="M10" i="5" s="1"/>
  <c r="CD11" i="5"/>
  <c r="CD12" i="5"/>
  <c r="CD13" i="5"/>
  <c r="CD14" i="5"/>
  <c r="CD15" i="5"/>
  <c r="CD16" i="5"/>
  <c r="CB16" i="5" s="1"/>
  <c r="M16" i="5" s="1"/>
  <c r="CD17" i="5"/>
  <c r="CD18" i="5"/>
  <c r="CD19" i="5"/>
  <c r="CD20" i="5"/>
  <c r="CD21" i="5"/>
  <c r="CD22" i="5"/>
  <c r="CB22" i="5" s="1"/>
  <c r="M22" i="5" s="1"/>
  <c r="CD23" i="5"/>
  <c r="CD24" i="5"/>
  <c r="CD25" i="5"/>
  <c r="CD26" i="5"/>
  <c r="CD27" i="5"/>
  <c r="CD28" i="5"/>
  <c r="CB28" i="5" s="1"/>
  <c r="M28" i="5" s="1"/>
  <c r="CC8" i="5"/>
  <c r="CB8" i="5" s="1"/>
  <c r="M8" i="5" s="1"/>
  <c r="CC9" i="5"/>
  <c r="CB9" i="5" s="1"/>
  <c r="M9" i="5" s="1"/>
  <c r="CC10" i="5"/>
  <c r="CC11" i="5"/>
  <c r="CC12" i="5"/>
  <c r="CC13" i="5"/>
  <c r="CB13" i="5" s="1"/>
  <c r="M13" i="5" s="1"/>
  <c r="CC14" i="5"/>
  <c r="CB14" i="5" s="1"/>
  <c r="M14" i="5" s="1"/>
  <c r="CC15" i="5"/>
  <c r="CB15" i="5" s="1"/>
  <c r="M15" i="5" s="1"/>
  <c r="CC16" i="5"/>
  <c r="CC17" i="5"/>
  <c r="CC18" i="5"/>
  <c r="CC19" i="5"/>
  <c r="CB19" i="5" s="1"/>
  <c r="M19" i="5" s="1"/>
  <c r="CC20" i="5"/>
  <c r="CB20" i="5" s="1"/>
  <c r="M20" i="5" s="1"/>
  <c r="CC21" i="5"/>
  <c r="CB21" i="5" s="1"/>
  <c r="M21" i="5" s="1"/>
  <c r="CC22" i="5"/>
  <c r="CC23" i="5"/>
  <c r="CC24" i="5"/>
  <c r="CC25" i="5"/>
  <c r="CB25" i="5" s="1"/>
  <c r="M25" i="5" s="1"/>
  <c r="CC26" i="5"/>
  <c r="CB26" i="5" s="1"/>
  <c r="M26" i="5" s="1"/>
  <c r="CC27" i="5"/>
  <c r="CB27" i="5" s="1"/>
  <c r="M27" i="5" s="1"/>
  <c r="CC28" i="5"/>
  <c r="CB11" i="5"/>
  <c r="CB12" i="5"/>
  <c r="CB17" i="5"/>
  <c r="CB18" i="5"/>
  <c r="CB23" i="5"/>
  <c r="CB24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U8" i="5"/>
  <c r="BT8" i="5" s="1"/>
  <c r="L8" i="5" s="1"/>
  <c r="BU9" i="5"/>
  <c r="BT9" i="5" s="1"/>
  <c r="L9" i="5" s="1"/>
  <c r="BU10" i="5"/>
  <c r="BU11" i="5"/>
  <c r="BU12" i="5"/>
  <c r="BU13" i="5"/>
  <c r="BT13" i="5" s="1"/>
  <c r="L13" i="5" s="1"/>
  <c r="BU14" i="5"/>
  <c r="BT14" i="5" s="1"/>
  <c r="L14" i="5" s="1"/>
  <c r="BU15" i="5"/>
  <c r="BT15" i="5" s="1"/>
  <c r="L15" i="5" s="1"/>
  <c r="BU16" i="5"/>
  <c r="BU17" i="5"/>
  <c r="BU18" i="5"/>
  <c r="BU19" i="5"/>
  <c r="BT19" i="5" s="1"/>
  <c r="L19" i="5" s="1"/>
  <c r="BU20" i="5"/>
  <c r="BT20" i="5" s="1"/>
  <c r="L20" i="5" s="1"/>
  <c r="BU21" i="5"/>
  <c r="BT21" i="5" s="1"/>
  <c r="L21" i="5" s="1"/>
  <c r="BU22" i="5"/>
  <c r="BU23" i="5"/>
  <c r="BU24" i="5"/>
  <c r="BU25" i="5"/>
  <c r="BT25" i="5" s="1"/>
  <c r="L25" i="5" s="1"/>
  <c r="BU26" i="5"/>
  <c r="BT26" i="5" s="1"/>
  <c r="L26" i="5" s="1"/>
  <c r="BU27" i="5"/>
  <c r="BT27" i="5" s="1"/>
  <c r="L27" i="5" s="1"/>
  <c r="BU28" i="5"/>
  <c r="BT10" i="5"/>
  <c r="BT11" i="5"/>
  <c r="BT12" i="5"/>
  <c r="BT16" i="5"/>
  <c r="BT17" i="5"/>
  <c r="BT18" i="5"/>
  <c r="BT22" i="5"/>
  <c r="BT23" i="5"/>
  <c r="BT24" i="5"/>
  <c r="BT28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M8" i="5"/>
  <c r="BL8" i="5" s="1"/>
  <c r="K8" i="5" s="1"/>
  <c r="BM9" i="5"/>
  <c r="BL9" i="5" s="1"/>
  <c r="K9" i="5" s="1"/>
  <c r="BM10" i="5"/>
  <c r="BM11" i="5"/>
  <c r="BM12" i="5"/>
  <c r="BM13" i="5"/>
  <c r="BL13" i="5" s="1"/>
  <c r="BM14" i="5"/>
  <c r="BL14" i="5" s="1"/>
  <c r="K14" i="5" s="1"/>
  <c r="BM15" i="5"/>
  <c r="BL15" i="5" s="1"/>
  <c r="K15" i="5" s="1"/>
  <c r="BM16" i="5"/>
  <c r="BM17" i="5"/>
  <c r="BM18" i="5"/>
  <c r="BM19" i="5"/>
  <c r="BL19" i="5" s="1"/>
  <c r="BM20" i="5"/>
  <c r="BL20" i="5" s="1"/>
  <c r="K20" i="5" s="1"/>
  <c r="BM21" i="5"/>
  <c r="BL21" i="5" s="1"/>
  <c r="K21" i="5" s="1"/>
  <c r="BM22" i="5"/>
  <c r="BM23" i="5"/>
  <c r="BM24" i="5"/>
  <c r="BM25" i="5"/>
  <c r="BL25" i="5" s="1"/>
  <c r="BM26" i="5"/>
  <c r="BL26" i="5" s="1"/>
  <c r="K26" i="5" s="1"/>
  <c r="BM27" i="5"/>
  <c r="BL27" i="5" s="1"/>
  <c r="K27" i="5" s="1"/>
  <c r="BM28" i="5"/>
  <c r="BL10" i="5"/>
  <c r="K10" i="5" s="1"/>
  <c r="BL11" i="5"/>
  <c r="BL12" i="5"/>
  <c r="BL16" i="5"/>
  <c r="K16" i="5" s="1"/>
  <c r="BL17" i="5"/>
  <c r="BL18" i="5"/>
  <c r="BL22" i="5"/>
  <c r="K22" i="5" s="1"/>
  <c r="BL23" i="5"/>
  <c r="BL24" i="5"/>
  <c r="BL28" i="5"/>
  <c r="K28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F8" i="5"/>
  <c r="BF9" i="5"/>
  <c r="BF10" i="5"/>
  <c r="BD10" i="5" s="1"/>
  <c r="J10" i="5" s="1"/>
  <c r="BF11" i="5"/>
  <c r="BF12" i="5"/>
  <c r="BF13" i="5"/>
  <c r="BF14" i="5"/>
  <c r="BF15" i="5"/>
  <c r="BF16" i="5"/>
  <c r="BD16" i="5" s="1"/>
  <c r="BF17" i="5"/>
  <c r="BF18" i="5"/>
  <c r="BF19" i="5"/>
  <c r="BF20" i="5"/>
  <c r="BF21" i="5"/>
  <c r="BF22" i="5"/>
  <c r="BD22" i="5" s="1"/>
  <c r="J22" i="5" s="1"/>
  <c r="BF23" i="5"/>
  <c r="BF24" i="5"/>
  <c r="BF25" i="5"/>
  <c r="BF26" i="5"/>
  <c r="BF27" i="5"/>
  <c r="BF28" i="5"/>
  <c r="BD28" i="5" s="1"/>
  <c r="BE8" i="5"/>
  <c r="BD8" i="5" s="1"/>
  <c r="J8" i="5" s="1"/>
  <c r="BE9" i="5"/>
  <c r="BD9" i="5" s="1"/>
  <c r="J9" i="5" s="1"/>
  <c r="BE10" i="5"/>
  <c r="BE11" i="5"/>
  <c r="BE12" i="5"/>
  <c r="BE13" i="5"/>
  <c r="BD13" i="5" s="1"/>
  <c r="J13" i="5" s="1"/>
  <c r="BE14" i="5"/>
  <c r="BD14" i="5" s="1"/>
  <c r="J14" i="5" s="1"/>
  <c r="BE15" i="5"/>
  <c r="BD15" i="5" s="1"/>
  <c r="J15" i="5" s="1"/>
  <c r="BE16" i="5"/>
  <c r="BE17" i="5"/>
  <c r="BE18" i="5"/>
  <c r="BE19" i="5"/>
  <c r="BD19" i="5" s="1"/>
  <c r="J19" i="5" s="1"/>
  <c r="BE20" i="5"/>
  <c r="BD20" i="5" s="1"/>
  <c r="J20" i="5" s="1"/>
  <c r="BE21" i="5"/>
  <c r="BD21" i="5" s="1"/>
  <c r="J21" i="5" s="1"/>
  <c r="BE22" i="5"/>
  <c r="BE23" i="5"/>
  <c r="BE24" i="5"/>
  <c r="BE25" i="5"/>
  <c r="BD25" i="5" s="1"/>
  <c r="J25" i="5" s="1"/>
  <c r="BE26" i="5"/>
  <c r="BD26" i="5" s="1"/>
  <c r="J26" i="5" s="1"/>
  <c r="BE27" i="5"/>
  <c r="BD27" i="5" s="1"/>
  <c r="J27" i="5" s="1"/>
  <c r="BE28" i="5"/>
  <c r="BD11" i="5"/>
  <c r="BD12" i="5"/>
  <c r="BD17" i="5"/>
  <c r="BD18" i="5"/>
  <c r="BD23" i="5"/>
  <c r="BD24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X8" i="5"/>
  <c r="AX9" i="5"/>
  <c r="AX10" i="5"/>
  <c r="AX11" i="5"/>
  <c r="AX12" i="5"/>
  <c r="AX13" i="5"/>
  <c r="AX14" i="5"/>
  <c r="AX15" i="5"/>
  <c r="AX16" i="5"/>
  <c r="AV16" i="5" s="1"/>
  <c r="I16" i="5" s="1"/>
  <c r="AX17" i="5"/>
  <c r="AX18" i="5"/>
  <c r="AX19" i="5"/>
  <c r="AX20" i="5"/>
  <c r="AX21" i="5"/>
  <c r="AX22" i="5"/>
  <c r="AX23" i="5"/>
  <c r="AX24" i="5"/>
  <c r="AX25" i="5"/>
  <c r="AX26" i="5"/>
  <c r="AX27" i="5"/>
  <c r="AX28" i="5"/>
  <c r="AV28" i="5" s="1"/>
  <c r="I28" i="5" s="1"/>
  <c r="AW8" i="5"/>
  <c r="AV8" i="5" s="1"/>
  <c r="I8" i="5" s="1"/>
  <c r="AW9" i="5"/>
  <c r="AV9" i="5" s="1"/>
  <c r="I9" i="5" s="1"/>
  <c r="AW10" i="5"/>
  <c r="AW11" i="5"/>
  <c r="AW12" i="5"/>
  <c r="AW13" i="5"/>
  <c r="AV13" i="5" s="1"/>
  <c r="AW14" i="5"/>
  <c r="AV14" i="5" s="1"/>
  <c r="I14" i="5" s="1"/>
  <c r="AW15" i="5"/>
  <c r="AV15" i="5" s="1"/>
  <c r="I15" i="5" s="1"/>
  <c r="AW16" i="5"/>
  <c r="AW17" i="5"/>
  <c r="AW18" i="5"/>
  <c r="AW19" i="5"/>
  <c r="AV19" i="5" s="1"/>
  <c r="AW20" i="5"/>
  <c r="AV20" i="5" s="1"/>
  <c r="I20" i="5" s="1"/>
  <c r="AW21" i="5"/>
  <c r="AV21" i="5" s="1"/>
  <c r="I21" i="5" s="1"/>
  <c r="AW22" i="5"/>
  <c r="AW23" i="5"/>
  <c r="AW24" i="5"/>
  <c r="AW25" i="5"/>
  <c r="AV25" i="5" s="1"/>
  <c r="AW26" i="5"/>
  <c r="AV26" i="5" s="1"/>
  <c r="I26" i="5" s="1"/>
  <c r="AW27" i="5"/>
  <c r="AV27" i="5" s="1"/>
  <c r="I27" i="5" s="1"/>
  <c r="AW28" i="5"/>
  <c r="AV10" i="5"/>
  <c r="I10" i="5" s="1"/>
  <c r="AV11" i="5"/>
  <c r="AV12" i="5"/>
  <c r="AV17" i="5"/>
  <c r="AV18" i="5"/>
  <c r="AV22" i="5"/>
  <c r="I22" i="5" s="1"/>
  <c r="AV23" i="5"/>
  <c r="AV24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O8" i="5"/>
  <c r="AN8" i="5" s="1"/>
  <c r="H8" i="5" s="1"/>
  <c r="AO9" i="5"/>
  <c r="AN9" i="5" s="1"/>
  <c r="H9" i="5" s="1"/>
  <c r="AO10" i="5"/>
  <c r="AO11" i="5"/>
  <c r="AO12" i="5"/>
  <c r="AO13" i="5"/>
  <c r="AN13" i="5" s="1"/>
  <c r="H13" i="5" s="1"/>
  <c r="AO14" i="5"/>
  <c r="AN14" i="5" s="1"/>
  <c r="H14" i="5" s="1"/>
  <c r="AO15" i="5"/>
  <c r="AN15" i="5" s="1"/>
  <c r="H15" i="5" s="1"/>
  <c r="AO16" i="5"/>
  <c r="AO17" i="5"/>
  <c r="AO18" i="5"/>
  <c r="AO19" i="5"/>
  <c r="AN19" i="5" s="1"/>
  <c r="H19" i="5" s="1"/>
  <c r="AO20" i="5"/>
  <c r="AN20" i="5" s="1"/>
  <c r="H20" i="5" s="1"/>
  <c r="AO21" i="5"/>
  <c r="AN21" i="5" s="1"/>
  <c r="H21" i="5" s="1"/>
  <c r="AO22" i="5"/>
  <c r="AO23" i="5"/>
  <c r="AO24" i="5"/>
  <c r="AO25" i="5"/>
  <c r="AN25" i="5" s="1"/>
  <c r="H25" i="5" s="1"/>
  <c r="AO26" i="5"/>
  <c r="AN26" i="5" s="1"/>
  <c r="H26" i="5" s="1"/>
  <c r="AO27" i="5"/>
  <c r="AN27" i="5" s="1"/>
  <c r="H27" i="5" s="1"/>
  <c r="AO28" i="5"/>
  <c r="AN10" i="5"/>
  <c r="H10" i="5" s="1"/>
  <c r="AN11" i="5"/>
  <c r="AN12" i="5"/>
  <c r="AN16" i="5"/>
  <c r="H16" i="5" s="1"/>
  <c r="AN17" i="5"/>
  <c r="AN18" i="5"/>
  <c r="AN22" i="5"/>
  <c r="H22" i="5" s="1"/>
  <c r="AN23" i="5"/>
  <c r="AN24" i="5"/>
  <c r="AN28" i="5"/>
  <c r="H28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H8" i="5"/>
  <c r="AH9" i="5"/>
  <c r="AH10" i="5"/>
  <c r="AF10" i="5" s="1"/>
  <c r="G10" i="5" s="1"/>
  <c r="AH11" i="5"/>
  <c r="AH12" i="5"/>
  <c r="AH13" i="5"/>
  <c r="AH14" i="5"/>
  <c r="AH15" i="5"/>
  <c r="AH16" i="5"/>
  <c r="AF16" i="5" s="1"/>
  <c r="G16" i="5" s="1"/>
  <c r="AH17" i="5"/>
  <c r="AH18" i="5"/>
  <c r="AH19" i="5"/>
  <c r="AH20" i="5"/>
  <c r="AH21" i="5"/>
  <c r="AH22" i="5"/>
  <c r="AF22" i="5" s="1"/>
  <c r="G22" i="5" s="1"/>
  <c r="AH23" i="5"/>
  <c r="AH24" i="5"/>
  <c r="AH25" i="5"/>
  <c r="AH26" i="5"/>
  <c r="AH27" i="5"/>
  <c r="AH28" i="5"/>
  <c r="AF28" i="5" s="1"/>
  <c r="G28" i="5" s="1"/>
  <c r="AG8" i="5"/>
  <c r="AF8" i="5" s="1"/>
  <c r="G8" i="5" s="1"/>
  <c r="AG9" i="5"/>
  <c r="AF9" i="5" s="1"/>
  <c r="G9" i="5" s="1"/>
  <c r="AG10" i="5"/>
  <c r="AG11" i="5"/>
  <c r="AG12" i="5"/>
  <c r="AG13" i="5"/>
  <c r="AF13" i="5" s="1"/>
  <c r="G13" i="5" s="1"/>
  <c r="AG14" i="5"/>
  <c r="AF14" i="5" s="1"/>
  <c r="G14" i="5" s="1"/>
  <c r="AG15" i="5"/>
  <c r="AF15" i="5" s="1"/>
  <c r="G15" i="5" s="1"/>
  <c r="AG16" i="5"/>
  <c r="AG17" i="5"/>
  <c r="AG18" i="5"/>
  <c r="AG19" i="5"/>
  <c r="AF19" i="5" s="1"/>
  <c r="G19" i="5" s="1"/>
  <c r="AG20" i="5"/>
  <c r="AF20" i="5" s="1"/>
  <c r="G20" i="5" s="1"/>
  <c r="AG21" i="5"/>
  <c r="AF21" i="5" s="1"/>
  <c r="G21" i="5" s="1"/>
  <c r="AG22" i="5"/>
  <c r="AG23" i="5"/>
  <c r="AG24" i="5"/>
  <c r="AG25" i="5"/>
  <c r="AF25" i="5" s="1"/>
  <c r="G25" i="5" s="1"/>
  <c r="AG26" i="5"/>
  <c r="AF26" i="5" s="1"/>
  <c r="G26" i="5" s="1"/>
  <c r="AG27" i="5"/>
  <c r="AF27" i="5" s="1"/>
  <c r="G27" i="5" s="1"/>
  <c r="AG28" i="5"/>
  <c r="AF11" i="5"/>
  <c r="AF12" i="5"/>
  <c r="AF17" i="5"/>
  <c r="AF18" i="5"/>
  <c r="AF23" i="5"/>
  <c r="AF24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Y8" i="5"/>
  <c r="X8" i="5" s="1"/>
  <c r="E8" i="5" s="1"/>
  <c r="Y9" i="5"/>
  <c r="X9" i="5" s="1"/>
  <c r="E9" i="5" s="1"/>
  <c r="Y10" i="5"/>
  <c r="Y11" i="5"/>
  <c r="Y12" i="5"/>
  <c r="Y13" i="5"/>
  <c r="X13" i="5" s="1"/>
  <c r="Y14" i="5"/>
  <c r="X14" i="5" s="1"/>
  <c r="E14" i="5" s="1"/>
  <c r="Y15" i="5"/>
  <c r="X15" i="5" s="1"/>
  <c r="E15" i="5" s="1"/>
  <c r="Y16" i="5"/>
  <c r="Y17" i="5"/>
  <c r="Y18" i="5"/>
  <c r="Y19" i="5"/>
  <c r="X19" i="5" s="1"/>
  <c r="Y20" i="5"/>
  <c r="X20" i="5" s="1"/>
  <c r="E20" i="5" s="1"/>
  <c r="Y21" i="5"/>
  <c r="X21" i="5" s="1"/>
  <c r="E21" i="5" s="1"/>
  <c r="Y22" i="5"/>
  <c r="Y23" i="5"/>
  <c r="Y24" i="5"/>
  <c r="Y25" i="5"/>
  <c r="X25" i="5" s="1"/>
  <c r="Y26" i="5"/>
  <c r="X26" i="5" s="1"/>
  <c r="E26" i="5" s="1"/>
  <c r="Y27" i="5"/>
  <c r="X27" i="5" s="1"/>
  <c r="E27" i="5" s="1"/>
  <c r="Y28" i="5"/>
  <c r="X10" i="5"/>
  <c r="E10" i="5" s="1"/>
  <c r="X11" i="5"/>
  <c r="X12" i="5"/>
  <c r="X16" i="5"/>
  <c r="E16" i="5" s="1"/>
  <c r="X17" i="5"/>
  <c r="X18" i="5"/>
  <c r="X22" i="5"/>
  <c r="E22" i="5" s="1"/>
  <c r="X23" i="5"/>
  <c r="X24" i="5"/>
  <c r="X28" i="5"/>
  <c r="E28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Q8" i="5"/>
  <c r="P8" i="5" s="1"/>
  <c r="Q9" i="5"/>
  <c r="P9" i="5" s="1"/>
  <c r="Q10" i="5"/>
  <c r="Q11" i="5"/>
  <c r="Q12" i="5"/>
  <c r="Q13" i="5"/>
  <c r="P13" i="5" s="1"/>
  <c r="Q14" i="5"/>
  <c r="P14" i="5" s="1"/>
  <c r="Q15" i="5"/>
  <c r="P15" i="5" s="1"/>
  <c r="Q16" i="5"/>
  <c r="Q17" i="5"/>
  <c r="Q18" i="5"/>
  <c r="Q19" i="5"/>
  <c r="P19" i="5" s="1"/>
  <c r="Q20" i="5"/>
  <c r="P20" i="5" s="1"/>
  <c r="Q21" i="5"/>
  <c r="P21" i="5" s="1"/>
  <c r="Q22" i="5"/>
  <c r="Q23" i="5"/>
  <c r="Q24" i="5"/>
  <c r="Q25" i="5"/>
  <c r="P25" i="5" s="1"/>
  <c r="Q26" i="5"/>
  <c r="P26" i="5" s="1"/>
  <c r="Q27" i="5"/>
  <c r="P27" i="5" s="1"/>
  <c r="Q28" i="5"/>
  <c r="P10" i="5"/>
  <c r="P11" i="5"/>
  <c r="P12" i="5"/>
  <c r="P16" i="5"/>
  <c r="P17" i="5"/>
  <c r="P18" i="5"/>
  <c r="P22" i="5"/>
  <c r="P23" i="5"/>
  <c r="P24" i="5"/>
  <c r="P28" i="5"/>
  <c r="O11" i="5"/>
  <c r="O12" i="5"/>
  <c r="O13" i="5"/>
  <c r="O17" i="5"/>
  <c r="O18" i="5"/>
  <c r="O19" i="5"/>
  <c r="O23" i="5"/>
  <c r="O24" i="5"/>
  <c r="O25" i="5"/>
  <c r="N10" i="5"/>
  <c r="N11" i="5"/>
  <c r="N12" i="5"/>
  <c r="N17" i="5"/>
  <c r="N18" i="5"/>
  <c r="N22" i="5"/>
  <c r="N23" i="5"/>
  <c r="N24" i="5"/>
  <c r="M11" i="5"/>
  <c r="M12" i="5"/>
  <c r="M17" i="5"/>
  <c r="M18" i="5"/>
  <c r="M23" i="5"/>
  <c r="M24" i="5"/>
  <c r="L10" i="5"/>
  <c r="L11" i="5"/>
  <c r="L12" i="5"/>
  <c r="L16" i="5"/>
  <c r="L17" i="5"/>
  <c r="L18" i="5"/>
  <c r="L22" i="5"/>
  <c r="L23" i="5"/>
  <c r="L24" i="5"/>
  <c r="L28" i="5"/>
  <c r="K11" i="5"/>
  <c r="K12" i="5"/>
  <c r="K13" i="5"/>
  <c r="K17" i="5"/>
  <c r="K18" i="5"/>
  <c r="K19" i="5"/>
  <c r="K23" i="5"/>
  <c r="K24" i="5"/>
  <c r="K25" i="5"/>
  <c r="J11" i="5"/>
  <c r="J12" i="5"/>
  <c r="J16" i="5"/>
  <c r="J17" i="5"/>
  <c r="J18" i="5"/>
  <c r="J23" i="5"/>
  <c r="J24" i="5"/>
  <c r="J28" i="5"/>
  <c r="I11" i="5"/>
  <c r="I12" i="5"/>
  <c r="I13" i="5"/>
  <c r="I17" i="5"/>
  <c r="I18" i="5"/>
  <c r="I19" i="5"/>
  <c r="I23" i="5"/>
  <c r="I24" i="5"/>
  <c r="I25" i="5"/>
  <c r="H11" i="5"/>
  <c r="H12" i="5"/>
  <c r="H17" i="5"/>
  <c r="H18" i="5"/>
  <c r="H23" i="5"/>
  <c r="H24" i="5"/>
  <c r="G11" i="5"/>
  <c r="G12" i="5"/>
  <c r="G17" i="5"/>
  <c r="G18" i="5"/>
  <c r="G23" i="5"/>
  <c r="G24" i="5"/>
  <c r="F11" i="5"/>
  <c r="F12" i="5"/>
  <c r="F17" i="5"/>
  <c r="F18" i="5"/>
  <c r="F23" i="5"/>
  <c r="F24" i="5"/>
  <c r="E11" i="5"/>
  <c r="E12" i="5"/>
  <c r="E13" i="5"/>
  <c r="E17" i="5"/>
  <c r="E18" i="5"/>
  <c r="E19" i="5"/>
  <c r="E23" i="5"/>
  <c r="E24" i="5"/>
  <c r="E25" i="5"/>
  <c r="D11" i="5"/>
  <c r="D12" i="5"/>
  <c r="D17" i="5"/>
  <c r="D18" i="5"/>
  <c r="D23" i="5"/>
  <c r="D24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AT8" i="9"/>
  <c r="AT9" i="9"/>
  <c r="AT10" i="9"/>
  <c r="AT11" i="9"/>
  <c r="AT12" i="9"/>
  <c r="AT13" i="9"/>
  <c r="AT14" i="9"/>
  <c r="AT15" i="9"/>
  <c r="AT16" i="9"/>
  <c r="D16" i="9" s="1"/>
  <c r="AT16" i="4" s="1"/>
  <c r="D16" i="4" s="1"/>
  <c r="AT17" i="9"/>
  <c r="AT18" i="9"/>
  <c r="AT19" i="9"/>
  <c r="AT20" i="9"/>
  <c r="AT21" i="9"/>
  <c r="AT22" i="9"/>
  <c r="D22" i="9" s="1"/>
  <c r="AT22" i="4" s="1"/>
  <c r="D22" i="4" s="1"/>
  <c r="AT23" i="9"/>
  <c r="AT24" i="9"/>
  <c r="AT25" i="9"/>
  <c r="AT26" i="9"/>
  <c r="AT27" i="9"/>
  <c r="AT28" i="9"/>
  <c r="Y8" i="9"/>
  <c r="Y9" i="9"/>
  <c r="Y10" i="9"/>
  <c r="Y11" i="9"/>
  <c r="Y12" i="9"/>
  <c r="Y13" i="9"/>
  <c r="D13" i="9" s="1"/>
  <c r="AT13" i="4" s="1"/>
  <c r="Y14" i="9"/>
  <c r="Y15" i="9"/>
  <c r="Y16" i="9"/>
  <c r="Y17" i="9"/>
  <c r="Y18" i="9"/>
  <c r="Y19" i="9"/>
  <c r="D19" i="9" s="1"/>
  <c r="AT19" i="4" s="1"/>
  <c r="Y20" i="9"/>
  <c r="Y21" i="9"/>
  <c r="Y22" i="9"/>
  <c r="Y23" i="9"/>
  <c r="Y24" i="9"/>
  <c r="Y25" i="9"/>
  <c r="D25" i="9" s="1"/>
  <c r="AT25" i="4" s="1"/>
  <c r="Y26" i="9"/>
  <c r="Y27" i="9"/>
  <c r="Y28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D8" i="9"/>
  <c r="D9" i="9"/>
  <c r="D10" i="9"/>
  <c r="D11" i="9"/>
  <c r="D12" i="9"/>
  <c r="D14" i="9"/>
  <c r="D15" i="9"/>
  <c r="D17" i="9"/>
  <c r="D18" i="9"/>
  <c r="D20" i="9"/>
  <c r="D21" i="9"/>
  <c r="D23" i="9"/>
  <c r="D24" i="9"/>
  <c r="D26" i="9"/>
  <c r="D27" i="9"/>
  <c r="D28" i="9"/>
  <c r="AT28" i="4" s="1"/>
  <c r="D28" i="4" s="1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G8" i="4"/>
  <c r="BG9" i="4"/>
  <c r="BG10" i="4"/>
  <c r="BG11" i="4"/>
  <c r="BG12" i="4"/>
  <c r="BG13" i="4"/>
  <c r="BG14" i="4"/>
  <c r="BG15" i="4"/>
  <c r="BG16" i="4"/>
  <c r="BG17" i="4"/>
  <c r="BG18" i="4"/>
  <c r="BG19" i="4"/>
  <c r="BG20" i="4"/>
  <c r="BG21" i="4"/>
  <c r="BG22" i="4"/>
  <c r="BG23" i="4"/>
  <c r="BG24" i="4"/>
  <c r="BG25" i="4"/>
  <c r="BG26" i="4"/>
  <c r="BG27" i="4"/>
  <c r="BG28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F23" i="4"/>
  <c r="BF24" i="4"/>
  <c r="BF25" i="4"/>
  <c r="BF26" i="4"/>
  <c r="BF27" i="4"/>
  <c r="BF28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BD26" i="4"/>
  <c r="BD27" i="4"/>
  <c r="BD28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25" i="4"/>
  <c r="BB26" i="4"/>
  <c r="BB27" i="4"/>
  <c r="BB28" i="4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BA26" i="4"/>
  <c r="BA27" i="4"/>
  <c r="BA28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23" i="4"/>
  <c r="AZ24" i="4"/>
  <c r="AZ25" i="4"/>
  <c r="AZ26" i="4"/>
  <c r="AZ27" i="4"/>
  <c r="AZ28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X27" i="4"/>
  <c r="AX28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7" i="4"/>
  <c r="AW28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U8" i="4"/>
  <c r="AU9" i="4"/>
  <c r="AU10" i="4"/>
  <c r="AU11" i="4"/>
  <c r="AU12" i="4"/>
  <c r="AU13" i="4"/>
  <c r="AU14" i="4"/>
  <c r="AU15" i="4"/>
  <c r="AU16" i="4"/>
  <c r="AU17" i="4"/>
  <c r="AU18" i="4"/>
  <c r="AU19" i="4"/>
  <c r="AU20" i="4"/>
  <c r="AU21" i="4"/>
  <c r="AU22" i="4"/>
  <c r="AU23" i="4"/>
  <c r="AU24" i="4"/>
  <c r="AU25" i="4"/>
  <c r="AU26" i="4"/>
  <c r="AU27" i="4"/>
  <c r="AU28" i="4"/>
  <c r="AT8" i="4"/>
  <c r="AT9" i="4"/>
  <c r="AT10" i="4"/>
  <c r="AT11" i="4"/>
  <c r="AT12" i="4"/>
  <c r="AT14" i="4"/>
  <c r="AT15" i="4"/>
  <c r="AT17" i="4"/>
  <c r="AT18" i="4"/>
  <c r="AT20" i="4"/>
  <c r="AT21" i="4"/>
  <c r="AT23" i="4"/>
  <c r="AT24" i="4"/>
  <c r="AT26" i="4"/>
  <c r="AT2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D8" i="4"/>
  <c r="D9" i="4"/>
  <c r="D10" i="4"/>
  <c r="D11" i="4"/>
  <c r="D12" i="4"/>
  <c r="D14" i="4"/>
  <c r="D15" i="4"/>
  <c r="D17" i="4"/>
  <c r="D18" i="4"/>
  <c r="D20" i="4"/>
  <c r="D21" i="4"/>
  <c r="D23" i="4"/>
  <c r="D24" i="4"/>
  <c r="D26" i="4"/>
  <c r="D27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C8" i="3"/>
  <c r="AC9" i="3"/>
  <c r="AC10" i="3"/>
  <c r="Z10" i="3" s="1"/>
  <c r="AC11" i="3"/>
  <c r="AC12" i="3"/>
  <c r="Z12" i="3" s="1"/>
  <c r="AC13" i="3"/>
  <c r="AC14" i="3"/>
  <c r="AC15" i="3"/>
  <c r="AC16" i="3"/>
  <c r="Z16" i="3" s="1"/>
  <c r="AC17" i="3"/>
  <c r="AC18" i="3"/>
  <c r="Z18" i="3" s="1"/>
  <c r="AC19" i="3"/>
  <c r="AC20" i="3"/>
  <c r="AC21" i="3"/>
  <c r="AC22" i="3"/>
  <c r="AC23" i="3"/>
  <c r="AC24" i="3"/>
  <c r="Z24" i="3" s="1"/>
  <c r="AC25" i="3"/>
  <c r="AC26" i="3"/>
  <c r="AC27" i="3"/>
  <c r="AC28" i="3"/>
  <c r="Z28" i="3" s="1"/>
  <c r="Z8" i="3"/>
  <c r="Z9" i="3"/>
  <c r="Z11" i="3"/>
  <c r="Z13" i="3"/>
  <c r="Z14" i="3"/>
  <c r="Z15" i="3"/>
  <c r="Z17" i="3"/>
  <c r="Z19" i="3"/>
  <c r="Z20" i="3"/>
  <c r="Z21" i="3"/>
  <c r="Z22" i="3"/>
  <c r="Z23" i="3"/>
  <c r="Z25" i="3"/>
  <c r="Z26" i="3"/>
  <c r="Z27" i="3"/>
  <c r="R8" i="3"/>
  <c r="R9" i="3"/>
  <c r="R10" i="3"/>
  <c r="P10" i="3" s="1"/>
  <c r="R11" i="3"/>
  <c r="P11" i="3" s="1"/>
  <c r="R12" i="3"/>
  <c r="R13" i="3"/>
  <c r="R14" i="3"/>
  <c r="P14" i="3" s="1"/>
  <c r="R15" i="3"/>
  <c r="R16" i="3"/>
  <c r="P16" i="3" s="1"/>
  <c r="R17" i="3"/>
  <c r="R18" i="3"/>
  <c r="R19" i="3"/>
  <c r="R20" i="3"/>
  <c r="R21" i="3"/>
  <c r="R22" i="3"/>
  <c r="P22" i="3" s="1"/>
  <c r="R23" i="3"/>
  <c r="R24" i="3"/>
  <c r="R25" i="3"/>
  <c r="R26" i="3"/>
  <c r="R27" i="3"/>
  <c r="P27" i="3" s="1"/>
  <c r="R28" i="3"/>
  <c r="P28" i="3" s="1"/>
  <c r="P8" i="3"/>
  <c r="P9" i="3"/>
  <c r="P12" i="3"/>
  <c r="P13" i="3"/>
  <c r="P15" i="3"/>
  <c r="P17" i="3"/>
  <c r="P18" i="3"/>
  <c r="P19" i="3"/>
  <c r="P20" i="3"/>
  <c r="P21" i="3"/>
  <c r="P23" i="3"/>
  <c r="P24" i="3"/>
  <c r="P25" i="3"/>
  <c r="P26" i="3"/>
  <c r="O8" i="3"/>
  <c r="O9" i="3"/>
  <c r="O10" i="3"/>
  <c r="O11" i="3"/>
  <c r="O12" i="3"/>
  <c r="O14" i="3"/>
  <c r="O15" i="3"/>
  <c r="O16" i="3"/>
  <c r="O17" i="3"/>
  <c r="O18" i="3"/>
  <c r="O20" i="3"/>
  <c r="O21" i="3"/>
  <c r="O22" i="3"/>
  <c r="O23" i="3"/>
  <c r="O24" i="3"/>
  <c r="O26" i="3"/>
  <c r="O27" i="3"/>
  <c r="O28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E8" i="3"/>
  <c r="D8" i="3" s="1"/>
  <c r="E9" i="3"/>
  <c r="E10" i="3"/>
  <c r="E11" i="3"/>
  <c r="E12" i="3"/>
  <c r="D12" i="3" s="1"/>
  <c r="E13" i="3"/>
  <c r="E14" i="3"/>
  <c r="D14" i="3" s="1"/>
  <c r="E15" i="3"/>
  <c r="E16" i="3"/>
  <c r="E17" i="3"/>
  <c r="E18" i="3"/>
  <c r="D18" i="3" s="1"/>
  <c r="E19" i="3"/>
  <c r="E20" i="3"/>
  <c r="D20" i="3" s="1"/>
  <c r="E21" i="3"/>
  <c r="E22" i="3"/>
  <c r="E23" i="3"/>
  <c r="E24" i="3"/>
  <c r="D24" i="3" s="1"/>
  <c r="E25" i="3"/>
  <c r="E26" i="3"/>
  <c r="E27" i="3"/>
  <c r="E28" i="3"/>
  <c r="D9" i="3"/>
  <c r="D10" i="3"/>
  <c r="D11" i="3"/>
  <c r="D15" i="3"/>
  <c r="D16" i="3"/>
  <c r="D21" i="3"/>
  <c r="D22" i="3"/>
  <c r="D26" i="3"/>
  <c r="D27" i="3"/>
  <c r="D28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A8" i="8"/>
  <c r="DZ8" i="8" s="1"/>
  <c r="EA9" i="8"/>
  <c r="DZ9" i="8" s="1"/>
  <c r="EA10" i="8"/>
  <c r="DZ10" i="8" s="1"/>
  <c r="EA11" i="8"/>
  <c r="EA12" i="8"/>
  <c r="EA13" i="8"/>
  <c r="EA14" i="8"/>
  <c r="DZ14" i="8" s="1"/>
  <c r="EA15" i="8"/>
  <c r="DZ15" i="8" s="1"/>
  <c r="EA16" i="8"/>
  <c r="DZ16" i="8" s="1"/>
  <c r="EA17" i="8"/>
  <c r="EA18" i="8"/>
  <c r="EA19" i="8"/>
  <c r="EA20" i="8"/>
  <c r="DZ20" i="8" s="1"/>
  <c r="EA21" i="8"/>
  <c r="DZ21" i="8" s="1"/>
  <c r="EA22" i="8"/>
  <c r="DZ22" i="8" s="1"/>
  <c r="EA23" i="8"/>
  <c r="EA24" i="8"/>
  <c r="EA25" i="8"/>
  <c r="EA26" i="8"/>
  <c r="DZ26" i="8" s="1"/>
  <c r="EA27" i="8"/>
  <c r="DZ27" i="8" s="1"/>
  <c r="EA28" i="8"/>
  <c r="DZ28" i="8" s="1"/>
  <c r="DZ12" i="8"/>
  <c r="DZ13" i="8"/>
  <c r="DZ18" i="8"/>
  <c r="DZ19" i="8"/>
  <c r="DZ24" i="8"/>
  <c r="DZ25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G8" i="8"/>
  <c r="DG9" i="8"/>
  <c r="DF9" i="8" s="1"/>
  <c r="DG10" i="8"/>
  <c r="DF10" i="8" s="1"/>
  <c r="DG11" i="8"/>
  <c r="DG12" i="8"/>
  <c r="DG13" i="8"/>
  <c r="DG14" i="8"/>
  <c r="DG15" i="8"/>
  <c r="DF15" i="8" s="1"/>
  <c r="DG16" i="8"/>
  <c r="DF16" i="8" s="1"/>
  <c r="DG17" i="8"/>
  <c r="DG18" i="8"/>
  <c r="DG19" i="8"/>
  <c r="DG20" i="8"/>
  <c r="DG21" i="8"/>
  <c r="DF21" i="8" s="1"/>
  <c r="DG22" i="8"/>
  <c r="DF22" i="8" s="1"/>
  <c r="DG23" i="8"/>
  <c r="DF23" i="8" s="1"/>
  <c r="DG24" i="8"/>
  <c r="DG25" i="8"/>
  <c r="DG26" i="8"/>
  <c r="DG27" i="8"/>
  <c r="DF27" i="8" s="1"/>
  <c r="DG28" i="8"/>
  <c r="DF28" i="8" s="1"/>
  <c r="DF8" i="8"/>
  <c r="DF11" i="8"/>
  <c r="DF12" i="8"/>
  <c r="DF13" i="8"/>
  <c r="DF14" i="8"/>
  <c r="DF17" i="8"/>
  <c r="DF18" i="8"/>
  <c r="DF19" i="8"/>
  <c r="DF20" i="8"/>
  <c r="DF24" i="8"/>
  <c r="DF25" i="8"/>
  <c r="DF26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R8" i="8"/>
  <c r="CQ8" i="8" s="1"/>
  <c r="CR9" i="8"/>
  <c r="CR10" i="8"/>
  <c r="CR11" i="8"/>
  <c r="CR12" i="8"/>
  <c r="CQ12" i="8" s="1"/>
  <c r="CR13" i="8"/>
  <c r="CQ13" i="8" s="1"/>
  <c r="CR14" i="8"/>
  <c r="CR15" i="8"/>
  <c r="CR16" i="8"/>
  <c r="CR17" i="8"/>
  <c r="CR18" i="8"/>
  <c r="CQ18" i="8" s="1"/>
  <c r="CR19" i="8"/>
  <c r="CQ19" i="8" s="1"/>
  <c r="CR20" i="8"/>
  <c r="CQ20" i="8" s="1"/>
  <c r="CR21" i="8"/>
  <c r="CR22" i="8"/>
  <c r="CR23" i="8"/>
  <c r="CQ23" i="8" s="1"/>
  <c r="CR24" i="8"/>
  <c r="CQ24" i="8" s="1"/>
  <c r="CR25" i="8"/>
  <c r="CQ25" i="8" s="1"/>
  <c r="CR26" i="8"/>
  <c r="CQ26" i="8" s="1"/>
  <c r="CR27" i="8"/>
  <c r="CR28" i="8"/>
  <c r="CQ9" i="8"/>
  <c r="CQ10" i="8"/>
  <c r="CQ11" i="8"/>
  <c r="CQ14" i="8"/>
  <c r="CQ15" i="8"/>
  <c r="CQ16" i="8"/>
  <c r="CQ17" i="8"/>
  <c r="CQ21" i="8"/>
  <c r="CQ22" i="8"/>
  <c r="CQ27" i="8"/>
  <c r="CQ28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C8" i="8"/>
  <c r="CC9" i="8"/>
  <c r="CB9" i="8" s="1"/>
  <c r="CC10" i="8"/>
  <c r="CB10" i="8" s="1"/>
  <c r="CC11" i="8"/>
  <c r="CC12" i="8"/>
  <c r="CC13" i="8"/>
  <c r="CC14" i="8"/>
  <c r="CC15" i="8"/>
  <c r="CB15" i="8" s="1"/>
  <c r="CC16" i="8"/>
  <c r="CB16" i="8" s="1"/>
  <c r="CC17" i="8"/>
  <c r="CB17" i="8" s="1"/>
  <c r="CC18" i="8"/>
  <c r="CC19" i="8"/>
  <c r="CC20" i="8"/>
  <c r="CB20" i="8" s="1"/>
  <c r="CC21" i="8"/>
  <c r="CB21" i="8" s="1"/>
  <c r="CC22" i="8"/>
  <c r="CB22" i="8" s="1"/>
  <c r="CC23" i="8"/>
  <c r="CB23" i="8" s="1"/>
  <c r="CC24" i="8"/>
  <c r="CC25" i="8"/>
  <c r="CC26" i="8"/>
  <c r="CC27" i="8"/>
  <c r="CB27" i="8" s="1"/>
  <c r="CC28" i="8"/>
  <c r="CB28" i="8" s="1"/>
  <c r="CB8" i="8"/>
  <c r="CB11" i="8"/>
  <c r="CB12" i="8"/>
  <c r="CB13" i="8"/>
  <c r="CB14" i="8"/>
  <c r="CB18" i="8"/>
  <c r="CB19" i="8"/>
  <c r="CB24" i="8"/>
  <c r="CB25" i="8"/>
  <c r="CB26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N8" i="8"/>
  <c r="BM8" i="8" s="1"/>
  <c r="BN9" i="8"/>
  <c r="BN10" i="8"/>
  <c r="BN11" i="8"/>
  <c r="BN12" i="8"/>
  <c r="BM12" i="8" s="1"/>
  <c r="BN13" i="8"/>
  <c r="BM13" i="8" s="1"/>
  <c r="D13" i="8" s="1"/>
  <c r="BN14" i="8"/>
  <c r="BM14" i="8" s="1"/>
  <c r="BN15" i="8"/>
  <c r="BN16" i="8"/>
  <c r="BN17" i="8"/>
  <c r="BN18" i="8"/>
  <c r="BM18" i="8" s="1"/>
  <c r="BN19" i="8"/>
  <c r="BM19" i="8" s="1"/>
  <c r="D19" i="8" s="1"/>
  <c r="BN20" i="8"/>
  <c r="BM20" i="8" s="1"/>
  <c r="BN21" i="8"/>
  <c r="BN22" i="8"/>
  <c r="BN23" i="8"/>
  <c r="BN24" i="8"/>
  <c r="BM24" i="8" s="1"/>
  <c r="BN25" i="8"/>
  <c r="BM25" i="8" s="1"/>
  <c r="D25" i="8" s="1"/>
  <c r="BN26" i="8"/>
  <c r="BM26" i="8" s="1"/>
  <c r="BN27" i="8"/>
  <c r="BN28" i="8"/>
  <c r="BM9" i="8"/>
  <c r="BM10" i="8"/>
  <c r="BM11" i="8"/>
  <c r="BM15" i="8"/>
  <c r="BM16" i="8"/>
  <c r="BM21" i="8"/>
  <c r="BM22" i="8"/>
  <c r="BM27" i="8"/>
  <c r="BM28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AX23" i="8" s="1"/>
  <c r="BF24" i="8"/>
  <c r="BF25" i="8"/>
  <c r="BF26" i="8"/>
  <c r="BF27" i="8"/>
  <c r="BF28" i="8"/>
  <c r="AY8" i="8"/>
  <c r="AX8" i="8" s="1"/>
  <c r="AY9" i="8"/>
  <c r="AX9" i="8" s="1"/>
  <c r="AY10" i="8"/>
  <c r="AX10" i="8" s="1"/>
  <c r="AY11" i="8"/>
  <c r="AY12" i="8"/>
  <c r="AY13" i="8"/>
  <c r="AY14" i="8"/>
  <c r="AX14" i="8" s="1"/>
  <c r="AY15" i="8"/>
  <c r="AX15" i="8" s="1"/>
  <c r="AY16" i="8"/>
  <c r="AX16" i="8" s="1"/>
  <c r="AY17" i="8"/>
  <c r="AY18" i="8"/>
  <c r="AY19" i="8"/>
  <c r="AY20" i="8"/>
  <c r="AX20" i="8" s="1"/>
  <c r="AY21" i="8"/>
  <c r="AX21" i="8" s="1"/>
  <c r="AY22" i="8"/>
  <c r="AX22" i="8" s="1"/>
  <c r="AY23" i="8"/>
  <c r="AY24" i="8"/>
  <c r="AY25" i="8"/>
  <c r="AY26" i="8"/>
  <c r="AY27" i="8"/>
  <c r="AX27" i="8" s="1"/>
  <c r="AY28" i="8"/>
  <c r="AX28" i="8" s="1"/>
  <c r="AX12" i="8"/>
  <c r="AX13" i="8"/>
  <c r="AX18" i="8"/>
  <c r="AX19" i="8"/>
  <c r="AX24" i="8"/>
  <c r="AX25" i="8"/>
  <c r="AX26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J8" i="8"/>
  <c r="AI8" i="8" s="1"/>
  <c r="AJ9" i="8"/>
  <c r="AJ10" i="8"/>
  <c r="AJ11" i="8"/>
  <c r="AJ12" i="8"/>
  <c r="AI12" i="8" s="1"/>
  <c r="AJ13" i="8"/>
  <c r="AJ14" i="8"/>
  <c r="AJ15" i="8"/>
  <c r="AJ16" i="8"/>
  <c r="AJ17" i="8"/>
  <c r="AJ18" i="8"/>
  <c r="AI18" i="8" s="1"/>
  <c r="AJ19" i="8"/>
  <c r="AJ20" i="8"/>
  <c r="AJ21" i="8"/>
  <c r="AJ22" i="8"/>
  <c r="AJ23" i="8"/>
  <c r="AJ24" i="8"/>
  <c r="AI24" i="8" s="1"/>
  <c r="AJ25" i="8"/>
  <c r="AJ26" i="8"/>
  <c r="AJ27" i="8"/>
  <c r="AJ28" i="8"/>
  <c r="AI9" i="8"/>
  <c r="AI10" i="8"/>
  <c r="AI11" i="8"/>
  <c r="AI13" i="8"/>
  <c r="AI14" i="8"/>
  <c r="AI15" i="8"/>
  <c r="AI16" i="8"/>
  <c r="AI17" i="8"/>
  <c r="AI19" i="8"/>
  <c r="AI20" i="8"/>
  <c r="AI21" i="8"/>
  <c r="AI22" i="8"/>
  <c r="AI23" i="8"/>
  <c r="AI25" i="8"/>
  <c r="AI26" i="8"/>
  <c r="AI27" i="8"/>
  <c r="AI28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T23" i="8" s="1"/>
  <c r="AB24" i="8"/>
  <c r="AB25" i="8"/>
  <c r="AB26" i="8"/>
  <c r="AB27" i="8"/>
  <c r="AB28" i="8"/>
  <c r="U8" i="8"/>
  <c r="T8" i="8" s="1"/>
  <c r="U9" i="8"/>
  <c r="T9" i="8" s="1"/>
  <c r="U10" i="8"/>
  <c r="U11" i="8"/>
  <c r="U12" i="8"/>
  <c r="U13" i="8"/>
  <c r="U14" i="8"/>
  <c r="U15" i="8"/>
  <c r="T15" i="8" s="1"/>
  <c r="U16" i="8"/>
  <c r="U17" i="8"/>
  <c r="U18" i="8"/>
  <c r="U19" i="8"/>
  <c r="U20" i="8"/>
  <c r="U21" i="8"/>
  <c r="T21" i="8" s="1"/>
  <c r="U22" i="8"/>
  <c r="U23" i="8"/>
  <c r="U24" i="8"/>
  <c r="U25" i="8"/>
  <c r="U26" i="8"/>
  <c r="U27" i="8"/>
  <c r="T27" i="8" s="1"/>
  <c r="U28" i="8"/>
  <c r="T10" i="8"/>
  <c r="T11" i="8"/>
  <c r="T12" i="8"/>
  <c r="T13" i="8"/>
  <c r="T14" i="8"/>
  <c r="T16" i="8"/>
  <c r="T17" i="8"/>
  <c r="T18" i="8"/>
  <c r="T19" i="8"/>
  <c r="T20" i="8"/>
  <c r="T22" i="8"/>
  <c r="T24" i="8"/>
  <c r="T25" i="8"/>
  <c r="T26" i="8"/>
  <c r="T28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F8" i="8"/>
  <c r="E8" i="8" s="1"/>
  <c r="F9" i="8"/>
  <c r="F10" i="8"/>
  <c r="F11" i="8"/>
  <c r="F12" i="8"/>
  <c r="E12" i="8" s="1"/>
  <c r="F13" i="8"/>
  <c r="F14" i="8"/>
  <c r="E14" i="8" s="1"/>
  <c r="F15" i="8"/>
  <c r="F16" i="8"/>
  <c r="F17" i="8"/>
  <c r="F18" i="8"/>
  <c r="E18" i="8" s="1"/>
  <c r="F19" i="8"/>
  <c r="F20" i="8"/>
  <c r="E20" i="8" s="1"/>
  <c r="F21" i="8"/>
  <c r="F22" i="8"/>
  <c r="F23" i="8"/>
  <c r="F24" i="8"/>
  <c r="E24" i="8" s="1"/>
  <c r="F25" i="8"/>
  <c r="F26" i="8"/>
  <c r="E26" i="8" s="1"/>
  <c r="D26" i="8" s="1"/>
  <c r="F27" i="8"/>
  <c r="F28" i="8"/>
  <c r="E9" i="8"/>
  <c r="E10" i="8"/>
  <c r="E11" i="8"/>
  <c r="E13" i="8"/>
  <c r="E15" i="8"/>
  <c r="E16" i="8"/>
  <c r="E19" i="8"/>
  <c r="E21" i="8"/>
  <c r="E22" i="8"/>
  <c r="E25" i="8"/>
  <c r="E27" i="8"/>
  <c r="E28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C8" i="10"/>
  <c r="DC9" i="10"/>
  <c r="DC10" i="10"/>
  <c r="DC11" i="10"/>
  <c r="DC12" i="10"/>
  <c r="DA12" i="10" s="1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A24" i="10" s="1"/>
  <c r="DC25" i="10"/>
  <c r="DC26" i="10"/>
  <c r="DA26" i="10" s="1"/>
  <c r="DC27" i="10"/>
  <c r="DC28" i="10"/>
  <c r="DB8" i="10"/>
  <c r="DB9" i="10"/>
  <c r="DA9" i="10" s="1"/>
  <c r="DB10" i="10"/>
  <c r="DB11" i="10"/>
  <c r="DB12" i="10"/>
  <c r="DB13" i="10"/>
  <c r="DB14" i="10"/>
  <c r="DB15" i="10"/>
  <c r="DA15" i="10" s="1"/>
  <c r="DB16" i="10"/>
  <c r="DB17" i="10"/>
  <c r="DB18" i="10"/>
  <c r="DB19" i="10"/>
  <c r="DB20" i="10"/>
  <c r="DB21" i="10"/>
  <c r="DA21" i="10" s="1"/>
  <c r="DB22" i="10"/>
  <c r="DB23" i="10"/>
  <c r="DB24" i="10"/>
  <c r="DB25" i="10"/>
  <c r="DB26" i="10"/>
  <c r="DB27" i="10"/>
  <c r="DA27" i="10" s="1"/>
  <c r="DB28" i="10"/>
  <c r="DA8" i="10"/>
  <c r="DA10" i="10"/>
  <c r="DA11" i="10"/>
  <c r="DA13" i="10"/>
  <c r="DA14" i="10"/>
  <c r="DA16" i="10"/>
  <c r="DA17" i="10"/>
  <c r="DA18" i="10"/>
  <c r="DA19" i="10"/>
  <c r="DA20" i="10"/>
  <c r="DA22" i="10"/>
  <c r="DA23" i="10"/>
  <c r="DA25" i="10"/>
  <c r="DA28" i="10"/>
  <c r="CZ8" i="10"/>
  <c r="CS8" i="10" s="1"/>
  <c r="CZ14" i="10"/>
  <c r="CS14" i="10" s="1"/>
  <c r="CZ20" i="10"/>
  <c r="CS20" i="10" s="1"/>
  <c r="CZ26" i="10"/>
  <c r="CY11" i="10"/>
  <c r="CR11" i="10" s="1"/>
  <c r="CY17" i="10"/>
  <c r="CR17" i="10" s="1"/>
  <c r="CY23" i="10"/>
  <c r="CR23" i="10" s="1"/>
  <c r="CX8" i="10"/>
  <c r="CQ8" i="10" s="1"/>
  <c r="CX14" i="10"/>
  <c r="CQ14" i="10" s="1"/>
  <c r="CX20" i="10"/>
  <c r="CQ20" i="10" s="1"/>
  <c r="CX26" i="10"/>
  <c r="CQ26" i="10" s="1"/>
  <c r="CW11" i="10"/>
  <c r="CP11" i="10" s="1"/>
  <c r="CW17" i="10"/>
  <c r="CP17" i="10" s="1"/>
  <c r="CW23" i="10"/>
  <c r="CP23" i="10" s="1"/>
  <c r="CV8" i="10"/>
  <c r="CO8" i="10" s="1"/>
  <c r="CV14" i="10"/>
  <c r="CO14" i="10" s="1"/>
  <c r="CV20" i="10"/>
  <c r="CO20" i="10" s="1"/>
  <c r="CV26" i="10"/>
  <c r="CO26" i="10" s="1"/>
  <c r="CU11" i="10"/>
  <c r="CU17" i="10"/>
  <c r="CU20" i="10"/>
  <c r="CU23" i="10"/>
  <c r="CN23" i="10" s="1"/>
  <c r="CS26" i="10"/>
  <c r="CS27" i="10"/>
  <c r="CR18" i="10"/>
  <c r="CR25" i="10"/>
  <c r="CQ13" i="10"/>
  <c r="CQ22" i="10"/>
  <c r="CP12" i="10"/>
  <c r="CP19" i="10"/>
  <c r="CP28" i="10"/>
  <c r="CO16" i="10"/>
  <c r="CO27" i="10"/>
  <c r="CN13" i="10"/>
  <c r="CN22" i="10"/>
  <c r="CM10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H8" i="10"/>
  <c r="CH9" i="10"/>
  <c r="CH10" i="10"/>
  <c r="CH11" i="10"/>
  <c r="CH12" i="10"/>
  <c r="CH13" i="10"/>
  <c r="CH14" i="10"/>
  <c r="CH15" i="10"/>
  <c r="CF15" i="10" s="1"/>
  <c r="CH16" i="10"/>
  <c r="CF16" i="10" s="1"/>
  <c r="CH17" i="10"/>
  <c r="CH18" i="10"/>
  <c r="CH19" i="10"/>
  <c r="CH20" i="10"/>
  <c r="CH21" i="10"/>
  <c r="CF21" i="10" s="1"/>
  <c r="CH22" i="10"/>
  <c r="CH23" i="10"/>
  <c r="CH24" i="10"/>
  <c r="CH25" i="10"/>
  <c r="CH26" i="10"/>
  <c r="CH27" i="10"/>
  <c r="CF27" i="10" s="1"/>
  <c r="CH28" i="10"/>
  <c r="CG8" i="10"/>
  <c r="CG9" i="10"/>
  <c r="CG10" i="10"/>
  <c r="CG11" i="10"/>
  <c r="CF11" i="10" s="1"/>
  <c r="CG12" i="10"/>
  <c r="CF12" i="10" s="1"/>
  <c r="CG13" i="10"/>
  <c r="CF13" i="10" s="1"/>
  <c r="CG14" i="10"/>
  <c r="CG15" i="10"/>
  <c r="CG16" i="10"/>
  <c r="CG17" i="10"/>
  <c r="CF17" i="10" s="1"/>
  <c r="CG18" i="10"/>
  <c r="CF18" i="10" s="1"/>
  <c r="CG19" i="10"/>
  <c r="CF19" i="10" s="1"/>
  <c r="CG20" i="10"/>
  <c r="CG21" i="10"/>
  <c r="CG22" i="10"/>
  <c r="CG23" i="10"/>
  <c r="CF23" i="10" s="1"/>
  <c r="CG24" i="10"/>
  <c r="CF24" i="10" s="1"/>
  <c r="CG25" i="10"/>
  <c r="CF25" i="10" s="1"/>
  <c r="CG26" i="10"/>
  <c r="CG27" i="10"/>
  <c r="CG28" i="10"/>
  <c r="CF28" i="10" s="1"/>
  <c r="CF8" i="10"/>
  <c r="CF9" i="10"/>
  <c r="CF10" i="10"/>
  <c r="CF14" i="10"/>
  <c r="CF20" i="10"/>
  <c r="CF26" i="10"/>
  <c r="CE10" i="10"/>
  <c r="BX10" i="10" s="1"/>
  <c r="CE16" i="10"/>
  <c r="CE22" i="10"/>
  <c r="BX22" i="10" s="1"/>
  <c r="CD16" i="10"/>
  <c r="BW16" i="10" s="1"/>
  <c r="CD22" i="10"/>
  <c r="CD28" i="10"/>
  <c r="BW28" i="10" s="1"/>
  <c r="CC23" i="10"/>
  <c r="CC25" i="10"/>
  <c r="BV25" i="10" s="1"/>
  <c r="CB8" i="10"/>
  <c r="BU8" i="10" s="1"/>
  <c r="CB14" i="10"/>
  <c r="BU14" i="10" s="1"/>
  <c r="CB20" i="10"/>
  <c r="CB26" i="10"/>
  <c r="CA17" i="10"/>
  <c r="CA19" i="10"/>
  <c r="BT19" i="10" s="1"/>
  <c r="CA23" i="10"/>
  <c r="BZ8" i="10"/>
  <c r="BZ14" i="10"/>
  <c r="BZ20" i="10"/>
  <c r="BX14" i="10"/>
  <c r="BX18" i="10"/>
  <c r="BX23" i="10"/>
  <c r="BX25" i="10"/>
  <c r="BW8" i="10"/>
  <c r="BW14" i="10"/>
  <c r="BW19" i="10"/>
  <c r="BW20" i="10"/>
  <c r="BW22" i="10"/>
  <c r="BW26" i="10"/>
  <c r="BV11" i="10"/>
  <c r="BV16" i="10"/>
  <c r="BV19" i="10"/>
  <c r="BV23" i="10"/>
  <c r="BU13" i="10"/>
  <c r="BU16" i="10"/>
  <c r="BU20" i="10"/>
  <c r="BU26" i="10"/>
  <c r="BT10" i="10"/>
  <c r="BT13" i="10"/>
  <c r="BT17" i="10"/>
  <c r="BT23" i="10"/>
  <c r="BT28" i="10"/>
  <c r="BS10" i="10"/>
  <c r="BS14" i="10"/>
  <c r="BS20" i="10"/>
  <c r="BS25" i="10"/>
  <c r="BS28" i="10"/>
  <c r="BK8" i="10"/>
  <c r="BK9" i="10"/>
  <c r="BK10" i="10"/>
  <c r="BK11" i="10"/>
  <c r="BK12" i="10"/>
  <c r="BK13" i="10"/>
  <c r="BK14" i="10"/>
  <c r="BC14" i="10" s="1"/>
  <c r="BK15" i="10"/>
  <c r="BK16" i="10"/>
  <c r="BK17" i="10"/>
  <c r="BK18" i="10"/>
  <c r="BK19" i="10"/>
  <c r="BK20" i="10"/>
  <c r="BC20" i="10" s="1"/>
  <c r="BK21" i="10"/>
  <c r="BK22" i="10"/>
  <c r="BK23" i="10"/>
  <c r="BK24" i="10"/>
  <c r="BC24" i="10" s="1"/>
  <c r="BK25" i="10"/>
  <c r="BC25" i="10" s="1"/>
  <c r="I25" i="1" s="1"/>
  <c r="BK26" i="10"/>
  <c r="BC26" i="10" s="1"/>
  <c r="I26" i="1" s="1"/>
  <c r="BK27" i="10"/>
  <c r="BK28" i="10"/>
  <c r="BD8" i="10"/>
  <c r="BD9" i="10"/>
  <c r="BC9" i="10" s="1"/>
  <c r="BD10" i="10"/>
  <c r="BC10" i="10" s="1"/>
  <c r="BD11" i="10"/>
  <c r="BC11" i="10" s="1"/>
  <c r="BD12" i="10"/>
  <c r="BD13" i="10"/>
  <c r="BC13" i="10" s="1"/>
  <c r="BD14" i="10"/>
  <c r="BD15" i="10"/>
  <c r="BD16" i="10"/>
  <c r="BC16" i="10" s="1"/>
  <c r="BD17" i="10"/>
  <c r="BC17" i="10" s="1"/>
  <c r="BD18" i="10"/>
  <c r="BD19" i="10"/>
  <c r="BD20" i="10"/>
  <c r="BD21" i="10"/>
  <c r="BD22" i="10"/>
  <c r="BD23" i="10"/>
  <c r="BC23" i="10" s="1"/>
  <c r="BD24" i="10"/>
  <c r="BD25" i="10"/>
  <c r="BD26" i="10"/>
  <c r="BD27" i="10"/>
  <c r="BD28" i="10"/>
  <c r="BC8" i="10"/>
  <c r="BC12" i="10"/>
  <c r="BC15" i="10"/>
  <c r="BC18" i="10"/>
  <c r="BC19" i="10"/>
  <c r="BC21" i="10"/>
  <c r="BC22" i="10"/>
  <c r="BC27" i="10"/>
  <c r="BC28" i="10"/>
  <c r="AY8" i="10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AY27" i="10"/>
  <c r="CZ27" i="10" s="1"/>
  <c r="AY28" i="10"/>
  <c r="CZ28" i="10" s="1"/>
  <c r="CS28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AU18" i="10"/>
  <c r="CY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AU24" i="10"/>
  <c r="CY24" i="10" s="1"/>
  <c r="CR24" i="10" s="1"/>
  <c r="AU25" i="10"/>
  <c r="CY25" i="10" s="1"/>
  <c r="AU26" i="10"/>
  <c r="CY26" i="10" s="1"/>
  <c r="CR26" i="10" s="1"/>
  <c r="AU27" i="10"/>
  <c r="CY27" i="10" s="1"/>
  <c r="CR27" i="10" s="1"/>
  <c r="AU28" i="10"/>
  <c r="CY28" i="10" s="1"/>
  <c r="CR28" i="10" s="1"/>
  <c r="AQ8" i="10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AQ14" i="10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AQ21" i="10"/>
  <c r="CX21" i="10" s="1"/>
  <c r="CQ21" i="10" s="1"/>
  <c r="AQ22" i="10"/>
  <c r="CX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AQ27" i="10"/>
  <c r="CX27" i="10" s="1"/>
  <c r="CQ27" i="10" s="1"/>
  <c r="AQ28" i="10"/>
  <c r="CX28" i="10" s="1"/>
  <c r="CQ28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AM12" i="10"/>
  <c r="CW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AM18" i="10"/>
  <c r="CW18" i="10" s="1"/>
  <c r="CP18" i="10" s="1"/>
  <c r="AM19" i="10"/>
  <c r="CW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AI8" i="10"/>
  <c r="AI9" i="10"/>
  <c r="CV9" i="10" s="1"/>
  <c r="CO9" i="10" s="1"/>
  <c r="AI10" i="10"/>
  <c r="CV10" i="10" s="1"/>
  <c r="CO10" i="10" s="1"/>
  <c r="AI11" i="10"/>
  <c r="AI12" i="10"/>
  <c r="CV12" i="10" s="1"/>
  <c r="CO12" i="10" s="1"/>
  <c r="AI13" i="10"/>
  <c r="CV13" i="10" s="1"/>
  <c r="CO13" i="10" s="1"/>
  <c r="AI14" i="10"/>
  <c r="AI15" i="10"/>
  <c r="CV15" i="10" s="1"/>
  <c r="CO15" i="10" s="1"/>
  <c r="AI16" i="10"/>
  <c r="CV16" i="10" s="1"/>
  <c r="AI17" i="10"/>
  <c r="AI18" i="10"/>
  <c r="CV18" i="10" s="1"/>
  <c r="CO18" i="10" s="1"/>
  <c r="AI19" i="10"/>
  <c r="CV19" i="10" s="1"/>
  <c r="CO19" i="10" s="1"/>
  <c r="AI20" i="10"/>
  <c r="AI21" i="10"/>
  <c r="CV21" i="10" s="1"/>
  <c r="CO21" i="10" s="1"/>
  <c r="AI22" i="10"/>
  <c r="CV22" i="10" s="1"/>
  <c r="CO22" i="10" s="1"/>
  <c r="AI23" i="10"/>
  <c r="CV23" i="10" s="1"/>
  <c r="AI24" i="10"/>
  <c r="CV24" i="10" s="1"/>
  <c r="CO24" i="10" s="1"/>
  <c r="AI25" i="10"/>
  <c r="CV25" i="10" s="1"/>
  <c r="CO25" i="10" s="1"/>
  <c r="AI26" i="10"/>
  <c r="AI27" i="10"/>
  <c r="CV27" i="10" s="1"/>
  <c r="AI28" i="10"/>
  <c r="CV28" i="10" s="1"/>
  <c r="CO28" i="10" s="1"/>
  <c r="AE8" i="10"/>
  <c r="AE9" i="10"/>
  <c r="CU9" i="10" s="1"/>
  <c r="AE10" i="10"/>
  <c r="CU10" i="10" s="1"/>
  <c r="CT10" i="10" s="1"/>
  <c r="AE11" i="10"/>
  <c r="AE12" i="10"/>
  <c r="CU12" i="10" s="1"/>
  <c r="AE13" i="10"/>
  <c r="CU13" i="10" s="1"/>
  <c r="AE14" i="10"/>
  <c r="AE15" i="10"/>
  <c r="CU15" i="10" s="1"/>
  <c r="AE16" i="10"/>
  <c r="CU16" i="10" s="1"/>
  <c r="AE17" i="10"/>
  <c r="AE18" i="10"/>
  <c r="CU18" i="10" s="1"/>
  <c r="CN18" i="10" s="1"/>
  <c r="AE19" i="10"/>
  <c r="CU19" i="10" s="1"/>
  <c r="CN19" i="10" s="1"/>
  <c r="AE20" i="10"/>
  <c r="AD20" i="10" s="1"/>
  <c r="AE21" i="10"/>
  <c r="CU21" i="10" s="1"/>
  <c r="AE22" i="10"/>
  <c r="CU22" i="10" s="1"/>
  <c r="CT22" i="10" s="1"/>
  <c r="CM22" i="10" s="1"/>
  <c r="AE23" i="10"/>
  <c r="AE24" i="10"/>
  <c r="CU24" i="10" s="1"/>
  <c r="AE25" i="10"/>
  <c r="CU25" i="10" s="1"/>
  <c r="AE26" i="10"/>
  <c r="AE27" i="10"/>
  <c r="CU27" i="10" s="1"/>
  <c r="AE28" i="10"/>
  <c r="CU28" i="10" s="1"/>
  <c r="AD9" i="10"/>
  <c r="AD12" i="10"/>
  <c r="AD15" i="10"/>
  <c r="AD16" i="10"/>
  <c r="AD18" i="10"/>
  <c r="AD19" i="10"/>
  <c r="D19" i="10" s="1"/>
  <c r="AD21" i="10"/>
  <c r="AD22" i="10"/>
  <c r="AD23" i="10"/>
  <c r="AD27" i="10"/>
  <c r="Z8" i="10"/>
  <c r="CE8" i="10" s="1"/>
  <c r="BX8" i="10" s="1"/>
  <c r="Z9" i="10"/>
  <c r="CE9" i="10" s="1"/>
  <c r="BX9" i="10" s="1"/>
  <c r="Z10" i="10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Z15" i="10"/>
  <c r="CE15" i="10" s="1"/>
  <c r="BX15" i="10" s="1"/>
  <c r="Z16" i="10"/>
  <c r="Z17" i="10"/>
  <c r="CE17" i="10" s="1"/>
  <c r="BX17" i="10" s="1"/>
  <c r="Z18" i="10"/>
  <c r="CE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Z23" i="10"/>
  <c r="CE23" i="10" s="1"/>
  <c r="Z24" i="10"/>
  <c r="CE24" i="10" s="1"/>
  <c r="BX24" i="10" s="1"/>
  <c r="Z25" i="10"/>
  <c r="CE25" i="10" s="1"/>
  <c r="Z26" i="10"/>
  <c r="CE26" i="10" s="1"/>
  <c r="BX26" i="10" s="1"/>
  <c r="Z27" i="10"/>
  <c r="CE27" i="10" s="1"/>
  <c r="BX27" i="10" s="1"/>
  <c r="Z28" i="10"/>
  <c r="CE28" i="10" s="1"/>
  <c r="V8" i="10"/>
  <c r="CD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V15" i="10"/>
  <c r="CD15" i="10" s="1"/>
  <c r="BW15" i="10" s="1"/>
  <c r="V16" i="10"/>
  <c r="V17" i="10"/>
  <c r="CD17" i="10" s="1"/>
  <c r="BW17" i="10" s="1"/>
  <c r="V18" i="10"/>
  <c r="CD18" i="10" s="1"/>
  <c r="BW18" i="10" s="1"/>
  <c r="V19" i="10"/>
  <c r="CD19" i="10" s="1"/>
  <c r="V20" i="10"/>
  <c r="CD20" i="10" s="1"/>
  <c r="V21" i="10"/>
  <c r="CD21" i="10" s="1"/>
  <c r="BW21" i="10" s="1"/>
  <c r="V22" i="10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V27" i="10"/>
  <c r="CD27" i="10" s="1"/>
  <c r="BW27" i="10" s="1"/>
  <c r="V28" i="10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R17" i="10"/>
  <c r="CC17" i="10" s="1"/>
  <c r="BV17" i="10" s="1"/>
  <c r="R18" i="10"/>
  <c r="CC18" i="10" s="1"/>
  <c r="BV18" i="10" s="1"/>
  <c r="R19" i="10"/>
  <c r="CC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R24" i="10"/>
  <c r="CC24" i="10" s="1"/>
  <c r="BV24" i="10" s="1"/>
  <c r="R25" i="10"/>
  <c r="R26" i="10"/>
  <c r="CC26" i="10" s="1"/>
  <c r="BV26" i="10" s="1"/>
  <c r="R27" i="10"/>
  <c r="CC27" i="10" s="1"/>
  <c r="BV27" i="10" s="1"/>
  <c r="R28" i="10"/>
  <c r="CC28" i="10" s="1"/>
  <c r="BV28" i="10" s="1"/>
  <c r="N8" i="10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N14" i="10"/>
  <c r="N15" i="10"/>
  <c r="CB15" i="10" s="1"/>
  <c r="BU15" i="10" s="1"/>
  <c r="N16" i="10"/>
  <c r="CB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N27" i="10"/>
  <c r="CB27" i="10" s="1"/>
  <c r="BU27" i="10" s="1"/>
  <c r="N28" i="10"/>
  <c r="CB28" i="10" s="1"/>
  <c r="BU28" i="10" s="1"/>
  <c r="J8" i="10"/>
  <c r="CA8" i="10" s="1"/>
  <c r="BT8" i="10" s="1"/>
  <c r="J9" i="10"/>
  <c r="CA9" i="10" s="1"/>
  <c r="BT9" i="10" s="1"/>
  <c r="J10" i="10"/>
  <c r="CA10" i="10" s="1"/>
  <c r="J11" i="10"/>
  <c r="CA11" i="10" s="1"/>
  <c r="BT11" i="10" s="1"/>
  <c r="J12" i="10"/>
  <c r="CA12" i="10" s="1"/>
  <c r="BT12" i="10" s="1"/>
  <c r="J13" i="10"/>
  <c r="CA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J18" i="10"/>
  <c r="CA18" i="10" s="1"/>
  <c r="BT18" i="10" s="1"/>
  <c r="J19" i="10"/>
  <c r="J20" i="10"/>
  <c r="CA20" i="10" s="1"/>
  <c r="BT20" i="10" s="1"/>
  <c r="J21" i="10"/>
  <c r="CA21" i="10" s="1"/>
  <c r="BT21" i="10" s="1"/>
  <c r="J22" i="10"/>
  <c r="CA22" i="10" s="1"/>
  <c r="BT22" i="10" s="1"/>
  <c r="J23" i="10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F8" i="10"/>
  <c r="F9" i="10"/>
  <c r="BZ9" i="10" s="1"/>
  <c r="F10" i="10"/>
  <c r="BZ10" i="10" s="1"/>
  <c r="F11" i="10"/>
  <c r="F12" i="10"/>
  <c r="F13" i="10"/>
  <c r="BZ13" i="10" s="1"/>
  <c r="F14" i="10"/>
  <c r="F15" i="10"/>
  <c r="F16" i="10"/>
  <c r="BZ16" i="10" s="1"/>
  <c r="F17" i="10"/>
  <c r="F18" i="10"/>
  <c r="E18" i="10" s="1"/>
  <c r="D18" i="10" s="1"/>
  <c r="F19" i="10"/>
  <c r="BZ19" i="10" s="1"/>
  <c r="BS19" i="10" s="1"/>
  <c r="F20" i="10"/>
  <c r="F21" i="10"/>
  <c r="F22" i="10"/>
  <c r="BZ22" i="10" s="1"/>
  <c r="F23" i="10"/>
  <c r="F24" i="10"/>
  <c r="BZ24" i="10" s="1"/>
  <c r="F25" i="10"/>
  <c r="BZ25" i="10" s="1"/>
  <c r="F26" i="10"/>
  <c r="BZ26" i="10" s="1"/>
  <c r="BS26" i="10" s="1"/>
  <c r="F27" i="10"/>
  <c r="BZ27" i="10" s="1"/>
  <c r="F28" i="10"/>
  <c r="BZ28" i="10" s="1"/>
  <c r="E8" i="10"/>
  <c r="E9" i="10"/>
  <c r="D9" i="10" s="1"/>
  <c r="E13" i="10"/>
  <c r="E16" i="10"/>
  <c r="D16" i="10" s="1"/>
  <c r="E19" i="10"/>
  <c r="E20" i="10"/>
  <c r="E22" i="10"/>
  <c r="E24" i="10"/>
  <c r="E28" i="10"/>
  <c r="AP8" i="1"/>
  <c r="AP14" i="1"/>
  <c r="AP18" i="1"/>
  <c r="AP20" i="1"/>
  <c r="AP21" i="1"/>
  <c r="AP25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N8" i="1"/>
  <c r="AN9" i="1"/>
  <c r="AN10" i="1"/>
  <c r="AP10" i="1" s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P24" i="1" s="1"/>
  <c r="AN25" i="1"/>
  <c r="AN26" i="1"/>
  <c r="AP26" i="1" s="1"/>
  <c r="AN27" i="1"/>
  <c r="AN28" i="1"/>
  <c r="AP28" i="1" s="1"/>
  <c r="AM8" i="1"/>
  <c r="AM9" i="1"/>
  <c r="AP9" i="1" s="1"/>
  <c r="AM10" i="1"/>
  <c r="AM11" i="1"/>
  <c r="AP11" i="1" s="1"/>
  <c r="AM12" i="1"/>
  <c r="AP12" i="1" s="1"/>
  <c r="AM13" i="1"/>
  <c r="AP13" i="1" s="1"/>
  <c r="AM14" i="1"/>
  <c r="AM15" i="1"/>
  <c r="AP15" i="1" s="1"/>
  <c r="AM16" i="1"/>
  <c r="AM17" i="1"/>
  <c r="AP17" i="1" s="1"/>
  <c r="AM18" i="1"/>
  <c r="AM19" i="1"/>
  <c r="AP19" i="1" s="1"/>
  <c r="AM20" i="1"/>
  <c r="AM21" i="1"/>
  <c r="AM22" i="1"/>
  <c r="AM23" i="1"/>
  <c r="AP23" i="1" s="1"/>
  <c r="AM24" i="1"/>
  <c r="AM25" i="1"/>
  <c r="AM26" i="1"/>
  <c r="AM27" i="1"/>
  <c r="AP27" i="1" s="1"/>
  <c r="AM28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D8" i="1"/>
  <c r="AD9" i="1"/>
  <c r="AJ9" i="1" s="1"/>
  <c r="AD10" i="1"/>
  <c r="AD11" i="1"/>
  <c r="AD12" i="1"/>
  <c r="AD13" i="1"/>
  <c r="AD14" i="1"/>
  <c r="AD15" i="1"/>
  <c r="AJ15" i="1" s="1"/>
  <c r="AD16" i="1"/>
  <c r="AD17" i="1"/>
  <c r="AD18" i="1"/>
  <c r="AD19" i="1"/>
  <c r="AJ19" i="1" s="1"/>
  <c r="AD20" i="1"/>
  <c r="AD21" i="1"/>
  <c r="AJ21" i="1" s="1"/>
  <c r="AD22" i="1"/>
  <c r="AD23" i="1"/>
  <c r="AD24" i="1"/>
  <c r="AD25" i="1"/>
  <c r="AD26" i="1"/>
  <c r="AD27" i="1"/>
  <c r="AJ27" i="1" s="1"/>
  <c r="AD28" i="1"/>
  <c r="AC8" i="1"/>
  <c r="AJ8" i="1" s="1"/>
  <c r="AC9" i="1"/>
  <c r="AC10" i="1"/>
  <c r="AJ10" i="1" s="1"/>
  <c r="AC11" i="1"/>
  <c r="AJ11" i="1" s="1"/>
  <c r="AC12" i="1"/>
  <c r="AJ12" i="1" s="1"/>
  <c r="AC13" i="1"/>
  <c r="AJ13" i="1" s="1"/>
  <c r="AC14" i="1"/>
  <c r="AJ14" i="1" s="1"/>
  <c r="AC15" i="1"/>
  <c r="AC16" i="1"/>
  <c r="AJ16" i="1" s="1"/>
  <c r="AC17" i="1"/>
  <c r="AJ17" i="1" s="1"/>
  <c r="AC18" i="1"/>
  <c r="AJ18" i="1" s="1"/>
  <c r="AC19" i="1"/>
  <c r="AC20" i="1"/>
  <c r="AJ20" i="1" s="1"/>
  <c r="AC21" i="1"/>
  <c r="AC22" i="1"/>
  <c r="AJ22" i="1" s="1"/>
  <c r="AC23" i="1"/>
  <c r="AJ23" i="1" s="1"/>
  <c r="AC24" i="1"/>
  <c r="AJ24" i="1" s="1"/>
  <c r="AC25" i="1"/>
  <c r="AJ25" i="1" s="1"/>
  <c r="AC26" i="1"/>
  <c r="AJ26" i="1" s="1"/>
  <c r="AC27" i="1"/>
  <c r="AC28" i="1"/>
  <c r="AJ28" i="1" s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T8" i="1"/>
  <c r="T9" i="1"/>
  <c r="T10" i="1"/>
  <c r="T11" i="1"/>
  <c r="T12" i="1"/>
  <c r="T13" i="1"/>
  <c r="T14" i="1"/>
  <c r="T15" i="1"/>
  <c r="R15" i="1" s="1"/>
  <c r="T16" i="1"/>
  <c r="T17" i="1"/>
  <c r="T18" i="1"/>
  <c r="T19" i="1"/>
  <c r="R19" i="1" s="1"/>
  <c r="T20" i="1"/>
  <c r="T21" i="1"/>
  <c r="T22" i="1"/>
  <c r="T23" i="1"/>
  <c r="T24" i="1"/>
  <c r="T25" i="1"/>
  <c r="T26" i="1"/>
  <c r="T27" i="1"/>
  <c r="R27" i="1" s="1"/>
  <c r="T28" i="1"/>
  <c r="S8" i="1"/>
  <c r="R8" i="1" s="1"/>
  <c r="S9" i="1"/>
  <c r="S10" i="1"/>
  <c r="R10" i="1" s="1"/>
  <c r="S11" i="1"/>
  <c r="S12" i="1"/>
  <c r="R12" i="1" s="1"/>
  <c r="S13" i="1"/>
  <c r="S14" i="1"/>
  <c r="R14" i="1" s="1"/>
  <c r="S15" i="1"/>
  <c r="S16" i="1"/>
  <c r="S17" i="1"/>
  <c r="S18" i="1"/>
  <c r="R18" i="1" s="1"/>
  <c r="S19" i="1"/>
  <c r="S20" i="1"/>
  <c r="S21" i="1"/>
  <c r="S22" i="1"/>
  <c r="R22" i="1" s="1"/>
  <c r="S23" i="1"/>
  <c r="S24" i="1"/>
  <c r="R24" i="1" s="1"/>
  <c r="S25" i="1"/>
  <c r="S26" i="1"/>
  <c r="S27" i="1"/>
  <c r="S28" i="1"/>
  <c r="R9" i="1"/>
  <c r="R11" i="1"/>
  <c r="R13" i="1"/>
  <c r="R16" i="1"/>
  <c r="R17" i="1"/>
  <c r="R20" i="1"/>
  <c r="R21" i="1"/>
  <c r="R23" i="1"/>
  <c r="R25" i="1"/>
  <c r="R26" i="1"/>
  <c r="R28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P8" i="1"/>
  <c r="P9" i="1"/>
  <c r="P10" i="1"/>
  <c r="P11" i="1"/>
  <c r="AA11" i="1" s="1"/>
  <c r="P12" i="1"/>
  <c r="P13" i="1"/>
  <c r="AA13" i="1" s="1"/>
  <c r="P14" i="1"/>
  <c r="P15" i="1"/>
  <c r="P16" i="1"/>
  <c r="AA16" i="1" s="1"/>
  <c r="P17" i="1"/>
  <c r="AA17" i="1" s="1"/>
  <c r="P18" i="1"/>
  <c r="P19" i="1"/>
  <c r="P20" i="1"/>
  <c r="AA20" i="1" s="1"/>
  <c r="P21" i="1"/>
  <c r="P22" i="1"/>
  <c r="P23" i="1"/>
  <c r="AA23" i="1" s="1"/>
  <c r="P24" i="1"/>
  <c r="P25" i="1"/>
  <c r="AA25" i="1" s="1"/>
  <c r="P26" i="1"/>
  <c r="AA26" i="1" s="1"/>
  <c r="P27" i="1"/>
  <c r="P28" i="1"/>
  <c r="AA28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K20" i="1" s="1"/>
  <c r="I21" i="1"/>
  <c r="I22" i="1"/>
  <c r="K22" i="1" s="1"/>
  <c r="I23" i="1"/>
  <c r="I24" i="1"/>
  <c r="I27" i="1"/>
  <c r="I28" i="1"/>
  <c r="H20" i="1"/>
  <c r="H22" i="1"/>
  <c r="D8" i="1"/>
  <c r="D9" i="1"/>
  <c r="D10" i="1"/>
  <c r="N10" i="1" s="1"/>
  <c r="D11" i="1"/>
  <c r="D12" i="1"/>
  <c r="D13" i="1"/>
  <c r="D14" i="1"/>
  <c r="D15" i="1"/>
  <c r="D16" i="1"/>
  <c r="D17" i="1"/>
  <c r="D18" i="1"/>
  <c r="D19" i="1"/>
  <c r="D20" i="1"/>
  <c r="D21" i="1"/>
  <c r="D22" i="1"/>
  <c r="L22" i="1" s="1"/>
  <c r="D23" i="1"/>
  <c r="D24" i="1"/>
  <c r="D25" i="1"/>
  <c r="D26" i="1"/>
  <c r="D27" i="1"/>
  <c r="D28" i="1"/>
  <c r="M13" i="1" l="1"/>
  <c r="AK25" i="1"/>
  <c r="AB25" i="1"/>
  <c r="AA19" i="1"/>
  <c r="AB13" i="1"/>
  <c r="AK13" i="1"/>
  <c r="BS9" i="10"/>
  <c r="BY9" i="10"/>
  <c r="BR9" i="10" s="1"/>
  <c r="M9" i="1" s="1"/>
  <c r="L16" i="1"/>
  <c r="AL28" i="1"/>
  <c r="AB28" i="1"/>
  <c r="AK28" i="1"/>
  <c r="AA22" i="1"/>
  <c r="AL16" i="1"/>
  <c r="AB16" i="1"/>
  <c r="AK16" i="1"/>
  <c r="AA10" i="1"/>
  <c r="L20" i="1"/>
  <c r="BS24" i="10"/>
  <c r="BY24" i="10"/>
  <c r="BR24" i="10" s="1"/>
  <c r="BZ12" i="10"/>
  <c r="E12" i="10"/>
  <c r="D12" i="10" s="1"/>
  <c r="BZ18" i="10"/>
  <c r="H16" i="1"/>
  <c r="K16" i="1" s="1"/>
  <c r="N22" i="1"/>
  <c r="AA27" i="1"/>
  <c r="AA21" i="1"/>
  <c r="AA15" i="1"/>
  <c r="AA9" i="1"/>
  <c r="AA24" i="1"/>
  <c r="AA18" i="1"/>
  <c r="AA12" i="1"/>
  <c r="D22" i="10"/>
  <c r="D8" i="8"/>
  <c r="M26" i="1"/>
  <c r="H9" i="1"/>
  <c r="K9" i="1" s="1"/>
  <c r="L9" i="1" s="1"/>
  <c r="M24" i="1"/>
  <c r="AK26" i="1"/>
  <c r="AL26" i="1"/>
  <c r="AB26" i="1"/>
  <c r="AK20" i="1"/>
  <c r="AB20" i="1"/>
  <c r="AL20" i="1"/>
  <c r="AA14" i="1"/>
  <c r="AA8" i="1"/>
  <c r="D20" i="10"/>
  <c r="BY28" i="10"/>
  <c r="BR28" i="10" s="1"/>
  <c r="M28" i="1" s="1"/>
  <c r="BY22" i="10"/>
  <c r="BS22" i="10"/>
  <c r="BS16" i="10"/>
  <c r="BY16" i="10"/>
  <c r="BR16" i="10" s="1"/>
  <c r="M16" i="1" s="1"/>
  <c r="BY10" i="10"/>
  <c r="BR10" i="10" s="1"/>
  <c r="M10" i="1" s="1"/>
  <c r="CU26" i="10"/>
  <c r="AD26" i="10"/>
  <c r="H26" i="1" s="1"/>
  <c r="K26" i="1" s="1"/>
  <c r="L26" i="1" s="1"/>
  <c r="CU14" i="10"/>
  <c r="AD14" i="10"/>
  <c r="H14" i="1" s="1"/>
  <c r="K14" i="1" s="1"/>
  <c r="L14" i="1" s="1"/>
  <c r="CU8" i="10"/>
  <c r="AD8" i="10"/>
  <c r="H8" i="1" s="1"/>
  <c r="K8" i="1" s="1"/>
  <c r="L8" i="1" s="1"/>
  <c r="CO23" i="10"/>
  <c r="CT23" i="10"/>
  <c r="CM23" i="10" s="1"/>
  <c r="CV17" i="10"/>
  <c r="CO17" i="10" s="1"/>
  <c r="AD17" i="10"/>
  <c r="CV11" i="10"/>
  <c r="CO11" i="10" s="1"/>
  <c r="AD11" i="10"/>
  <c r="H11" i="1" s="1"/>
  <c r="K11" i="1" s="1"/>
  <c r="L11" i="1" s="1"/>
  <c r="BX16" i="10"/>
  <c r="BY27" i="10"/>
  <c r="BR27" i="10" s="1"/>
  <c r="M27" i="1" s="1"/>
  <c r="BS27" i="10"/>
  <c r="BZ21" i="10"/>
  <c r="E21" i="10"/>
  <c r="BZ15" i="10"/>
  <c r="E15" i="10"/>
  <c r="CN20" i="10"/>
  <c r="CT20" i="10"/>
  <c r="CM20" i="10" s="1"/>
  <c r="N20" i="1" s="1"/>
  <c r="M8" i="1"/>
  <c r="N17" i="1"/>
  <c r="N16" i="1"/>
  <c r="N23" i="1"/>
  <c r="N11" i="1"/>
  <c r="H19" i="1"/>
  <c r="K19" i="1" s="1"/>
  <c r="L19" i="1" s="1"/>
  <c r="N28" i="1"/>
  <c r="H18" i="1"/>
  <c r="K18" i="1" s="1"/>
  <c r="L18" i="1" s="1"/>
  <c r="AL23" i="1"/>
  <c r="AB23" i="1"/>
  <c r="AK23" i="1"/>
  <c r="AL17" i="1"/>
  <c r="AB17" i="1"/>
  <c r="AK17" i="1"/>
  <c r="AL11" i="1"/>
  <c r="AB11" i="1"/>
  <c r="AK11" i="1"/>
  <c r="AP22" i="1"/>
  <c r="AP16" i="1"/>
  <c r="E27" i="10"/>
  <c r="BY25" i="10"/>
  <c r="BR25" i="10" s="1"/>
  <c r="M25" i="1" s="1"/>
  <c r="BY13" i="10"/>
  <c r="BR13" i="10" s="1"/>
  <c r="BS13" i="10"/>
  <c r="BX28" i="10"/>
  <c r="BZ23" i="10"/>
  <c r="E23" i="10"/>
  <c r="BZ17" i="10"/>
  <c r="E17" i="10"/>
  <c r="D17" i="10" s="1"/>
  <c r="BZ11" i="10"/>
  <c r="E11" i="10"/>
  <c r="CT28" i="10"/>
  <c r="CM28" i="10" s="1"/>
  <c r="CN28" i="10"/>
  <c r="CT16" i="10"/>
  <c r="CM16" i="10" s="1"/>
  <c r="CN16" i="10"/>
  <c r="BY8" i="10"/>
  <c r="BR8" i="10" s="1"/>
  <c r="D20" i="8"/>
  <c r="D14" i="8"/>
  <c r="E14" i="10"/>
  <c r="AD28" i="10"/>
  <c r="AD13" i="10"/>
  <c r="CT27" i="10"/>
  <c r="CM27" i="10" s="1"/>
  <c r="N27" i="1" s="1"/>
  <c r="CN27" i="10"/>
  <c r="CT21" i="10"/>
  <c r="CM21" i="10" s="1"/>
  <c r="N21" i="1" s="1"/>
  <c r="CN21" i="10"/>
  <c r="CT15" i="10"/>
  <c r="CM15" i="10" s="1"/>
  <c r="N15" i="1" s="1"/>
  <c r="CN15" i="10"/>
  <c r="CT9" i="10"/>
  <c r="CM9" i="10" s="1"/>
  <c r="N9" i="1" s="1"/>
  <c r="CN9" i="10"/>
  <c r="CN11" i="10"/>
  <c r="CT11" i="10"/>
  <c r="CM11" i="10" s="1"/>
  <c r="CF22" i="10"/>
  <c r="BM23" i="8"/>
  <c r="BM17" i="8"/>
  <c r="E26" i="10"/>
  <c r="BY26" i="10"/>
  <c r="BR26" i="10" s="1"/>
  <c r="AD25" i="10"/>
  <c r="CT25" i="10"/>
  <c r="CM25" i="10" s="1"/>
  <c r="N25" i="1" s="1"/>
  <c r="CT19" i="10"/>
  <c r="CM19" i="10" s="1"/>
  <c r="N19" i="1" s="1"/>
  <c r="CT13" i="10"/>
  <c r="CM13" i="10" s="1"/>
  <c r="N13" i="1" s="1"/>
  <c r="CN10" i="10"/>
  <c r="E23" i="8"/>
  <c r="D23" i="8" s="1"/>
  <c r="E17" i="8"/>
  <c r="AX17" i="8"/>
  <c r="AX11" i="8"/>
  <c r="DZ23" i="8"/>
  <c r="DZ17" i="8"/>
  <c r="DZ11" i="8"/>
  <c r="D11" i="8" s="1"/>
  <c r="E25" i="10"/>
  <c r="D25" i="10" s="1"/>
  <c r="E10" i="10"/>
  <c r="D10" i="10" s="1"/>
  <c r="BY19" i="10"/>
  <c r="BR19" i="10" s="1"/>
  <c r="M19" i="1" s="1"/>
  <c r="AD24" i="10"/>
  <c r="H24" i="1" s="1"/>
  <c r="K24" i="1" s="1"/>
  <c r="L24" i="1" s="1"/>
  <c r="AD10" i="10"/>
  <c r="CT24" i="10"/>
  <c r="CM24" i="10" s="1"/>
  <c r="N24" i="1" s="1"/>
  <c r="CN24" i="10"/>
  <c r="CT18" i="10"/>
  <c r="CM18" i="10" s="1"/>
  <c r="N18" i="1" s="1"/>
  <c r="CT12" i="10"/>
  <c r="CM12" i="10" s="1"/>
  <c r="N12" i="1" s="1"/>
  <c r="CN12" i="10"/>
  <c r="BS8" i="10"/>
  <c r="BY20" i="10"/>
  <c r="BR20" i="10" s="1"/>
  <c r="M20" i="1" s="1"/>
  <c r="CN25" i="10"/>
  <c r="D15" i="8"/>
  <c r="BY14" i="10"/>
  <c r="BR14" i="10" s="1"/>
  <c r="M14" i="1" s="1"/>
  <c r="CN17" i="10"/>
  <c r="CT17" i="10"/>
  <c r="CM17" i="10" s="1"/>
  <c r="D23" i="3"/>
  <c r="D17" i="3"/>
  <c r="D25" i="4"/>
  <c r="AL25" i="1" s="1"/>
  <c r="O25" i="3"/>
  <c r="D25" i="3" s="1"/>
  <c r="D19" i="4"/>
  <c r="O19" i="3"/>
  <c r="D21" i="8"/>
  <c r="D28" i="8"/>
  <c r="D22" i="8"/>
  <c r="D16" i="8"/>
  <c r="D10" i="8"/>
  <c r="D19" i="3"/>
  <c r="D27" i="8"/>
  <c r="F25" i="5"/>
  <c r="F19" i="5"/>
  <c r="D19" i="5" s="1"/>
  <c r="F13" i="5"/>
  <c r="F28" i="5"/>
  <c r="D28" i="5" s="1"/>
  <c r="F22" i="5"/>
  <c r="D22" i="5" s="1"/>
  <c r="F16" i="5"/>
  <c r="D16" i="5" s="1"/>
  <c r="F10" i="5"/>
  <c r="D10" i="5" s="1"/>
  <c r="D9" i="8"/>
  <c r="D24" i="8"/>
  <c r="D18" i="8"/>
  <c r="D12" i="8"/>
  <c r="D13" i="4"/>
  <c r="AL13" i="1" s="1"/>
  <c r="D21" i="5"/>
  <c r="D9" i="5"/>
  <c r="D26" i="5"/>
  <c r="D20" i="5"/>
  <c r="F27" i="5"/>
  <c r="D27" i="5" s="1"/>
  <c r="F21" i="5"/>
  <c r="F15" i="5"/>
  <c r="D15" i="5" s="1"/>
  <c r="F9" i="5"/>
  <c r="F26" i="5"/>
  <c r="F20" i="5"/>
  <c r="F14" i="5"/>
  <c r="D14" i="5" s="1"/>
  <c r="F8" i="5"/>
  <c r="D8" i="5" s="1"/>
  <c r="O13" i="3"/>
  <c r="D13" i="3" s="1"/>
  <c r="D25" i="5"/>
  <c r="D13" i="5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CH7" i="10" s="1"/>
  <c r="BE7" i="10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E7" i="10"/>
  <c r="DB7" i="10"/>
  <c r="CK7" i="10"/>
  <c r="CG7" i="10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AL9" i="1" l="1"/>
  <c r="AK9" i="1"/>
  <c r="AB9" i="1"/>
  <c r="D17" i="8"/>
  <c r="H25" i="1"/>
  <c r="K25" i="1" s="1"/>
  <c r="L25" i="1" s="1"/>
  <c r="D14" i="10"/>
  <c r="BS17" i="10"/>
  <c r="BY17" i="10"/>
  <c r="BR17" i="10" s="1"/>
  <c r="M17" i="1" s="1"/>
  <c r="H21" i="1"/>
  <c r="K21" i="1" s="1"/>
  <c r="L21" i="1" s="1"/>
  <c r="D21" i="10"/>
  <c r="CN8" i="10"/>
  <c r="CT8" i="10"/>
  <c r="CM8" i="10" s="1"/>
  <c r="N8" i="1" s="1"/>
  <c r="AL8" i="1"/>
  <c r="AK8" i="1"/>
  <c r="AB8" i="1"/>
  <c r="AL15" i="1"/>
  <c r="AK15" i="1"/>
  <c r="AB15" i="1"/>
  <c r="BY18" i="10"/>
  <c r="BR18" i="10" s="1"/>
  <c r="M18" i="1" s="1"/>
  <c r="BS18" i="10"/>
  <c r="D28" i="10"/>
  <c r="H28" i="1"/>
  <c r="K28" i="1" s="1"/>
  <c r="L28" i="1" s="1"/>
  <c r="D23" i="10"/>
  <c r="H23" i="1"/>
  <c r="K23" i="1" s="1"/>
  <c r="L23" i="1" s="1"/>
  <c r="BY21" i="10"/>
  <c r="BR21" i="10" s="1"/>
  <c r="M21" i="1" s="1"/>
  <c r="BS21" i="10"/>
  <c r="H17" i="1"/>
  <c r="K17" i="1" s="1"/>
  <c r="L17" i="1" s="1"/>
  <c r="AK14" i="1"/>
  <c r="AB14" i="1"/>
  <c r="AL14" i="1"/>
  <c r="AK21" i="1"/>
  <c r="AB21" i="1"/>
  <c r="AL21" i="1"/>
  <c r="AL22" i="1"/>
  <c r="AK22" i="1"/>
  <c r="AB22" i="1"/>
  <c r="H10" i="1"/>
  <c r="K10" i="1" s="1"/>
  <c r="L10" i="1" s="1"/>
  <c r="D26" i="10"/>
  <c r="BS23" i="10"/>
  <c r="BY23" i="10"/>
  <c r="BR23" i="10" s="1"/>
  <c r="M23" i="1" s="1"/>
  <c r="D27" i="10"/>
  <c r="H27" i="1"/>
  <c r="K27" i="1" s="1"/>
  <c r="L27" i="1" s="1"/>
  <c r="CN14" i="10"/>
  <c r="CT14" i="10"/>
  <c r="CM14" i="10" s="1"/>
  <c r="N14" i="1" s="1"/>
  <c r="AB12" i="1"/>
  <c r="AL12" i="1"/>
  <c r="AK12" i="1"/>
  <c r="AK27" i="1"/>
  <c r="AL27" i="1"/>
  <c r="AB27" i="1"/>
  <c r="BY12" i="10"/>
  <c r="BR12" i="10" s="1"/>
  <c r="M12" i="1" s="1"/>
  <c r="BS12" i="10"/>
  <c r="D24" i="10"/>
  <c r="H12" i="1"/>
  <c r="K12" i="1" s="1"/>
  <c r="L12" i="1" s="1"/>
  <c r="D11" i="10"/>
  <c r="D8" i="10"/>
  <c r="BR22" i="10"/>
  <c r="M22" i="1" s="1"/>
  <c r="AB18" i="1"/>
  <c r="AK18" i="1"/>
  <c r="AL18" i="1"/>
  <c r="AB10" i="1"/>
  <c r="AK10" i="1"/>
  <c r="AL10" i="1"/>
  <c r="AL19" i="1"/>
  <c r="AB19" i="1"/>
  <c r="AK19" i="1"/>
  <c r="BY15" i="10"/>
  <c r="BR15" i="10" s="1"/>
  <c r="M15" i="1" s="1"/>
  <c r="BS15" i="10"/>
  <c r="H13" i="1"/>
  <c r="K13" i="1" s="1"/>
  <c r="L13" i="1" s="1"/>
  <c r="D13" i="10"/>
  <c r="BS11" i="10"/>
  <c r="BY11" i="10"/>
  <c r="BR11" i="10" s="1"/>
  <c r="M11" i="1" s="1"/>
  <c r="D15" i="10"/>
  <c r="H15" i="1"/>
  <c r="K15" i="1" s="1"/>
  <c r="L15" i="1" s="1"/>
  <c r="CN26" i="10"/>
  <c r="CT26" i="10"/>
  <c r="CM26" i="10" s="1"/>
  <c r="N26" i="1" s="1"/>
  <c r="AL24" i="1"/>
  <c r="AB24" i="1"/>
  <c r="AK24" i="1"/>
  <c r="F7" i="10"/>
  <c r="T7" i="9"/>
  <c r="BJ7" i="4" s="1"/>
  <c r="T7" i="4" s="1"/>
  <c r="R7" i="10"/>
  <c r="CC7" i="10" s="1"/>
  <c r="AU7" i="10"/>
  <c r="CY7" i="10" s="1"/>
  <c r="V7" i="10"/>
  <c r="CD7" i="10" s="1"/>
  <c r="BW7" i="10" s="1"/>
  <c r="N7" i="10"/>
  <c r="CB7" i="10" s="1"/>
  <c r="BU7" i="10" s="1"/>
  <c r="P7" i="9"/>
  <c r="BF7" i="4" s="1"/>
  <c r="P7" i="4" s="1"/>
  <c r="M7" i="8"/>
  <c r="Z7" i="10"/>
  <c r="CE7" i="10" s="1"/>
  <c r="BX7" i="10" s="1"/>
  <c r="G7" i="9"/>
  <c r="AW7" i="4" s="1"/>
  <c r="G7" i="4" s="1"/>
  <c r="EH7" i="8"/>
  <c r="CC7" i="8"/>
  <c r="W7" i="9"/>
  <c r="BM7" i="4" s="1"/>
  <c r="W7" i="4" s="1"/>
  <c r="V7" i="9"/>
  <c r="BL7" i="4" s="1"/>
  <c r="V7" i="4" s="1"/>
  <c r="CJ7" i="5"/>
  <c r="N7" i="5" s="1"/>
  <c r="CR7" i="10"/>
  <c r="EU7" i="9"/>
  <c r="AI7" i="1" s="1"/>
  <c r="BV7" i="10"/>
  <c r="F7" i="9"/>
  <c r="AV7" i="4" s="1"/>
  <c r="F7" i="4" s="1"/>
  <c r="L7" i="9"/>
  <c r="BB7" i="4" s="1"/>
  <c r="L7" i="4" s="1"/>
  <c r="F7" i="8"/>
  <c r="AY7" i="10"/>
  <c r="CZ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149" i="13"/>
  <c r="AA167" i="13"/>
  <c r="AA2" i="13"/>
  <c r="AA81" i="13"/>
  <c r="AA60" i="13"/>
  <c r="AA65" i="13"/>
  <c r="AA77" i="13"/>
  <c r="AA106" i="13"/>
  <c r="AA57" i="13"/>
  <c r="AA45" i="13"/>
  <c r="AA6" i="13"/>
  <c r="AA137" i="13"/>
  <c r="AA202" i="13"/>
  <c r="AA166" i="13"/>
  <c r="AA107" i="13"/>
  <c r="AA164" i="13"/>
  <c r="AA230" i="13"/>
  <c r="AA182" i="13"/>
  <c r="AA219" i="13"/>
  <c r="AA79" i="13"/>
  <c r="AA86" i="13"/>
  <c r="AA13" i="13"/>
  <c r="AA169" i="13"/>
  <c r="AA239" i="13"/>
  <c r="AA186" i="13"/>
  <c r="AA69" i="13"/>
  <c r="AA76" i="13"/>
  <c r="AA109" i="13"/>
  <c r="AA227" i="13"/>
  <c r="AA192" i="13"/>
  <c r="AA42" i="13"/>
  <c r="AA116" i="13"/>
  <c r="AA206" i="13"/>
  <c r="AA90" i="13"/>
  <c r="AA242" i="13"/>
  <c r="AA120" i="13"/>
  <c r="AA223" i="13"/>
  <c r="AA119" i="13"/>
  <c r="AA234" i="13"/>
  <c r="AA197" i="13"/>
  <c r="AA231" i="13"/>
  <c r="AA28" i="13"/>
  <c r="AA142" i="13"/>
  <c r="AA143" i="13"/>
  <c r="AA173" i="13"/>
  <c r="AA241" i="13"/>
  <c r="AA111" i="13"/>
  <c r="AA46" i="13"/>
  <c r="AA68" i="13"/>
  <c r="AA92" i="13"/>
  <c r="AA218" i="13"/>
  <c r="AA84" i="13"/>
  <c r="AA188" i="13"/>
  <c r="AA159" i="13"/>
  <c r="AA216" i="13"/>
  <c r="AA189" i="13"/>
  <c r="AA134" i="13"/>
  <c r="AA113" i="13"/>
  <c r="AA217" i="13"/>
  <c r="AA23" i="13"/>
  <c r="AA145" i="13"/>
  <c r="AA248" i="13"/>
  <c r="AA75" i="13"/>
  <c r="AA207" i="13"/>
  <c r="AA64" i="13"/>
  <c r="AA174" i="13"/>
  <c r="AA163" i="13"/>
  <c r="AA180" i="13"/>
  <c r="AA228" i="13"/>
  <c r="AA140" i="13"/>
  <c r="AA72" i="13"/>
  <c r="AA66" i="13"/>
  <c r="AA176" i="13"/>
  <c r="AA124" i="13"/>
  <c r="AA56" i="13"/>
  <c r="AA171" i="13"/>
  <c r="AA110" i="13"/>
  <c r="AA80" i="13"/>
  <c r="AA105" i="13"/>
  <c r="AA52" i="13"/>
  <c r="AA195" i="13"/>
  <c r="AA73" i="13"/>
  <c r="AA78" i="13"/>
  <c r="AA172" i="13"/>
  <c r="AA17" i="13"/>
  <c r="AA18" i="13"/>
  <c r="AA213" i="13"/>
  <c r="AA14" i="13"/>
  <c r="AA132" i="13"/>
  <c r="AA162" i="13"/>
  <c r="AA33" i="13"/>
  <c r="AA156" i="13"/>
  <c r="AA141" i="13"/>
  <c r="AA203" i="13"/>
  <c r="AA62" i="13"/>
  <c r="AA185" i="13"/>
  <c r="AA196" i="13"/>
  <c r="AA59" i="13"/>
  <c r="AA115" i="13"/>
  <c r="AA204" i="13"/>
  <c r="AA237" i="13"/>
  <c r="AA55" i="13"/>
  <c r="AA151" i="13"/>
  <c r="AA125" i="13"/>
  <c r="AA54" i="13"/>
  <c r="AA127" i="13"/>
  <c r="AA170" i="13"/>
  <c r="AA233" i="13"/>
  <c r="AA138" i="13"/>
  <c r="AA246" i="13"/>
  <c r="AA226" i="13"/>
  <c r="AA47" i="13"/>
  <c r="AA136" i="13"/>
  <c r="AA147" i="13"/>
  <c r="AA5" i="13"/>
  <c r="AA131" i="13"/>
  <c r="AA98" i="13"/>
  <c r="AA183" i="13"/>
  <c r="AA191" i="13"/>
  <c r="AA114" i="13"/>
  <c r="AA139" i="13"/>
  <c r="AA245" i="13"/>
  <c r="AA128" i="13"/>
  <c r="AA58" i="13"/>
  <c r="AA201" i="13"/>
  <c r="AA63" i="13"/>
  <c r="AA199" i="13"/>
  <c r="AA236" i="13"/>
  <c r="AA30" i="13"/>
  <c r="AA16" i="13"/>
  <c r="AA10" i="13"/>
  <c r="AA29" i="13"/>
  <c r="AA121" i="13"/>
  <c r="AA190" i="13"/>
  <c r="AA49" i="13"/>
  <c r="AA229" i="13"/>
  <c r="AA108" i="13"/>
  <c r="AA99" i="13"/>
  <c r="AA129" i="13"/>
  <c r="AA198" i="13"/>
  <c r="AA21" i="13"/>
  <c r="AA87" i="13"/>
  <c r="AA24" i="13"/>
  <c r="AA97" i="13"/>
  <c r="AA37" i="13"/>
  <c r="AA235" i="13"/>
  <c r="AA179" i="13"/>
  <c r="AA215" i="13"/>
  <c r="AA91" i="13"/>
  <c r="AA153" i="13"/>
  <c r="AA48" i="13"/>
  <c r="AA168" i="13"/>
  <c r="AA74" i="13"/>
  <c r="AA177" i="13"/>
  <c r="AA19" i="13"/>
  <c r="AA40" i="13"/>
  <c r="AA152" i="13"/>
  <c r="AA61" i="13"/>
  <c r="AA178" i="13"/>
  <c r="AA210" i="13"/>
  <c r="AA146" i="13"/>
  <c r="AA244" i="13"/>
  <c r="AA122" i="13"/>
  <c r="AA175" i="13"/>
  <c r="AA205" i="13"/>
  <c r="AA26" i="13"/>
  <c r="AA104" i="13"/>
  <c r="AA31" i="13"/>
  <c r="AA96" i="13"/>
  <c r="AA148" i="13"/>
  <c r="AA53" i="13"/>
  <c r="AA249" i="13"/>
  <c r="AA8" i="13"/>
  <c r="AA161" i="13"/>
  <c r="AA11" i="13"/>
  <c r="AA232" i="13"/>
  <c r="AA27" i="13"/>
  <c r="AA93" i="13"/>
  <c r="AA94" i="13"/>
  <c r="AA71" i="13"/>
  <c r="AA200" i="13"/>
  <c r="AA112" i="13"/>
  <c r="AA103" i="13"/>
  <c r="AA118" i="13"/>
  <c r="AA32" i="13"/>
  <c r="AA247" i="13"/>
  <c r="AA155" i="13"/>
  <c r="AA38" i="13"/>
  <c r="AA67" i="13"/>
  <c r="AA117" i="13"/>
  <c r="AA43" i="13"/>
  <c r="AA95" i="13"/>
  <c r="AA123" i="13"/>
  <c r="AA165" i="13"/>
  <c r="AA157" i="13"/>
  <c r="AA135" i="13"/>
  <c r="AA82" i="13"/>
  <c r="AA102" i="13"/>
  <c r="AA20" i="13"/>
  <c r="AA51" i="13"/>
  <c r="AA7" i="13"/>
  <c r="AA222" i="13"/>
  <c r="AA240" i="13"/>
  <c r="AA211" i="13"/>
  <c r="AA225" i="13"/>
  <c r="AA243" i="13"/>
  <c r="AA41" i="13"/>
  <c r="AA39" i="13"/>
  <c r="AA50" i="13"/>
  <c r="AA144" i="13"/>
  <c r="AA34" i="13"/>
  <c r="AA89" i="13"/>
  <c r="AA133" i="13"/>
  <c r="AA83" i="13"/>
  <c r="AA184" i="13"/>
  <c r="AA25" i="13"/>
  <c r="AA208" i="13"/>
  <c r="AA15" i="13"/>
  <c r="AA150" i="13"/>
  <c r="AA221" i="13"/>
  <c r="AA154" i="13"/>
  <c r="AA9" i="13"/>
  <c r="AA70" i="13"/>
  <c r="AA36" i="13"/>
  <c r="AA158" i="13"/>
  <c r="AA12" i="13"/>
  <c r="AA194" i="13"/>
  <c r="AA44" i="13"/>
  <c r="AA88" i="13"/>
  <c r="AA126" i="13"/>
  <c r="AA160" i="13"/>
  <c r="AA193" i="13"/>
  <c r="AA250" i="13"/>
  <c r="AA85" i="13"/>
  <c r="AA209" i="13"/>
  <c r="AA220" i="13"/>
  <c r="AA35" i="13"/>
  <c r="AA212" i="13"/>
  <c r="AA100" i="13"/>
  <c r="AA224" i="13"/>
  <c r="AA214" i="13"/>
  <c r="AA101" i="13"/>
  <c r="AA130" i="13"/>
  <c r="AA187" i="13"/>
  <c r="AA238" i="13"/>
  <c r="AA22" i="13"/>
  <c r="AA181" i="13"/>
  <c r="BM7" i="8" l="1"/>
  <c r="E7" i="8"/>
  <c r="E7" i="10"/>
  <c r="CQ7" i="8"/>
  <c r="AX7" i="8"/>
  <c r="CB7" i="8"/>
  <c r="DZ7" i="8"/>
  <c r="AD7" i="10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25" i="14"/>
  <c r="I17" i="14"/>
  <c r="C10" i="14"/>
  <c r="M36" i="14"/>
  <c r="C24" i="14"/>
  <c r="I29" i="14"/>
  <c r="M32" i="14"/>
  <c r="C39" i="14"/>
  <c r="C20" i="14"/>
  <c r="M23" i="14"/>
  <c r="I33" i="14"/>
  <c r="M15" i="14"/>
  <c r="M22" i="14"/>
  <c r="M24" i="14"/>
  <c r="M8" i="14"/>
  <c r="M9" i="14"/>
  <c r="M37" i="14"/>
  <c r="M20" i="14"/>
  <c r="F5" i="14"/>
  <c r="M29" i="14"/>
  <c r="M28" i="14"/>
  <c r="I21" i="14"/>
  <c r="C16" i="14"/>
  <c r="M27" i="14"/>
  <c r="M31" i="14"/>
  <c r="M16" i="14"/>
  <c r="M21" i="14"/>
  <c r="M19" i="14"/>
  <c r="F40" i="14"/>
  <c r="I37" i="14"/>
  <c r="C38" i="14"/>
  <c r="M7" i="14"/>
  <c r="C12" i="14"/>
  <c r="M33" i="14"/>
  <c r="C14" i="14"/>
  <c r="M14" i="14"/>
  <c r="M38" i="14"/>
  <c r="C18" i="14"/>
  <c r="M26" i="14"/>
  <c r="M34" i="14"/>
  <c r="I25" i="14"/>
  <c r="M13" i="14"/>
  <c r="I13" i="14"/>
  <c r="M17" i="14"/>
  <c r="M30" i="14"/>
  <c r="M18" i="14"/>
  <c r="F8" i="14"/>
  <c r="M35" i="14"/>
  <c r="M12" i="14"/>
  <c r="D7" i="10" l="1"/>
  <c r="H7" i="1"/>
  <c r="K7" i="1" s="1"/>
  <c r="L7" i="1" s="1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C26" i="14"/>
  <c r="M10" i="14"/>
  <c r="P11" i="14"/>
  <c r="C22" i="14"/>
  <c r="C40" i="14"/>
  <c r="I8" i="14"/>
  <c r="F21" i="14"/>
  <c r="O37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<sst xmlns="http://schemas.openxmlformats.org/spreadsheetml/2006/main" count="4138" uniqueCount="805">
  <si>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</si>
  <si>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</si>
  <si>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</si>
  <si>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</si>
  <si>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</si>
  <si>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</si>
  <si>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</si>
  <si>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</si>
  <si>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</si>
  <si>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</si>
  <si>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</si>
  <si>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</si>
  <si>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</si>
  <si>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</si>
  <si>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</si>
  <si>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</si>
  <si>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</si>
  <si>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</si>
  <si>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</si>
  <si>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</si>
  <si>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</si>
  <si>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</si>
  <si>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</si>
  <si>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</si>
  <si>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</si>
  <si>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</si>
  <si>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</si>
  <si>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</si>
  <si>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</si>
  <si>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</si>
  <si>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</si>
  <si>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</si>
  <si>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</si>
  <si>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</si>
  <si>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</si>
  <si>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</si>
  <si>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</si>
  <si>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</si>
  <si>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</si>
  <si>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</si>
  <si>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</si>
  <si>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</si>
  <si>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</si>
  <si>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</si>
  <si>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</si>
  <si>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</si>
  <si>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</si>
  <si>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</si>
  <si>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</si>
  <si>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</si>
  <si>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</si>
  <si>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</si>
  <si>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</si>
  <si>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</si>
  <si>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</si>
  <si>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</si>
  <si>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</si>
  <si>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</si>
  <si>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</si>
  <si>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</si>
  <si>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</si>
  <si>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</si>
  <si>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</si>
  <si>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</si>
  <si>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</si>
  <si>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</si>
  <si>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</si>
  <si>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</si>
  <si>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</si>
  <si>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</si>
  <si>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</si>
  <si>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</si>
  <si>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</si>
  <si>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</si>
  <si>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</si>
  <si>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</si>
  <si>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</si>
  <si>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</si>
  <si>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</si>
  <si>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</si>
  <si>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</si>
  <si>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</si>
  <si>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</si>
  <si>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</si>
  <si>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</si>
  <si>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</si>
  <si>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</si>
  <si>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</si>
  <si>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</si>
  <si>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</si>
  <si>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</si>
  <si>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</si>
  <si>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</si>
  <si>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</si>
  <si>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</si>
  <si>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</si>
  <si>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</si>
  <si>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</si>
  <si>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</si>
  <si>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</si>
  <si>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</si>
  <si>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</si>
  <si>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</si>
  <si>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</si>
  <si>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</si>
  <si>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</si>
  <si>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</si>
  <si>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</si>
  <si>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</si>
  <si>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</si>
  <si>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</si>
  <si>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</si>
  <si>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</si>
  <si>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</si>
  <si>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</si>
  <si>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</si>
  <si>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</si>
  <si>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</si>
  <si>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</si>
  <si>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</si>
  <si>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</si>
  <si>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</si>
  <si>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</si>
  <si>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</si>
  <si>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</si>
  <si>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</si>
  <si>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</si>
  <si>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</si>
  <si>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</si>
  <si>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</si>
  <si>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</si>
  <si>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</si>
  <si>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</si>
  <si>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</si>
  <si>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</si>
  <si>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</si>
  <si>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</si>
  <si>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</si>
  <si>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</si>
  <si>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</si>
  <si>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</si>
  <si>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</si>
  <si>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</si>
  <si>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</si>
  <si>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</si>
  <si>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</si>
  <si>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</si>
  <si>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</si>
  <si>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</si>
  <si>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</si>
  <si>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</si>
  <si>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</si>
  <si>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</si>
  <si>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</si>
  <si>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</si>
  <si>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</si>
  <si>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</si>
  <si>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</si>
  <si>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</si>
  <si>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</si>
  <si>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</si>
  <si>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</si>
  <si>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</si>
  <si>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</si>
  <si>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</si>
  <si>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</si>
  <si>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</si>
  <si>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</si>
  <si>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</si>
  <si>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</si>
  <si>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</si>
  <si>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</si>
  <si>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</si>
  <si>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</si>
  <si>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</si>
  <si>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</si>
  <si>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</si>
  <si>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</si>
  <si>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</si>
  <si>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</si>
  <si>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</si>
  <si>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</si>
  <si>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</si>
  <si>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</si>
  <si>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</si>
  <si>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</si>
  <si>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</si>
  <si>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</si>
  <si>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</si>
  <si>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</si>
  <si>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</si>
  <si>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</si>
  <si>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</si>
  <si>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</si>
  <si>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</si>
  <si>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</si>
  <si>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</si>
  <si>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</si>
  <si>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</si>
  <si>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</si>
  <si>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</si>
  <si>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</si>
  <si>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</si>
  <si>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</si>
  <si>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</si>
  <si>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</si>
  <si>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</si>
  <si>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</si>
  <si>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</si>
  <si>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</si>
  <si>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</si>
  <si>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</si>
  <si>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</si>
  <si>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</si>
  <si>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</si>
  <si>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</si>
  <si>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</si>
  <si>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</si>
  <si>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</si>
  <si>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</si>
  <si>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</si>
  <si>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</si>
  <si>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</si>
  <si>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</si>
  <si>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</si>
  <si>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</si>
  <si>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</si>
  <si>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</si>
  <si>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</si>
  <si>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</si>
  <si>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</si>
  <si>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</si>
  <si>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</si>
  <si>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</si>
  <si>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</si>
  <si>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</si>
  <si>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</si>
  <si>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</si>
  <si>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</si>
  <si>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</si>
  <si>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</si>
  <si>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</si>
  <si>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</si>
  <si>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</si>
  <si>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</si>
  <si>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</si>
  <si>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</si>
  <si>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</si>
  <si>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</si>
  <si>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</si>
  <si>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</si>
  <si>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</si>
  <si>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</si>
  <si>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</si>
  <si>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</si>
  <si>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</si>
  <si>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</si>
  <si>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</si>
  <si>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</si>
  <si>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</si>
  <si>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</si>
  <si>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</si>
  <si>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</si>
  <si>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</si>
  <si>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</si>
  <si>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</si>
  <si>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</si>
  <si>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</si>
  <si>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</si>
  <si>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</si>
  <si>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</si>
  <si>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</si>
  <si>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</si>
  <si>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</si>
  <si>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</si>
  <si>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</si>
  <si>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</si>
  <si>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</si>
  <si>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</si>
  <si>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</si>
  <si>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</si>
  <si>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</si>
  <si>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</si>
  <si>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</si>
  <si>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</si>
  <si>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</si>
  <si>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</si>
  <si>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</si>
  <si>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</si>
  <si>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</si>
  <si>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</si>
  <si>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</si>
  <si>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</si>
  <si>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</si>
  <si>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</si>
  <si>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</si>
  <si>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</si>
  <si>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</si>
  <si>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</si>
  <si>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</si>
  <si>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</si>
  <si>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</si>
  <si>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</si>
  <si>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</si>
  <si>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</si>
  <si>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</si>
  <si>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</si>
  <si>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</si>
  <si>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</si>
  <si>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</si>
  <si>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</si>
  <si>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</si>
  <si>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</si>
  <si>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</si>
  <si>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</si>
  <si>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</si>
  <si>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</si>
  <si>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</si>
  <si>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</si>
  <si>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</si>
  <si>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</si>
  <si>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</si>
  <si>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</si>
  <si>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</si>
  <si>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</si>
  <si>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</si>
  <si>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</si>
  <si>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</si>
  <si>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</si>
  <si>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</si>
  <si>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</si>
  <si>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</si>
  <si>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</si>
  <si>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</si>
  <si>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</si>
  <si>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</si>
  <si>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</si>
  <si>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</si>
  <si>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</si>
  <si>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</si>
  <si>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</si>
  <si>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</si>
  <si>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</si>
  <si>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</si>
  <si>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</si>
  <si>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</si>
  <si>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</si>
  <si>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</si>
  <si>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</si>
  <si>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</si>
  <si>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</si>
  <si>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</si>
  <si>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</si>
  <si>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</si>
  <si>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</si>
  <si>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</si>
  <si>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</si>
  <si>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</si>
  <si>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</si>
  <si>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</si>
  <si>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</si>
  <si>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</si>
  <si>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</si>
  <si>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</si>
  <si>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</si>
  <si>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</si>
  <si>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</si>
  <si>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</si>
  <si>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</si>
  <si>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</si>
  <si>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</si>
  <si>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</si>
  <si>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</si>
  <si>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</si>
  <si>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</si>
  <si>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</si>
  <si>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</si>
  <si>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</si>
  <si>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</si>
  <si>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</si>
  <si>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</si>
  <si>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</si>
  <si>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</si>
  <si>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</si>
  <si>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</si>
  <si>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</si>
  <si>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</si>
  <si>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</si>
  <si>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</si>
  <si>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</si>
  <si>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</si>
  <si>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</si>
  <si>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</si>
  <si>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</si>
  <si>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</si>
  <si>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</si>
  <si>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</si>
  <si>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</si>
  <si>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</si>
  <si>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</si>
  <si>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</si>
  <si>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</si>
  <si>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</si>
  <si>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</si>
  <si>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</si>
  <si>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</si>
  <si>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</si>
  <si>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</si>
  <si>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</si>
  <si>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</si>
  <si>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</si>
  <si>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</si>
  <si>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</si>
  <si>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</si>
  <si>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</si>
  <si>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</si>
  <si>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</si>
  <si>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</si>
  <si>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</si>
  <si>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</si>
  <si>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</si>
  <si>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</si>
  <si>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</si>
  <si>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</si>
  <si>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</si>
  <si>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</si>
  <si>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</si>
  <si>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</si>
  <si>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</si>
  <si>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</si>
  <si>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</si>
  <si>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</si>
  <si>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</si>
  <si>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</si>
  <si>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</si>
  <si>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</si>
  <si>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</si>
  <si>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</si>
  <si>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</si>
  <si>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</si>
  <si>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</si>
  <si>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</si>
  <si>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</si>
  <si>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</si>
  <si>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</si>
  <si>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</si>
  <si>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</si>
  <si>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</si>
  <si>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</si>
  <si>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</si>
  <si>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</si>
  <si>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</si>
  <si>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</si>
  <si>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</si>
  <si>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</si>
  <si>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</si>
  <si>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</si>
  <si>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</si>
  <si>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</si>
  <si>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</si>
  <si>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</si>
  <si>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</si>
  <si>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</si>
  <si>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</si>
  <si>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</si>
  <si>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</si>
  <si>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</si>
  <si>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</si>
  <si>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</si>
  <si>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</si>
  <si>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</si>
  <si>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</si>
  <si>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</si>
  <si>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</si>
  <si>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</si>
  <si>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</si>
  <si>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</si>
  <si>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</si>
  <si>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</si>
  <si>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</si>
  <si>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</si>
  <si>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</si>
  <si>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</si>
  <si>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</si>
  <si>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</si>
  <si>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</si>
  <si>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</si>
  <si>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</si>
  <si>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</si>
  <si>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</si>
  <si>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</si>
  <si>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</si>
  <si>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</si>
  <si>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</si>
  <si>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</si>
  <si>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</si>
  <si>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</si>
  <si>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</si>
  <si>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</si>
  <si>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</si>
  <si>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</si>
  <si>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</si>
  <si>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</si>
  <si>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</si>
  <si>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</si>
  <si>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</si>
  <si>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</si>
  <si>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</si>
  <si>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</si>
  <si>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</si>
  <si>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</si>
  <si>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</si>
  <si>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</si>
  <si>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</si>
  <si>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</si>
  <si>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</si>
  <si>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</si>
  <si>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</si>
  <si>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</si>
  <si>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</si>
  <si>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</si>
  <si>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</si>
  <si>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</si>
  <si>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</si>
  <si>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</si>
  <si>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</si>
  <si>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</si>
  <si>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</si>
  <si>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</si>
  <si>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</si>
  <si>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</si>
  <si>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</si>
  <si>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</si>
  <si>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</si>
  <si>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</si>
  <si>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</si>
  <si>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</si>
  <si>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</si>
  <si>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</si>
  <si>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</si>
  <si>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</si>
  <si>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</si>
  <si>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</si>
  <si>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</si>
  <si>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</si>
  <si>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</si>
  <si>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</si>
  <si>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</si>
  <si>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</si>
  <si>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</si>
  <si>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</si>
  <si>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</si>
  <si>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</si>
  <si>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</si>
  <si>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</si>
  <si>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</si>
  <si>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</si>
  <si>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</si>
  <si>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</si>
  <si>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</si>
  <si>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</si>
  <si>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</si>
  <si>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</si>
  <si>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</si>
  <si>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</si>
  <si>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</si>
  <si>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</si>
  <si>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</si>
  <si>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</si>
  <si>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</si>
  <si>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</si>
  <si>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</si>
  <si>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</si>
  <si>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</si>
  <si>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</si>
  <si>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</si>
  <si>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</si>
  <si>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</si>
  <si>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</si>
  <si>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</si>
  <si>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</si>
  <si>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</si>
  <si>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</si>
  <si>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</si>
  <si>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</si>
  <si>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</si>
  <si>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</si>
  <si>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</si>
  <si>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</si>
  <si>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</si>
  <si>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</si>
  <si>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</si>
  <si>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</si>
  <si>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</si>
  <si>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</si>
  <si>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</si>
  <si>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</si>
  <si>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</si>
  <si>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</si>
  <si>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</si>
  <si>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</si>
  <si>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</si>
  <si>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</si>
  <si>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</si>
  <si>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</si>
  <si>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</si>
  <si>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</si>
  <si>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</si>
  <si>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</si>
  <si>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</si>
  <si>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</si>
  <si>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</si>
  <si>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</si>
  <si>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</si>
  <si>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</si>
  <si>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</si>
  <si>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</si>
  <si>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</si>
  <si>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</si>
  <si>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</si>
  <si>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</si>
  <si>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</si>
  <si>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</si>
  <si>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</si>
  <si>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</si>
  <si>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</si>
  <si>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</si>
  <si>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</si>
  <si>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</si>
  <si>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</si>
  <si>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</si>
  <si>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</si>
  <si>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</si>
  <si>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</si>
  <si>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</si>
  <si>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</si>
  <si>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</si>
  <si>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</si>
  <si>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</si>
  <si>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</si>
  <si>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</si>
  <si>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</si>
  <si>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</si>
  <si>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</si>
  <si>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</si>
  <si>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</si>
  <si>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</si>
  <si>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</si>
  <si>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</si>
  <si>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</si>
  <si>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</si>
  <si>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</si>
  <si>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</si>
  <si>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</si>
  <si>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</si>
  <si>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</si>
  <si>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</si>
  <si>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</si>
  <si>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</si>
  <si>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</si>
  <si>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</si>
  <si>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</si>
  <si>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</si>
  <si>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</si>
  <si>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</si>
  <si>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</si>
  <si>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</si>
  <si>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</si>
  <si>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</si>
  <si>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</si>
  <si>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</si>
  <si>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</si>
  <si>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</si>
  <si>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</si>
  <si>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</si>
  <si>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</si>
  <si>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</si>
  <si>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</si>
  <si>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</si>
  <si>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</si>
  <si>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</si>
  <si>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</si>
  <si>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</si>
  <si>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</si>
  <si>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</si>
  <si>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</si>
  <si>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</si>
  <si>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</si>
  <si>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</si>
  <si>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</si>
  <si>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</si>
  <si>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</si>
  <si>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</si>
  <si>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</si>
  <si>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</si>
  <si>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</si>
  <si>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</si>
  <si>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</si>
  <si>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</si>
  <si>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</si>
  <si>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</si>
  <si>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</si>
  <si>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</si>
  <si>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</si>
  <si>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</si>
  <si>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</si>
  <si>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</si>
  <si>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</si>
  <si>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</si>
  <si>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</si>
  <si>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</si>
  <si>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</si>
  <si>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</si>
  <si>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</si>
  <si>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</si>
  <si>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</si>
  <si>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</si>
  <si>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</si>
  <si>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</si>
  <si>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</si>
  <si>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</si>
  <si>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</si>
  <si>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</si>
  <si>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</si>
  <si>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</si>
  <si>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</si>
  <si>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</si>
  <si>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</si>
  <si>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</si>
  <si>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</si>
  <si>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</si>
  <si>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</si>
  <si>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</si>
  <si>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</si>
  <si>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</si>
  <si>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</si>
  <si>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</si>
  <si>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</si>
  <si>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</si>
  <si>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</si>
  <si>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</si>
  <si>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</si>
  <si>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</si>
  <si>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</si>
  <si>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処理量（令和2年度実績）</t>
    <rPh sb="7" eb="9">
      <t>レイワ</t>
    </rPh>
    <phoneticPr fontId="3"/>
  </si>
  <si>
    <t>長崎県</t>
  </si>
  <si>
    <t>42000</t>
  </si>
  <si>
    <t>ごみ処理の概要（令和2年度実績）</t>
    <phoneticPr fontId="3"/>
  </si>
  <si>
    <t>ごみ搬入量の状況（令和2年度実績）</t>
    <phoneticPr fontId="3"/>
  </si>
  <si>
    <t>処理施設別ごみ搬入量の状況（令和2年度実績）</t>
    <phoneticPr fontId="3"/>
  </si>
  <si>
    <t>ごみ処理の状況（令和2年度実績）</t>
    <phoneticPr fontId="3"/>
  </si>
  <si>
    <t>ごみ資源化の状況（令和2年度実績）</t>
    <phoneticPr fontId="3"/>
  </si>
  <si>
    <t>中間処理後の再生利用量の状況（令和2年度実績）</t>
    <phoneticPr fontId="3"/>
  </si>
  <si>
    <t>災害廃棄物の処理処分状況（令和2年度実績）</t>
    <phoneticPr fontId="3"/>
  </si>
  <si>
    <t>合計 処理量（令和2年度実績）ごみ処理フローシート</t>
    <phoneticPr fontId="3"/>
  </si>
  <si>
    <t>合計 処理量（令和2年度実績）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</si>
  <si>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</si>
  <si>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</si>
  <si>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</si>
  <si>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42201</t>
  </si>
  <si>
    <t>長崎市</t>
  </si>
  <si>
    <t/>
  </si>
  <si>
    <t>有る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</si>
  <si>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</si>
  <si>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</si>
  <si>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</si>
  <si>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</si>
  <si>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</si>
  <si>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</si>
  <si>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</si>
  <si>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</si>
  <si>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</si>
  <si>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</si>
  <si>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</si>
  <si>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</si>
  <si>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</si>
  <si>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</si>
  <si>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</si>
  <si>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</si>
  <si>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</si>
  <si>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</si>
  <si>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</si>
  <si>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</si>
  <si>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</si>
  <si>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</si>
  <si>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無い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</si>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</sst>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=""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=""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=""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=""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=""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=""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=""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=""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=""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=""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=""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=""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=""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=""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=""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=""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=""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=""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=""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=""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=""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=""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=""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=""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=""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=""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=""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=""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=""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=""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=""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=""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=""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=""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=""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=""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=""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=""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=""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=""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=""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=""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=""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=""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=""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=""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=""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=""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=""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=""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=""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=""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=""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=""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=""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=""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=""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=""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=""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=""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=""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=""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=""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=""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=""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=""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=""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=""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=""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=""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=""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=""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=""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=""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=""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=""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=""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=""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=""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=""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=""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=""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=""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=""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=""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=""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=""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=""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=""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=""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5" t="s">
        <v>671</v>
      </c>
      <c r="M2" s="336"/>
      <c r="N2" s="337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41"/>
      <c r="AK2" s="324" t="s">
        <v>676</v>
      </c>
      <c r="AL2" s="324" t="s">
        <v>677</v>
      </c>
      <c r="AM2" s="320" t="s">
        <v>678</v>
      </c>
      <c r="AN2" s="338"/>
      <c r="AO2" s="338"/>
      <c r="AP2" s="339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4" t="s">
        <v>756</v>
      </c>
      <c r="M3" s="334" t="s">
        <v>757</v>
      </c>
      <c r="N3" s="334" t="s">
        <v>758</v>
      </c>
      <c r="O3" s="323"/>
      <c r="P3" s="322" t="s">
        <v>685</v>
      </c>
      <c r="Q3" s="322" t="s">
        <v>686</v>
      </c>
      <c r="R3" s="331" t="s">
        <v>687</v>
      </c>
      <c r="S3" s="332"/>
      <c r="T3" s="332"/>
      <c r="U3" s="332"/>
      <c r="V3" s="332"/>
      <c r="W3" s="332"/>
      <c r="X3" s="332"/>
      <c r="Y3" s="333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40"/>
      <c r="Q4" s="340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40"/>
      <c r="AD4" s="340"/>
      <c r="AE4" s="340"/>
      <c r="AF4" s="329"/>
      <c r="AG4" s="329"/>
      <c r="AH4" s="340"/>
      <c r="AI4" s="340"/>
      <c r="AJ4" s="327"/>
      <c r="AK4" s="325"/>
      <c r="AL4" s="325"/>
      <c r="AM4" s="340"/>
      <c r="AN4" s="340"/>
      <c r="AO4" s="340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1337520</v>
      </c>
      <c r="E7" s="306">
        <f>SUM(E$8:E$207)</f>
        <v>1337440</v>
      </c>
      <c r="F7" s="306">
        <f>SUM(F$8:F$207)</f>
        <v>80</v>
      </c>
      <c r="G7" s="306">
        <f>SUM(G$8:G$207)</f>
        <v>9762</v>
      </c>
      <c r="H7" s="306">
        <f>SUM(ごみ搬入量内訳!E7,+ごみ搬入量内訳!AD7)</f>
        <v>385827</v>
      </c>
      <c r="I7" s="306">
        <f>ごみ搬入量内訳!BC7</f>
        <v>75876</v>
      </c>
      <c r="J7" s="306">
        <f>資源化量内訳!BO7</f>
        <v>12903</v>
      </c>
      <c r="K7" s="306">
        <f>SUM(H7:J7)</f>
        <v>474606</v>
      </c>
      <c r="L7" s="306">
        <f>IF(D7&lt;&gt;0,K7/D7/365*1000000,"-")</f>
        <v>972.16520946146909</v>
      </c>
      <c r="M7" s="306">
        <f>IF(D7&lt;&gt;0,(ごみ搬入量内訳!BR7+ごみ処理概要!J7)/ごみ処理概要!D7/365*1000000,"-")</f>
        <v>663.48719814303627</v>
      </c>
      <c r="N7" s="306">
        <f>IF(D7&lt;&gt;0,ごみ搬入量内訳!CM7/ごみ処理概要!D7/365*1000000,"-")</f>
        <v>308.67801131843271</v>
      </c>
      <c r="O7" s="306">
        <f>ごみ搬入量内訳!DH7</f>
        <v>8</v>
      </c>
      <c r="P7" s="306">
        <f>ごみ処理量内訳!E7</f>
        <v>395309</v>
      </c>
      <c r="Q7" s="306">
        <f>ごみ処理量内訳!N7</f>
        <v>10526</v>
      </c>
      <c r="R7" s="306">
        <f>SUM(S7:Y7)</f>
        <v>46528</v>
      </c>
      <c r="S7" s="306">
        <f>ごみ処理量内訳!G7</f>
        <v>5851</v>
      </c>
      <c r="T7" s="306">
        <f>ごみ処理量内訳!L7</f>
        <v>38738</v>
      </c>
      <c r="U7" s="306">
        <f>ごみ処理量内訳!H7</f>
        <v>47</v>
      </c>
      <c r="V7" s="306">
        <f>ごみ処理量内訳!I7</f>
        <v>0</v>
      </c>
      <c r="W7" s="306">
        <f>ごみ処理量内訳!J7</f>
        <v>0</v>
      </c>
      <c r="X7" s="306">
        <f>ごみ処理量内訳!K7</f>
        <v>424</v>
      </c>
      <c r="Y7" s="306">
        <f>ごみ処理量内訳!M7</f>
        <v>1468</v>
      </c>
      <c r="Z7" s="306">
        <f>資源化量内訳!Y7</f>
        <v>4689</v>
      </c>
      <c r="AA7" s="306">
        <f>SUM(P7,Q7,R7,Z7)</f>
        <v>457052</v>
      </c>
      <c r="AB7" s="309">
        <f>IF(AA7&lt;&gt;0,(Z7+P7+R7)/AA7*100,"-")</f>
        <v>97.696979774730224</v>
      </c>
      <c r="AC7" s="306">
        <f>施設資源化量内訳!Y7</f>
        <v>23235</v>
      </c>
      <c r="AD7" s="306">
        <f>施設資源化量内訳!AT7</f>
        <v>2304</v>
      </c>
      <c r="AE7" s="306">
        <f>施設資源化量内訳!BO7</f>
        <v>47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424</v>
      </c>
      <c r="AI7" s="306">
        <f>施設資源化量内訳!EU7</f>
        <v>31229</v>
      </c>
      <c r="AJ7" s="306">
        <f>SUM(AC7:AI7)</f>
        <v>57239</v>
      </c>
      <c r="AK7" s="309">
        <f>IF((AA7+J7)&lt;&gt;0,(Z7+AJ7+J7)/(AA7+J7)*100,"-")</f>
        <v>15.923013905586705</v>
      </c>
      <c r="AL7" s="309">
        <f>IF((AA7+J7)&lt;&gt;0,(資源化量内訳!D7-資源化量内訳!R7-資源化量内訳!T7-資源化量内訳!V7-資源化量内訳!U7)/(AA7+J7)*100,"-")</f>
        <v>13.209988190358651</v>
      </c>
      <c r="AM7" s="306">
        <f>ごみ処理量内訳!AA7</f>
        <v>10526</v>
      </c>
      <c r="AN7" s="306">
        <f>ごみ処理量内訳!AB7</f>
        <v>23374</v>
      </c>
      <c r="AO7" s="306">
        <f>ごみ処理量内訳!AC7</f>
        <v>5031</v>
      </c>
      <c r="AP7" s="306">
        <f>SUM(AM7:AO7)</f>
        <v>38931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412273</v>
      </c>
      <c r="E8" s="292">
        <v>412273</v>
      </c>
      <c r="F8" s="292">
        <v>0</v>
      </c>
      <c r="G8" s="292">
        <v>3139</v>
      </c>
      <c r="H8" s="292">
        <f>SUM(ごみ搬入量内訳!E8,+ごみ搬入量内訳!AD8)</f>
        <v>134111</v>
      </c>
      <c r="I8" s="292">
        <f>ごみ搬入量内訳!BC8</f>
        <v>6373</v>
      </c>
      <c r="J8" s="292">
        <f>資源化量内訳!BO8</f>
        <v>5155</v>
      </c>
      <c r="K8" s="292">
        <f>SUM(H8:J8)</f>
        <v>145639</v>
      </c>
      <c r="L8" s="295">
        <f>IF(D8&lt;&gt;0,K8/D8/365*1000000,"-")</f>
        <v>967.83189513771106</v>
      </c>
      <c r="M8" s="292">
        <f>IF(D8&lt;&gt;0,(ごみ搬入量内訳!BR8+ごみ処理概要!J8)/ごみ処理概要!D8/365*1000000,"-")</f>
        <v>694.83151691379908</v>
      </c>
      <c r="N8" s="292">
        <f>IF(D8&lt;&gt;0,ごみ搬入量内訳!CM8/ごみ処理概要!D8/365*1000000,"-")</f>
        <v>273.00037822391198</v>
      </c>
      <c r="O8" s="292">
        <f>ごみ搬入量内訳!DH8</f>
        <v>0</v>
      </c>
      <c r="P8" s="292">
        <f>ごみ処理量内訳!E8</f>
        <v>114644</v>
      </c>
      <c r="Q8" s="292">
        <f>ごみ処理量内訳!N8</f>
        <v>8120</v>
      </c>
      <c r="R8" s="292">
        <f>SUM(S8:Y8)</f>
        <v>15383</v>
      </c>
      <c r="S8" s="292">
        <f>ごみ処理量内訳!G8</f>
        <v>0</v>
      </c>
      <c r="T8" s="292">
        <f>ごみ処理量内訳!L8</f>
        <v>15383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0</v>
      </c>
      <c r="AA8" s="292">
        <f>SUM(P8,Q8,R8,Z8)</f>
        <v>138147</v>
      </c>
      <c r="AB8" s="297">
        <f>IF(AA8&lt;&gt;0,(Z8+P8+R8)/AA8*100,"-")</f>
        <v>94.122203160401597</v>
      </c>
      <c r="AC8" s="292">
        <f>施設資源化量内訳!Y8</f>
        <v>0</v>
      </c>
      <c r="AD8" s="292">
        <f>施設資源化量内訳!AT8</f>
        <v>0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13707</v>
      </c>
      <c r="AJ8" s="292">
        <f>SUM(AC8:AI8)</f>
        <v>13707</v>
      </c>
      <c r="AK8" s="297">
        <f>IF((AA8+J8)&lt;&gt;0,(Z8+AJ8+J8)/(AA8+J8)*100,"-")</f>
        <v>13.162412248258923</v>
      </c>
      <c r="AL8" s="297">
        <f>IF((AA8+J8)&lt;&gt;0,(資源化量内訳!D8-資源化量内訳!R8-資源化量内訳!T8-資源化量内訳!V8-資源化量内訳!U8)/(AA8+J8)*100,"-")</f>
        <v>13.162412248258923</v>
      </c>
      <c r="AM8" s="292">
        <f>ごみ処理量内訳!AA8</f>
        <v>8120</v>
      </c>
      <c r="AN8" s="292">
        <f>ごみ処理量内訳!AB8</f>
        <v>12311</v>
      </c>
      <c r="AO8" s="292">
        <f>ごみ処理量内訳!AC8</f>
        <v>127</v>
      </c>
      <c r="AP8" s="292">
        <f>SUM(AM8:AO8)</f>
        <v>20558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246854</v>
      </c>
      <c r="E9" s="292">
        <v>246854</v>
      </c>
      <c r="F9" s="292">
        <v>0</v>
      </c>
      <c r="G9" s="292">
        <v>1847</v>
      </c>
      <c r="H9" s="292">
        <f>SUM(ごみ搬入量内訳!E9,+ごみ搬入量内訳!AD9)</f>
        <v>77515</v>
      </c>
      <c r="I9" s="292">
        <f>ごみ搬入量内訳!BC9</f>
        <v>7357</v>
      </c>
      <c r="J9" s="292">
        <f>資源化量内訳!BO9</f>
        <v>3393</v>
      </c>
      <c r="K9" s="292">
        <f>SUM(H9:J9)</f>
        <v>88265</v>
      </c>
      <c r="L9" s="295">
        <f>IF(D9&lt;&gt;0,K9/D9/365*1000000,"-")</f>
        <v>979.61514825856239</v>
      </c>
      <c r="M9" s="292">
        <f>IF(D9&lt;&gt;0,(ごみ搬入量内訳!BR9+ごみ処理概要!J9)/ごみ処理概要!D9/365*1000000,"-")</f>
        <v>542.48692949334702</v>
      </c>
      <c r="N9" s="292">
        <f>IF(D9&lt;&gt;0,ごみ搬入量内訳!CM9/ごみ処理概要!D9/365*1000000,"-")</f>
        <v>437.12821876521548</v>
      </c>
      <c r="O9" s="292">
        <f>ごみ搬入量内訳!DH9</f>
        <v>0</v>
      </c>
      <c r="P9" s="292">
        <f>ごみ処理量内訳!E9</f>
        <v>76708</v>
      </c>
      <c r="Q9" s="292">
        <f>ごみ処理量内訳!N9</f>
        <v>154</v>
      </c>
      <c r="R9" s="292">
        <f>SUM(S9:Y9)</f>
        <v>6925</v>
      </c>
      <c r="S9" s="292">
        <f>ごみ処理量内訳!G9</f>
        <v>4539</v>
      </c>
      <c r="T9" s="292">
        <f>ごみ処理量内訳!L9</f>
        <v>2386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1085</v>
      </c>
      <c r="AA9" s="292">
        <f>SUM(P9,Q9,R9,Z9)</f>
        <v>84872</v>
      </c>
      <c r="AB9" s="297">
        <f>IF(AA9&lt;&gt;0,(Z9+P9+R9)/AA9*100,"-")</f>
        <v>99.818550287491746</v>
      </c>
      <c r="AC9" s="292">
        <f>施設資源化量内訳!Y9</f>
        <v>6927</v>
      </c>
      <c r="AD9" s="292">
        <f>施設資源化量内訳!AT9</f>
        <v>1482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2386</v>
      </c>
      <c r="AJ9" s="292">
        <f>SUM(AC9:AI9)</f>
        <v>10795</v>
      </c>
      <c r="AK9" s="297">
        <f>IF((AA9+J9)&lt;&gt;0,(Z9+AJ9+J9)/(AA9+J9)*100,"-")</f>
        <v>17.303574463264034</v>
      </c>
      <c r="AL9" s="297">
        <f>IF((AA9+J9)&lt;&gt;0,(資源化量内訳!D9-資源化量内訳!R9-資源化量内訳!T9-資源化量内訳!V9-資源化量内訳!U9)/(AA9+J9)*100,"-")</f>
        <v>9.4556166090749443</v>
      </c>
      <c r="AM9" s="292">
        <f>ごみ処理量内訳!AA9</f>
        <v>154</v>
      </c>
      <c r="AN9" s="292">
        <f>ごみ処理量内訳!AB9</f>
        <v>2873</v>
      </c>
      <c r="AO9" s="292">
        <f>ごみ処理量内訳!AC9</f>
        <v>1652</v>
      </c>
      <c r="AP9" s="292">
        <f>SUM(AM9:AO9)</f>
        <v>4679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44490</v>
      </c>
      <c r="E10" s="292">
        <v>44490</v>
      </c>
      <c r="F10" s="292">
        <v>0</v>
      </c>
      <c r="G10" s="292">
        <v>449</v>
      </c>
      <c r="H10" s="292">
        <f>SUM(ごみ搬入量内訳!E10,+ごみ搬入量内訳!AD10)</f>
        <v>15217</v>
      </c>
      <c r="I10" s="292">
        <f>ごみ搬入量内訳!BC10</f>
        <v>3132</v>
      </c>
      <c r="J10" s="292">
        <f>資源化量内訳!BO10</f>
        <v>357</v>
      </c>
      <c r="K10" s="292">
        <f>SUM(H10:J10)</f>
        <v>18706</v>
      </c>
      <c r="L10" s="295">
        <f>IF(D10&lt;&gt;0,K10/D10/365*1000000,"-")</f>
        <v>1151.9288619575896</v>
      </c>
      <c r="M10" s="292">
        <f>IF(D10&lt;&gt;0,(ごみ搬入量内訳!BR10+ごみ処理概要!J10)/ごみ処理概要!D10/365*1000000,"-")</f>
        <v>752.08527697466263</v>
      </c>
      <c r="N10" s="292">
        <f>IF(D10&lt;&gt;0,ごみ搬入量内訳!CM10/ごみ処理概要!D10/365*1000000,"-")</f>
        <v>399.8435849829267</v>
      </c>
      <c r="O10" s="292">
        <f>ごみ搬入量内訳!DH10</f>
        <v>0</v>
      </c>
      <c r="P10" s="292">
        <f>ごみ処理量内訳!E10</f>
        <v>15940</v>
      </c>
      <c r="Q10" s="292">
        <f>ごみ処理量内訳!N10</f>
        <v>0</v>
      </c>
      <c r="R10" s="292">
        <f>SUM(S10:Y10)</f>
        <v>2409</v>
      </c>
      <c r="S10" s="292">
        <f>ごみ処理量内訳!G10</f>
        <v>0</v>
      </c>
      <c r="T10" s="292">
        <f>ごみ処理量内訳!L10</f>
        <v>2409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0</v>
      </c>
      <c r="AA10" s="292">
        <f>SUM(P10,Q10,R10,Z10)</f>
        <v>18349</v>
      </c>
      <c r="AB10" s="297">
        <f>IF(AA10&lt;&gt;0,(Z10+P10+R10)/AA10*100,"-")</f>
        <v>100</v>
      </c>
      <c r="AC10" s="292">
        <f>施設資源化量内訳!Y10</f>
        <v>1586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1807</v>
      </c>
      <c r="AJ10" s="292">
        <f>SUM(AC10:AI10)</f>
        <v>3393</v>
      </c>
      <c r="AK10" s="297">
        <f>IF((AA10+J10)&lt;&gt;0,(Z10+AJ10+J10)/(AA10+J10)*100,"-")</f>
        <v>20.047043729284724</v>
      </c>
      <c r="AL10" s="297">
        <f>IF((AA10+J10)&lt;&gt;0,(資源化量内訳!D10-資源化量内訳!R10-資源化量内訳!T10-資源化量内訳!V10-資源化量内訳!U10)/(AA10+J10)*100,"-")</f>
        <v>20.047043729284724</v>
      </c>
      <c r="AM10" s="292">
        <f>ごみ処理量内訳!AA10</f>
        <v>0</v>
      </c>
      <c r="AN10" s="292">
        <f>ごみ処理量内訳!AB10</f>
        <v>0</v>
      </c>
      <c r="AO10" s="292">
        <f>ごみ処理量内訳!AC10</f>
        <v>446</v>
      </c>
      <c r="AP10" s="292">
        <f>SUM(AM10:AO10)</f>
        <v>446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136159</v>
      </c>
      <c r="E11" s="292">
        <v>136159</v>
      </c>
      <c r="F11" s="292">
        <v>0</v>
      </c>
      <c r="G11" s="292">
        <v>1063</v>
      </c>
      <c r="H11" s="292">
        <f>SUM(ごみ搬入量内訳!E11,+ごみ搬入量内訳!AD11)</f>
        <v>27152</v>
      </c>
      <c r="I11" s="292">
        <f>ごみ搬入量内訳!BC11</f>
        <v>21344</v>
      </c>
      <c r="J11" s="292">
        <f>資源化量内訳!BO11</f>
        <v>1373</v>
      </c>
      <c r="K11" s="292">
        <f>SUM(H11:J11)</f>
        <v>49869</v>
      </c>
      <c r="L11" s="295">
        <f>IF(D11&lt;&gt;0,K11/D11/365*1000000,"-")</f>
        <v>1003.4400756488662</v>
      </c>
      <c r="M11" s="292">
        <f>IF(D11&lt;&gt;0,(ごみ搬入量内訳!BR11+ごみ処理概要!J11)/ごみ処理概要!D11/365*1000000,"-")</f>
        <v>635.4174767674416</v>
      </c>
      <c r="N11" s="292">
        <f>IF(D11&lt;&gt;0,ごみ搬入量内訳!CM11/ごみ処理概要!D11/365*1000000,"-")</f>
        <v>368.02259888142459</v>
      </c>
      <c r="O11" s="292">
        <f>ごみ搬入量内訳!DH11</f>
        <v>0</v>
      </c>
      <c r="P11" s="292">
        <f>ごみ処理量内訳!E11</f>
        <v>45426</v>
      </c>
      <c r="Q11" s="292">
        <f>ごみ処理量内訳!N11</f>
        <v>278</v>
      </c>
      <c r="R11" s="292">
        <f>SUM(S11:Y11)</f>
        <v>2470</v>
      </c>
      <c r="S11" s="292">
        <f>ごみ処理量内訳!G11</f>
        <v>0</v>
      </c>
      <c r="T11" s="292">
        <f>ごみ処理量内訳!L11</f>
        <v>2423</v>
      </c>
      <c r="U11" s="292">
        <f>ごみ処理量内訳!H11</f>
        <v>47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322</v>
      </c>
      <c r="AA11" s="292">
        <f>SUM(P11,Q11,R11,Z11)</f>
        <v>48496</v>
      </c>
      <c r="AB11" s="297">
        <f>IF(AA11&lt;&gt;0,(Z11+P11+R11)/AA11*100,"-")</f>
        <v>99.426756845925439</v>
      </c>
      <c r="AC11" s="292">
        <f>施設資源化量内訳!Y11</f>
        <v>4474</v>
      </c>
      <c r="AD11" s="292">
        <f>施設資源化量内訳!AT11</f>
        <v>0</v>
      </c>
      <c r="AE11" s="292">
        <f>施設資源化量内訳!BO11</f>
        <v>47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1108</v>
      </c>
      <c r="AJ11" s="292">
        <f>SUM(AC11:AI11)</f>
        <v>5629</v>
      </c>
      <c r="AK11" s="297">
        <f>IF((AA11+J11)&lt;&gt;0,(Z11+AJ11+J11)/(AA11+J11)*100,"-")</f>
        <v>14.686478573863523</v>
      </c>
      <c r="AL11" s="297">
        <f>IF((AA11+J11)&lt;&gt;0,(資源化量内訳!D11-資源化量内訳!R11-資源化量内訳!T11-資源化量内訳!V11-資源化量内訳!U11)/(AA11+J11)*100,"-")</f>
        <v>14.686478573863523</v>
      </c>
      <c r="AM11" s="292">
        <f>ごみ処理量内訳!AA11</f>
        <v>278</v>
      </c>
      <c r="AN11" s="292">
        <f>ごみ処理量内訳!AB11</f>
        <v>0</v>
      </c>
      <c r="AO11" s="292">
        <f>ごみ処理量内訳!AC11</f>
        <v>941</v>
      </c>
      <c r="AP11" s="292">
        <f>SUM(AM11:AO11)</f>
        <v>1219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97230</v>
      </c>
      <c r="E12" s="292">
        <v>97230</v>
      </c>
      <c r="F12" s="292">
        <v>0</v>
      </c>
      <c r="G12" s="292">
        <v>373</v>
      </c>
      <c r="H12" s="292">
        <f>SUM(ごみ搬入量内訳!E12,+ごみ搬入量内訳!AD12)</f>
        <v>26790</v>
      </c>
      <c r="I12" s="292">
        <f>ごみ搬入量内訳!BC12</f>
        <v>4151</v>
      </c>
      <c r="J12" s="292">
        <f>資源化量内訳!BO12</f>
        <v>1380</v>
      </c>
      <c r="K12" s="292">
        <f>SUM(H12:J12)</f>
        <v>32321</v>
      </c>
      <c r="L12" s="295">
        <f>IF(D12&lt;&gt;0,K12/D12/365*1000000,"-")</f>
        <v>910.73418627488275</v>
      </c>
      <c r="M12" s="292">
        <f>IF(D12&lt;&gt;0,(ごみ搬入量内訳!BR12+ごみ処理概要!J12)/ごみ処理概要!D12/365*1000000,"-")</f>
        <v>601.51117460505304</v>
      </c>
      <c r="N12" s="292">
        <f>IF(D12&lt;&gt;0,ごみ搬入量内訳!CM12/ごみ処理概要!D12/365*1000000,"-")</f>
        <v>309.22301166982959</v>
      </c>
      <c r="O12" s="292">
        <f>ごみ搬入量内訳!DH12</f>
        <v>0</v>
      </c>
      <c r="P12" s="292">
        <f>ごみ処理量内訳!E12</f>
        <v>28338</v>
      </c>
      <c r="Q12" s="292">
        <f>ごみ処理量内訳!N12</f>
        <v>0</v>
      </c>
      <c r="R12" s="292">
        <f>SUM(S12:Y12)</f>
        <v>1832</v>
      </c>
      <c r="S12" s="292">
        <f>ごみ処理量内訳!G12</f>
        <v>1312</v>
      </c>
      <c r="T12" s="292">
        <f>ごみ処理量内訳!L12</f>
        <v>473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47</v>
      </c>
      <c r="Z12" s="292">
        <f>資源化量内訳!Y12</f>
        <v>771</v>
      </c>
      <c r="AA12" s="292">
        <f>SUM(P12,Q12,R12,Z12)</f>
        <v>30941</v>
      </c>
      <c r="AB12" s="297">
        <f>IF(AA12&lt;&gt;0,(Z12+P12+R12)/AA12*100,"-")</f>
        <v>100</v>
      </c>
      <c r="AC12" s="292">
        <f>施設資源化量内訳!Y12</f>
        <v>0</v>
      </c>
      <c r="AD12" s="292">
        <f>施設資源化量内訳!AT12</f>
        <v>822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473</v>
      </c>
      <c r="AJ12" s="292">
        <f>SUM(AC12:AI12)</f>
        <v>1295</v>
      </c>
      <c r="AK12" s="297">
        <f>IF((AA12+J12)&lt;&gt;0,(Z12+AJ12+J12)/(AA12+J12)*100,"-")</f>
        <v>10.661798830481731</v>
      </c>
      <c r="AL12" s="297">
        <f>IF((AA12+J12)&lt;&gt;0,(資源化量内訳!D12-資源化量内訳!R12-資源化量内訳!T12-資源化量内訳!V12-資源化量内訳!U12)/(AA12+J12)*100,"-")</f>
        <v>10.661798830481731</v>
      </c>
      <c r="AM12" s="292">
        <f>ごみ処理量内訳!AA12</f>
        <v>0</v>
      </c>
      <c r="AN12" s="292">
        <f>ごみ処理量内訳!AB12</f>
        <v>3411</v>
      </c>
      <c r="AO12" s="292">
        <f>ごみ処理量内訳!AC12</f>
        <v>537</v>
      </c>
      <c r="AP12" s="292">
        <f>SUM(AM12:AO12)</f>
        <v>3948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+E13+F13</f>
        <v>30221</v>
      </c>
      <c r="E13" s="292">
        <v>30221</v>
      </c>
      <c r="F13" s="292">
        <v>0</v>
      </c>
      <c r="G13" s="292">
        <v>189</v>
      </c>
      <c r="H13" s="292">
        <f>SUM(ごみ搬入量内訳!E13,+ごみ搬入量内訳!AD13)</f>
        <v>7876</v>
      </c>
      <c r="I13" s="292">
        <f>ごみ搬入量内訳!BC13</f>
        <v>1295</v>
      </c>
      <c r="J13" s="292">
        <f>資源化量内訳!BO13</f>
        <v>446</v>
      </c>
      <c r="K13" s="292">
        <f>SUM(H13:J13)</f>
        <v>9617</v>
      </c>
      <c r="L13" s="295">
        <f>IF(D13&lt;&gt;0,K13/D13/365*1000000,"-")</f>
        <v>871.84226880247024</v>
      </c>
      <c r="M13" s="292">
        <f>IF(D13&lt;&gt;0,(ごみ搬入量内訳!BR13+ごみ処理概要!J13)/ごみ処理概要!D13/365*1000000,"-")</f>
        <v>720.35548174112796</v>
      </c>
      <c r="N13" s="292">
        <f>IF(D13&lt;&gt;0,ごみ搬入量内訳!CM13/ごみ処理概要!D13/365*1000000,"-")</f>
        <v>151.48678706134217</v>
      </c>
      <c r="O13" s="292">
        <f>ごみ搬入量内訳!DH13</f>
        <v>0</v>
      </c>
      <c r="P13" s="292">
        <f>ごみ処理量内訳!E13</f>
        <v>7794</v>
      </c>
      <c r="Q13" s="292">
        <f>ごみ処理量内訳!N13</f>
        <v>0</v>
      </c>
      <c r="R13" s="292">
        <f>SUM(S13:Y13)</f>
        <v>1377</v>
      </c>
      <c r="S13" s="292">
        <f>ごみ処理量内訳!G13</f>
        <v>0</v>
      </c>
      <c r="T13" s="292">
        <f>ごみ処理量内訳!L13</f>
        <v>1377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0</v>
      </c>
      <c r="AA13" s="292">
        <f>SUM(P13,Q13,R13,Z13)</f>
        <v>9171</v>
      </c>
      <c r="AB13" s="297">
        <f>IF(AA13&lt;&gt;0,(Z13+P13+R13)/AA13*100,"-")</f>
        <v>100</v>
      </c>
      <c r="AC13" s="292">
        <f>施設資源化量内訳!Y13</f>
        <v>610</v>
      </c>
      <c r="AD13" s="292">
        <f>施設資源化量内訳!AT13</f>
        <v>0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806</v>
      </c>
      <c r="AJ13" s="292">
        <f>SUM(AC13:AI13)</f>
        <v>1416</v>
      </c>
      <c r="AK13" s="297">
        <f>IF((AA13+J13)&lt;&gt;0,(Z13+AJ13+J13)/(AA13+J13)*100,"-")</f>
        <v>19.361547260060309</v>
      </c>
      <c r="AL13" s="297">
        <f>IF((AA13+J13)&lt;&gt;0,(資源化量内訳!D13-資源化量内訳!R13-資源化量内訳!T13-資源化量内訳!V13-資源化量内訳!U13)/(AA13+J13)*100,"-")</f>
        <v>19.361547260060309</v>
      </c>
      <c r="AM13" s="292">
        <f>ごみ処理量内訳!AA13</f>
        <v>0</v>
      </c>
      <c r="AN13" s="292">
        <f>ごみ処理量内訳!AB13</f>
        <v>309</v>
      </c>
      <c r="AO13" s="292">
        <f>ごみ処理量内訳!AC13</f>
        <v>84</v>
      </c>
      <c r="AP13" s="292">
        <f>SUM(AM13:AO13)</f>
        <v>393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+E14+F14</f>
        <v>22205</v>
      </c>
      <c r="E14" s="292">
        <v>22205</v>
      </c>
      <c r="F14" s="292">
        <v>0</v>
      </c>
      <c r="G14" s="292">
        <v>217</v>
      </c>
      <c r="H14" s="292">
        <f>SUM(ごみ搬入量内訳!E14,+ごみ搬入量内訳!AD14)</f>
        <v>5826</v>
      </c>
      <c r="I14" s="292">
        <f>ごみ搬入量内訳!BC14</f>
        <v>635</v>
      </c>
      <c r="J14" s="292">
        <f>資源化量内訳!BO14</f>
        <v>287</v>
      </c>
      <c r="K14" s="292">
        <f>SUM(H14:J14)</f>
        <v>6748</v>
      </c>
      <c r="L14" s="295">
        <f>IF(D14&lt;&gt;0,K14/D14/365*1000000,"-")</f>
        <v>832.59046308834547</v>
      </c>
      <c r="M14" s="292">
        <f>IF(D14&lt;&gt;0,(ごみ搬入量内訳!BR14+ごみ処理概要!J14)/ごみ処理概要!D14/365*1000000,"-")</f>
        <v>708.09672016360639</v>
      </c>
      <c r="N14" s="292">
        <f>IF(D14&lt;&gt;0,ごみ搬入量内訳!CM14/ごみ処理概要!D14/365*1000000,"-")</f>
        <v>124.49374292473927</v>
      </c>
      <c r="O14" s="292">
        <f>ごみ搬入量内訳!DH14</f>
        <v>0</v>
      </c>
      <c r="P14" s="292">
        <f>ごみ処理量内訳!E14</f>
        <v>5648</v>
      </c>
      <c r="Q14" s="292">
        <f>ごみ処理量内訳!N14</f>
        <v>0</v>
      </c>
      <c r="R14" s="292">
        <f>SUM(S14:Y14)</f>
        <v>813</v>
      </c>
      <c r="S14" s="292">
        <f>ごみ処理量内訳!G14</f>
        <v>0</v>
      </c>
      <c r="T14" s="292">
        <f>ごみ処理量内訳!L14</f>
        <v>813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0</v>
      </c>
      <c r="AA14" s="292">
        <f>SUM(P14,Q14,R14,Z14)</f>
        <v>6461</v>
      </c>
      <c r="AB14" s="297">
        <f>IF(AA14&lt;&gt;0,(Z14+P14+R14)/AA14*100,"-")</f>
        <v>100</v>
      </c>
      <c r="AC14" s="292">
        <f>施設資源化量内訳!Y14</f>
        <v>441</v>
      </c>
      <c r="AD14" s="292">
        <f>施設資源化量内訳!AT14</f>
        <v>0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617</v>
      </c>
      <c r="AJ14" s="292">
        <f>SUM(AC14:AI14)</f>
        <v>1058</v>
      </c>
      <c r="AK14" s="297">
        <f>IF((AA14+J14)&lt;&gt;0,(Z14+AJ14+J14)/(AA14+J14)*100,"-")</f>
        <v>19.931831653823355</v>
      </c>
      <c r="AL14" s="297">
        <f>IF((AA14+J14)&lt;&gt;0,(資源化量内訳!D14-資源化量内訳!R14-資源化量内訳!T14-資源化量内訳!V14-資源化量内訳!U14)/(AA14+J14)*100,"-")</f>
        <v>19.931831653823355</v>
      </c>
      <c r="AM14" s="292">
        <f>ごみ処理量内訳!AA14</f>
        <v>0</v>
      </c>
      <c r="AN14" s="292">
        <f>ごみ処理量内訳!AB14</f>
        <v>224</v>
      </c>
      <c r="AO14" s="292">
        <f>ごみ処理量内訳!AC14</f>
        <v>51</v>
      </c>
      <c r="AP14" s="292">
        <f>SUM(AM14:AO14)</f>
        <v>275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+E15+F15</f>
        <v>29577</v>
      </c>
      <c r="E15" s="292">
        <v>29577</v>
      </c>
      <c r="F15" s="292">
        <v>0</v>
      </c>
      <c r="G15" s="292">
        <v>206</v>
      </c>
      <c r="H15" s="292">
        <f>SUM(ごみ搬入量内訳!E15,+ごみ搬入量内訳!AD15)</f>
        <v>5625</v>
      </c>
      <c r="I15" s="292">
        <f>ごみ搬入量内訳!BC15</f>
        <v>6696</v>
      </c>
      <c r="J15" s="292">
        <f>資源化量内訳!BO15</f>
        <v>0</v>
      </c>
      <c r="K15" s="292">
        <f>SUM(H15:J15)</f>
        <v>12321</v>
      </c>
      <c r="L15" s="295">
        <f>IF(D15&lt;&gt;0,K15/D15/365*1000000,"-")</f>
        <v>1141.2977781235975</v>
      </c>
      <c r="M15" s="292">
        <f>IF(D15&lt;&gt;0,(ごみ搬入量内訳!BR15+ごみ処理概要!J15)/ごみ処理概要!D15/365*1000000,"-")</f>
        <v>637.75953269872321</v>
      </c>
      <c r="N15" s="292">
        <f>IF(D15&lt;&gt;0,ごみ搬入量内訳!CM15/ごみ処理概要!D15/365*1000000,"-")</f>
        <v>503.53824542487433</v>
      </c>
      <c r="O15" s="292">
        <f>ごみ搬入量内訳!DH15</f>
        <v>0</v>
      </c>
      <c r="P15" s="292">
        <f>ごみ処理量内訳!E15</f>
        <v>9408</v>
      </c>
      <c r="Q15" s="292">
        <f>ごみ処理量内訳!N15</f>
        <v>0</v>
      </c>
      <c r="R15" s="292">
        <f>SUM(S15:Y15)</f>
        <v>642</v>
      </c>
      <c r="S15" s="292">
        <f>ごみ処理量内訳!G15</f>
        <v>0</v>
      </c>
      <c r="T15" s="292">
        <f>ごみ処理量内訳!L15</f>
        <v>642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537</v>
      </c>
      <c r="AA15" s="292">
        <f>SUM(P15,Q15,R15,Z15)</f>
        <v>10587</v>
      </c>
      <c r="AB15" s="297">
        <f>IF(AA15&lt;&gt;0,(Z15+P15+R15)/AA15*100,"-")</f>
        <v>100</v>
      </c>
      <c r="AC15" s="292">
        <f>施設資源化量内訳!Y15</f>
        <v>426</v>
      </c>
      <c r="AD15" s="292">
        <f>施設資源化量内訳!AT15</f>
        <v>0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642</v>
      </c>
      <c r="AJ15" s="292">
        <f>SUM(AC15:AI15)</f>
        <v>1068</v>
      </c>
      <c r="AK15" s="297">
        <f>IF((AA15+J15)&lt;&gt;0,(Z15+AJ15+J15)/(AA15+J15)*100,"-")</f>
        <v>15.160102011901389</v>
      </c>
      <c r="AL15" s="297">
        <f>IF((AA15+J15)&lt;&gt;0,(資源化量内訳!D15-資源化量内訳!R15-資源化量内訳!T15-資源化量内訳!V15-資源化量内訳!U15)/(AA15+J15)*100,"-")</f>
        <v>11.136299234910739</v>
      </c>
      <c r="AM15" s="292">
        <f>ごみ処理量内訳!AA15</f>
        <v>0</v>
      </c>
      <c r="AN15" s="292">
        <f>ごみ処理量内訳!AB15</f>
        <v>1175</v>
      </c>
      <c r="AO15" s="292">
        <f>ごみ処理量内訳!AC15</f>
        <v>0</v>
      </c>
      <c r="AP15" s="292">
        <f>SUM(AM15:AO15)</f>
        <v>1175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+E16+F16</f>
        <v>26070</v>
      </c>
      <c r="E16" s="292">
        <v>26070</v>
      </c>
      <c r="F16" s="292">
        <v>0</v>
      </c>
      <c r="G16" s="292">
        <v>86</v>
      </c>
      <c r="H16" s="292">
        <f>SUM(ごみ搬入量内訳!E16,+ごみ搬入量内訳!AD16)</f>
        <v>5795</v>
      </c>
      <c r="I16" s="292">
        <f>ごみ搬入量内訳!BC16</f>
        <v>3419</v>
      </c>
      <c r="J16" s="292">
        <f>資源化量内訳!BO16</f>
        <v>0</v>
      </c>
      <c r="K16" s="292">
        <f>SUM(H16:J16)</f>
        <v>9214</v>
      </c>
      <c r="L16" s="295">
        <f>IF(D16&lt;&gt;0,K16/D16/365*1000000,"-")</f>
        <v>968.30976664512286</v>
      </c>
      <c r="M16" s="292">
        <f>IF(D16&lt;&gt;0,(ごみ搬入量内訳!BR16+ごみ処理概要!J16)/ごみ処理概要!D16/365*1000000,"-")</f>
        <v>671.00693076070229</v>
      </c>
      <c r="N16" s="292">
        <f>IF(D16&lt;&gt;0,ごみ搬入量内訳!CM16/ごみ処理概要!D16/365*1000000,"-")</f>
        <v>297.30283588442074</v>
      </c>
      <c r="O16" s="292">
        <f>ごみ搬入量内訳!DH16</f>
        <v>0</v>
      </c>
      <c r="P16" s="292">
        <f>ごみ処理量内訳!E16</f>
        <v>7056</v>
      </c>
      <c r="Q16" s="292">
        <f>ごみ処理量内訳!N16</f>
        <v>0</v>
      </c>
      <c r="R16" s="292">
        <f>SUM(S16:Y16)</f>
        <v>2047</v>
      </c>
      <c r="S16" s="292">
        <f>ごみ処理量内訳!G16</f>
        <v>0</v>
      </c>
      <c r="T16" s="292">
        <f>ごみ処理量内訳!L16</f>
        <v>2047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0</v>
      </c>
      <c r="AA16" s="292">
        <f>SUM(P16,Q16,R16,Z16)</f>
        <v>9103</v>
      </c>
      <c r="AB16" s="297">
        <f>IF(AA16&lt;&gt;0,(Z16+P16+R16)/AA16*100,"-")</f>
        <v>100</v>
      </c>
      <c r="AC16" s="292">
        <f>施設資源化量内訳!Y16</f>
        <v>1075</v>
      </c>
      <c r="AD16" s="292">
        <f>施設資源化量内訳!AT16</f>
        <v>0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1803</v>
      </c>
      <c r="AJ16" s="292">
        <f>SUM(AC16:AI16)</f>
        <v>2878</v>
      </c>
      <c r="AK16" s="297">
        <f>IF((AA16+J16)&lt;&gt;0,(Z16+AJ16+J16)/(AA16+J16)*100,"-")</f>
        <v>31.615950785455343</v>
      </c>
      <c r="AL16" s="297">
        <f>IF((AA16+J16)&lt;&gt;0,(資源化量内訳!D16-資源化量内訳!R16-資源化量内訳!T16-資源化量内訳!V16-資源化量内訳!U16)/(AA16+J16)*100,"-")</f>
        <v>19.806657145995825</v>
      </c>
      <c r="AM16" s="292">
        <f>ごみ処理量内訳!AA16</f>
        <v>0</v>
      </c>
      <c r="AN16" s="292">
        <f>ごみ処理量内訳!AB16</f>
        <v>207</v>
      </c>
      <c r="AO16" s="292">
        <f>ごみ処理量内訳!AC16</f>
        <v>0</v>
      </c>
      <c r="AP16" s="292">
        <f>SUM(AM16:AO16)</f>
        <v>207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+E17+F17</f>
        <v>36335</v>
      </c>
      <c r="E17" s="292">
        <v>36335</v>
      </c>
      <c r="F17" s="292">
        <v>0</v>
      </c>
      <c r="G17" s="292">
        <v>152</v>
      </c>
      <c r="H17" s="292">
        <f>SUM(ごみ搬入量内訳!E17,+ごみ搬入量内訳!AD17)</f>
        <v>11125</v>
      </c>
      <c r="I17" s="292">
        <f>ごみ搬入量内訳!BC17</f>
        <v>2621</v>
      </c>
      <c r="J17" s="292">
        <f>資源化量内訳!BO17</f>
        <v>34</v>
      </c>
      <c r="K17" s="292">
        <f>SUM(H17:J17)</f>
        <v>13780</v>
      </c>
      <c r="L17" s="295">
        <f>IF(D17&lt;&gt;0,K17/D17/365*1000000,"-")</f>
        <v>1039.0374200504814</v>
      </c>
      <c r="M17" s="292">
        <f>IF(D17&lt;&gt;0,(ごみ搬入量内訳!BR17+ごみ処理概要!J17)/ごみ処理概要!D17/365*1000000,"-")</f>
        <v>841.40918507571291</v>
      </c>
      <c r="N17" s="292">
        <f>IF(D17&lt;&gt;0,ごみ搬入量内訳!CM17/ごみ処理概要!D17/365*1000000,"-")</f>
        <v>197.62823497476867</v>
      </c>
      <c r="O17" s="292">
        <f>ごみ搬入量内訳!DH17</f>
        <v>0</v>
      </c>
      <c r="P17" s="292">
        <f>ごみ処理量内訳!E17</f>
        <v>11348</v>
      </c>
      <c r="Q17" s="292">
        <f>ごみ処理量内訳!N17</f>
        <v>236</v>
      </c>
      <c r="R17" s="292">
        <f>SUM(S17:Y17)</f>
        <v>2162</v>
      </c>
      <c r="S17" s="292">
        <f>ごみ処理量内訳!G17</f>
        <v>0</v>
      </c>
      <c r="T17" s="292">
        <f>ごみ処理量内訳!L17</f>
        <v>2162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0</v>
      </c>
      <c r="AA17" s="292">
        <f>SUM(P17,Q17,R17,Z17)</f>
        <v>13746</v>
      </c>
      <c r="AB17" s="297">
        <f>IF(AA17&lt;&gt;0,(Z17+P17+R17)/AA17*100,"-")</f>
        <v>98.283136912556373</v>
      </c>
      <c r="AC17" s="292">
        <f>施設資源化量内訳!Y17</f>
        <v>0</v>
      </c>
      <c r="AD17" s="292">
        <f>施設資源化量内訳!AT17</f>
        <v>0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1987</v>
      </c>
      <c r="AJ17" s="292">
        <f>SUM(AC17:AI17)</f>
        <v>1987</v>
      </c>
      <c r="AK17" s="297">
        <f>IF((AA17+J17)&lt;&gt;0,(Z17+AJ17+J17)/(AA17+J17)*100,"-")</f>
        <v>14.666182873730044</v>
      </c>
      <c r="AL17" s="297">
        <f>IF((AA17+J17)&lt;&gt;0,(資源化量内訳!D17-資源化量内訳!R17-資源化量内訳!T17-資源化量内訳!V17-資源化量内訳!U17)/(AA17+J17)*100,"-")</f>
        <v>14.666182873730044</v>
      </c>
      <c r="AM17" s="292">
        <f>ごみ処理量内訳!AA17</f>
        <v>236</v>
      </c>
      <c r="AN17" s="292">
        <f>ごみ処理量内訳!AB17</f>
        <v>1469</v>
      </c>
      <c r="AO17" s="292">
        <f>ごみ処理量内訳!AC17</f>
        <v>23</v>
      </c>
      <c r="AP17" s="292">
        <f>SUM(AM17:AO17)</f>
        <v>1728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+E18+F18</f>
        <v>27123</v>
      </c>
      <c r="E18" s="292">
        <v>27123</v>
      </c>
      <c r="F18" s="292">
        <v>0</v>
      </c>
      <c r="G18" s="292">
        <v>480</v>
      </c>
      <c r="H18" s="292">
        <f>SUM(ごみ搬入量内訳!E18,+ごみ搬入量内訳!AD18)</f>
        <v>8060</v>
      </c>
      <c r="I18" s="292">
        <f>ごみ搬入量内訳!BC18</f>
        <v>394</v>
      </c>
      <c r="J18" s="292">
        <f>資源化量内訳!BO18</f>
        <v>26</v>
      </c>
      <c r="K18" s="292">
        <f>SUM(H18:J18)</f>
        <v>8480</v>
      </c>
      <c r="L18" s="295">
        <f>IF(D18&lt;&gt;0,K18/D18/365*1000000,"-")</f>
        <v>856.57474144927801</v>
      </c>
      <c r="M18" s="292">
        <f>IF(D18&lt;&gt;0,(ごみ搬入量内訳!BR18+ごみ処理概要!J18)/ごみ処理概要!D18/365*1000000,"-")</f>
        <v>601.72355363364966</v>
      </c>
      <c r="N18" s="292">
        <f>IF(D18&lt;&gt;0,ごみ搬入量内訳!CM18/ごみ処理概要!D18/365*1000000,"-")</f>
        <v>254.85118781562835</v>
      </c>
      <c r="O18" s="292">
        <f>ごみ搬入量内訳!DH18</f>
        <v>0</v>
      </c>
      <c r="P18" s="292">
        <f>ごみ処理量内訳!E18</f>
        <v>6899</v>
      </c>
      <c r="Q18" s="292">
        <f>ごみ処理量内訳!N18</f>
        <v>152</v>
      </c>
      <c r="R18" s="292">
        <f>SUM(S18:Y18)</f>
        <v>1025</v>
      </c>
      <c r="S18" s="292">
        <f>ごみ処理量内訳!G18</f>
        <v>0</v>
      </c>
      <c r="T18" s="292">
        <f>ごみ処理量内訳!L18</f>
        <v>607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418</v>
      </c>
      <c r="Y18" s="292">
        <f>ごみ処理量内訳!M18</f>
        <v>0</v>
      </c>
      <c r="Z18" s="292">
        <f>資源化量内訳!Y18</f>
        <v>379</v>
      </c>
      <c r="AA18" s="292">
        <f>SUM(P18,Q18,R18,Z18)</f>
        <v>8455</v>
      </c>
      <c r="AB18" s="297">
        <f>IF(AA18&lt;&gt;0,(Z18+P18+R18)/AA18*100,"-")</f>
        <v>98.202247191011239</v>
      </c>
      <c r="AC18" s="292">
        <f>施設資源化量内訳!Y18</f>
        <v>1328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418</v>
      </c>
      <c r="AI18" s="292">
        <f>施設資源化量内訳!EU18</f>
        <v>607</v>
      </c>
      <c r="AJ18" s="292">
        <f>SUM(AC18:AI18)</f>
        <v>2353</v>
      </c>
      <c r="AK18" s="297">
        <f>IF((AA18+J18)&lt;&gt;0,(Z18+AJ18+J18)/(AA18+J18)*100,"-")</f>
        <v>32.519750029477656</v>
      </c>
      <c r="AL18" s="297">
        <f>IF((AA18+J18)&lt;&gt;0,(資源化量内訳!D18-資源化量内訳!R18-資源化量内訳!T18-資源化量内訳!V18-資源化量内訳!U18)/(AA18+J18)*100,"-")</f>
        <v>27.591085956844712</v>
      </c>
      <c r="AM18" s="292">
        <f>ごみ処理量内訳!AA18</f>
        <v>152</v>
      </c>
      <c r="AN18" s="292">
        <f>ごみ処理量内訳!AB18</f>
        <v>0</v>
      </c>
      <c r="AO18" s="292">
        <f>ごみ処理量内訳!AC18</f>
        <v>0</v>
      </c>
      <c r="AP18" s="292">
        <f>SUM(AM18:AO18)</f>
        <v>152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+E19+F19</f>
        <v>42776</v>
      </c>
      <c r="E19" s="292">
        <v>42776</v>
      </c>
      <c r="F19" s="292">
        <v>0</v>
      </c>
      <c r="G19" s="292">
        <v>567</v>
      </c>
      <c r="H19" s="292">
        <f>SUM(ごみ搬入量内訳!E19,+ごみ搬入量内訳!AD19)</f>
        <v>14520</v>
      </c>
      <c r="I19" s="292">
        <f>ごみ搬入量内訳!BC19</f>
        <v>1006</v>
      </c>
      <c r="J19" s="292">
        <f>資源化量内訳!BO19</f>
        <v>0</v>
      </c>
      <c r="K19" s="292">
        <f>SUM(H19:J19)</f>
        <v>15526</v>
      </c>
      <c r="L19" s="295">
        <f>IF(D19&lt;&gt;0,K19/D19/365*1000000,"-")</f>
        <v>994.41243457475821</v>
      </c>
      <c r="M19" s="292">
        <f>IF(D19&lt;&gt;0,(ごみ搬入量内訳!BR19+ごみ処理概要!J19)/ごみ処理概要!D19/365*1000000,"-")</f>
        <v>632.66817137250177</v>
      </c>
      <c r="N19" s="292">
        <f>IF(D19&lt;&gt;0,ごみ搬入量内訳!CM19/ごみ処理概要!D19/365*1000000,"-")</f>
        <v>361.74426320225655</v>
      </c>
      <c r="O19" s="292">
        <f>ごみ搬入量内訳!DH19</f>
        <v>0</v>
      </c>
      <c r="P19" s="292">
        <f>ごみ処理量内訳!E19</f>
        <v>14374</v>
      </c>
      <c r="Q19" s="292">
        <f>ごみ処理量内訳!N19</f>
        <v>0</v>
      </c>
      <c r="R19" s="292">
        <f>SUM(S19:Y19)</f>
        <v>1152</v>
      </c>
      <c r="S19" s="292">
        <f>ごみ処理量内訳!G19</f>
        <v>0</v>
      </c>
      <c r="T19" s="292">
        <f>ごみ処理量内訳!L19</f>
        <v>1152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0</v>
      </c>
      <c r="AA19" s="292">
        <f>SUM(P19,Q19,R19,Z19)</f>
        <v>15526</v>
      </c>
      <c r="AB19" s="297">
        <f>IF(AA19&lt;&gt;0,(Z19+P19+R19)/AA19*100,"-")</f>
        <v>100</v>
      </c>
      <c r="AC19" s="292">
        <f>施設資源化量内訳!Y19</f>
        <v>1416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833</v>
      </c>
      <c r="AJ19" s="292">
        <f>SUM(AC19:AI19)</f>
        <v>2249</v>
      </c>
      <c r="AK19" s="297">
        <f>IF((AA19+J19)&lt;&gt;0,(Z19+AJ19+J19)/(AA19+J19)*100,"-")</f>
        <v>14.485379363648073</v>
      </c>
      <c r="AL19" s="297">
        <f>IF((AA19+J19)&lt;&gt;0,(資源化量内訳!D19-資源化量内訳!R19-資源化量内訳!T19-資源化量内訳!V19-資源化量内訳!U19)/(AA19+J19)*100,"-")</f>
        <v>14.485379363648073</v>
      </c>
      <c r="AM19" s="292">
        <f>ごみ処理量内訳!AA19</f>
        <v>0</v>
      </c>
      <c r="AN19" s="292">
        <f>ごみ処理量内訳!AB19</f>
        <v>0</v>
      </c>
      <c r="AO19" s="292">
        <f>ごみ処理量内訳!AC19</f>
        <v>214</v>
      </c>
      <c r="AP19" s="292">
        <f>SUM(AM19:AO19)</f>
        <v>214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+E20+F20</f>
        <v>44603</v>
      </c>
      <c r="E20" s="292">
        <v>44603</v>
      </c>
      <c r="F20" s="292">
        <v>0</v>
      </c>
      <c r="G20" s="292">
        <v>353</v>
      </c>
      <c r="H20" s="292">
        <f>SUM(ごみ搬入量内訳!E20,+ごみ搬入量内訳!AD20)</f>
        <v>12699</v>
      </c>
      <c r="I20" s="292">
        <f>ごみ搬入量内訳!BC20</f>
        <v>3831</v>
      </c>
      <c r="J20" s="292">
        <f>資源化量内訳!BO20</f>
        <v>77</v>
      </c>
      <c r="K20" s="292">
        <f>SUM(H20:J20)</f>
        <v>16607</v>
      </c>
      <c r="L20" s="295">
        <f>IF(D20&lt;&gt;0,K20/D20/365*1000000,"-")</f>
        <v>1020.0800425304642</v>
      </c>
      <c r="M20" s="292">
        <f>IF(D20&lt;&gt;0,(ごみ搬入量内訳!BR20+ごみ処理概要!J20)/ごみ処理概要!D20/365*1000000,"-")</f>
        <v>826.96077633453615</v>
      </c>
      <c r="N20" s="292">
        <f>IF(D20&lt;&gt;0,ごみ搬入量内訳!CM20/ごみ処理概要!D20/365*1000000,"-")</f>
        <v>193.11926619592822</v>
      </c>
      <c r="O20" s="292">
        <f>ごみ搬入量内訳!DH20</f>
        <v>0</v>
      </c>
      <c r="P20" s="292">
        <f>ごみ処理量内訳!E20</f>
        <v>15014</v>
      </c>
      <c r="Q20" s="292">
        <f>ごみ処理量内訳!N20</f>
        <v>0</v>
      </c>
      <c r="R20" s="292">
        <f>SUM(S20:Y20)</f>
        <v>1516</v>
      </c>
      <c r="S20" s="292">
        <f>ごみ処理量内訳!G20</f>
        <v>0</v>
      </c>
      <c r="T20" s="292">
        <f>ごみ処理量内訳!L20</f>
        <v>1510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6</v>
      </c>
      <c r="Y20" s="292">
        <f>ごみ処理量内訳!M20</f>
        <v>0</v>
      </c>
      <c r="Z20" s="292">
        <f>資源化量内訳!Y20</f>
        <v>0</v>
      </c>
      <c r="AA20" s="292">
        <f>SUM(P20,Q20,R20,Z20)</f>
        <v>16530</v>
      </c>
      <c r="AB20" s="297">
        <f>IF(AA20&lt;&gt;0,(Z20+P20+R20)/AA20*100,"-")</f>
        <v>100</v>
      </c>
      <c r="AC20" s="292">
        <f>施設資源化量内訳!Y20</f>
        <v>1856</v>
      </c>
      <c r="AD20" s="292">
        <f>施設資源化量内訳!AT20</f>
        <v>0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6</v>
      </c>
      <c r="AI20" s="292">
        <f>施設資源化量内訳!EU20</f>
        <v>1186</v>
      </c>
      <c r="AJ20" s="292">
        <f>SUM(AC20:AI20)</f>
        <v>3048</v>
      </c>
      <c r="AK20" s="297">
        <f>IF((AA20+J20)&lt;&gt;0,(Z20+AJ20+J20)/(AA20+J20)*100,"-")</f>
        <v>18.817366170891791</v>
      </c>
      <c r="AL20" s="297">
        <f>IF((AA20+J20)&lt;&gt;0,(資源化量内訳!D20-資源化量内訳!R20-資源化量内訳!T20-資源化量内訳!V20-資源化量内訳!U20)/(AA20+J20)*100,"-")</f>
        <v>9.646534593845967</v>
      </c>
      <c r="AM20" s="292">
        <f>ごみ処理量内訳!AA20</f>
        <v>0</v>
      </c>
      <c r="AN20" s="292">
        <f>ごみ処理量内訳!AB20</f>
        <v>0</v>
      </c>
      <c r="AO20" s="292">
        <f>ごみ処理量内訳!AC20</f>
        <v>317</v>
      </c>
      <c r="AP20" s="292">
        <f>SUM(AM20:AO20)</f>
        <v>317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+E21+F21</f>
        <v>41328</v>
      </c>
      <c r="E21" s="292">
        <v>41328</v>
      </c>
      <c r="F21" s="292">
        <v>0</v>
      </c>
      <c r="G21" s="292">
        <v>163</v>
      </c>
      <c r="H21" s="292">
        <f>SUM(ごみ搬入量内訳!E21,+ごみ搬入量内訳!AD21)</f>
        <v>10589</v>
      </c>
      <c r="I21" s="292">
        <f>ごみ搬入量内訳!BC21</f>
        <v>858</v>
      </c>
      <c r="J21" s="292">
        <f>資源化量内訳!BO21</f>
        <v>3</v>
      </c>
      <c r="K21" s="292">
        <f>SUM(H21:J21)</f>
        <v>11450</v>
      </c>
      <c r="L21" s="295">
        <f>IF(D21&lt;&gt;0,K21/D21/365*1000000,"-")</f>
        <v>759.04624016885964</v>
      </c>
      <c r="M21" s="292">
        <f>IF(D21&lt;&gt;0,(ごみ搬入量内訳!BR21+ごみ処理概要!J21)/ごみ処理概要!D21/365*1000000,"-")</f>
        <v>642.63705259361791</v>
      </c>
      <c r="N21" s="292">
        <f>IF(D21&lt;&gt;0,ごみ搬入量内訳!CM21/ごみ処理概要!D21/365*1000000,"-")</f>
        <v>116.4091875752417</v>
      </c>
      <c r="O21" s="292">
        <f>ごみ搬入量内訳!DH21</f>
        <v>0</v>
      </c>
      <c r="P21" s="292">
        <f>ごみ処理量内訳!E21</f>
        <v>9078</v>
      </c>
      <c r="Q21" s="292">
        <f>ごみ処理量内訳!N21</f>
        <v>0</v>
      </c>
      <c r="R21" s="292">
        <f>SUM(S21:Y21)</f>
        <v>1528</v>
      </c>
      <c r="S21" s="292">
        <f>ごみ処理量内訳!G21</f>
        <v>0</v>
      </c>
      <c r="T21" s="292">
        <f>ごみ処理量内訳!L21</f>
        <v>1528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614</v>
      </c>
      <c r="AA21" s="292">
        <f>SUM(P21,Q21,R21,Z21)</f>
        <v>11220</v>
      </c>
      <c r="AB21" s="297">
        <f>IF(AA21&lt;&gt;0,(Z21+P21+R21)/AA21*100,"-")</f>
        <v>100</v>
      </c>
      <c r="AC21" s="292">
        <f>施設資源化量内訳!Y21</f>
        <v>1225</v>
      </c>
      <c r="AD21" s="292">
        <f>施設資源化量内訳!AT21</f>
        <v>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1019</v>
      </c>
      <c r="AJ21" s="292">
        <f>SUM(AC21:AI21)</f>
        <v>2244</v>
      </c>
      <c r="AK21" s="297">
        <f>IF((AA21+J21)&lt;&gt;0,(Z21+AJ21+J21)/(AA21+J21)*100,"-")</f>
        <v>25.492292613383231</v>
      </c>
      <c r="AL21" s="297">
        <f>IF((AA21+J21)&lt;&gt;0,(資源化量内訳!D21-資源化量内訳!R21-資源化量内訳!T21-資源化量内訳!V21-資源化量内訳!U21)/(AA21+J21)*100,"-")</f>
        <v>16.608749888621581</v>
      </c>
      <c r="AM21" s="292">
        <f>ごみ処理量内訳!AA21</f>
        <v>0</v>
      </c>
      <c r="AN21" s="292">
        <f>ごみ処理量内訳!AB21</f>
        <v>0</v>
      </c>
      <c r="AO21" s="292">
        <f>ごみ処理量内訳!AC21</f>
        <v>190</v>
      </c>
      <c r="AP21" s="292">
        <f>SUM(AM21:AO21)</f>
        <v>190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+E22+F22</f>
        <v>29610</v>
      </c>
      <c r="E22" s="292">
        <v>29610</v>
      </c>
      <c r="F22" s="292">
        <v>0</v>
      </c>
      <c r="G22" s="292">
        <v>197</v>
      </c>
      <c r="H22" s="292">
        <f>SUM(ごみ搬入量内訳!E22,+ごみ搬入量内訳!AD22)</f>
        <v>8216</v>
      </c>
      <c r="I22" s="292">
        <f>ごみ搬入量内訳!BC22</f>
        <v>588</v>
      </c>
      <c r="J22" s="292">
        <f>資源化量内訳!BO22</f>
        <v>313</v>
      </c>
      <c r="K22" s="292">
        <f>SUM(H22:J22)</f>
        <v>9117</v>
      </c>
      <c r="L22" s="295">
        <f>IF(D22&lt;&gt;0,K22/D22/365*1000000,"-")</f>
        <v>843.56913852687683</v>
      </c>
      <c r="M22" s="292">
        <f>IF(D22&lt;&gt;0,(ごみ搬入量内訳!BR22+ごみ処理概要!J22)/ごみ処理概要!D22/365*1000000,"-")</f>
        <v>632.79251271090391</v>
      </c>
      <c r="N22" s="292">
        <f>IF(D22&lt;&gt;0,ごみ搬入量内訳!CM22/ごみ処理概要!D22/365*1000000,"-")</f>
        <v>210.77662581597295</v>
      </c>
      <c r="O22" s="292">
        <f>ごみ搬入量内訳!DH22</f>
        <v>0</v>
      </c>
      <c r="P22" s="292">
        <f>ごみ処理量内訳!E22</f>
        <v>7151</v>
      </c>
      <c r="Q22" s="292">
        <f>ごみ処理量内訳!N22</f>
        <v>0</v>
      </c>
      <c r="R22" s="292">
        <f>SUM(S22:Y22)</f>
        <v>1352</v>
      </c>
      <c r="S22" s="292">
        <f>ごみ処理量内訳!G22</f>
        <v>0</v>
      </c>
      <c r="T22" s="292">
        <f>ごみ処理量内訳!L22</f>
        <v>1352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104</v>
      </c>
      <c r="AA22" s="292">
        <f>SUM(P22,Q22,R22,Z22)</f>
        <v>8607</v>
      </c>
      <c r="AB22" s="297">
        <f>IF(AA22&lt;&gt;0,(Z22+P22+R22)/AA22*100,"-")</f>
        <v>100</v>
      </c>
      <c r="AC22" s="292">
        <f>施設資源化量内訳!Y22</f>
        <v>845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884</v>
      </c>
      <c r="AJ22" s="292">
        <f>SUM(AC22:AI22)</f>
        <v>1729</v>
      </c>
      <c r="AK22" s="297">
        <f>IF((AA22+J22)&lt;&gt;0,(Z22+AJ22+J22)/(AA22+J22)*100,"-")</f>
        <v>24.058295964125563</v>
      </c>
      <c r="AL22" s="297">
        <f>IF((AA22+J22)&lt;&gt;0,(資源化量内訳!D22-資源化量内訳!R22-資源化量内訳!T22-資源化量内訳!V22-資源化量内訳!U22)/(AA22+J22)*100,"-")</f>
        <v>15.179372197309418</v>
      </c>
      <c r="AM22" s="292">
        <f>ごみ処理量内訳!AA22</f>
        <v>0</v>
      </c>
      <c r="AN22" s="292">
        <f>ごみ処理量内訳!AB22</f>
        <v>0</v>
      </c>
      <c r="AO22" s="292">
        <f>ごみ処理量内訳!AC22</f>
        <v>162</v>
      </c>
      <c r="AP22" s="292">
        <f>SUM(AM22:AO22)</f>
        <v>162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+E23+F23</f>
        <v>7780</v>
      </c>
      <c r="E23" s="292">
        <v>7780</v>
      </c>
      <c r="F23" s="292">
        <v>0</v>
      </c>
      <c r="G23" s="292">
        <v>42</v>
      </c>
      <c r="H23" s="292">
        <f>SUM(ごみ搬入量内訳!E23,+ごみ搬入量内訳!AD23)</f>
        <v>1213</v>
      </c>
      <c r="I23" s="292">
        <f>ごみ搬入量内訳!BC23</f>
        <v>918</v>
      </c>
      <c r="J23" s="292">
        <f>資源化量内訳!BO23</f>
        <v>0</v>
      </c>
      <c r="K23" s="292">
        <f>SUM(H23:J23)</f>
        <v>2131</v>
      </c>
      <c r="L23" s="295">
        <f>IF(D23&lt;&gt;0,K23/D23/365*1000000,"-")</f>
        <v>750.43138359685884</v>
      </c>
      <c r="M23" s="292">
        <f>IF(D23&lt;&gt;0,(ごみ搬入量内訳!BR23+ごみ処理概要!J23)/ごみ処理概要!D23/365*1000000,"-")</f>
        <v>574.35644610346162</v>
      </c>
      <c r="N23" s="292">
        <f>IF(D23&lt;&gt;0,ごみ搬入量内訳!CM23/ごみ処理概要!D23/365*1000000,"-")</f>
        <v>176.07493749339716</v>
      </c>
      <c r="O23" s="292">
        <f>ごみ搬入量内訳!DH23</f>
        <v>0</v>
      </c>
      <c r="P23" s="292">
        <f>ごみ処理量内訳!E23</f>
        <v>1892</v>
      </c>
      <c r="Q23" s="292">
        <f>ごみ処理量内訳!N23</f>
        <v>0</v>
      </c>
      <c r="R23" s="292">
        <f>SUM(S23:Y23)</f>
        <v>0</v>
      </c>
      <c r="S23" s="292">
        <f>ごみ処理量内訳!G23</f>
        <v>0</v>
      </c>
      <c r="T23" s="292">
        <f>ごみ処理量内訳!L23</f>
        <v>0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182</v>
      </c>
      <c r="AA23" s="292">
        <f>SUM(P23,Q23,R23,Z23)</f>
        <v>2074</v>
      </c>
      <c r="AB23" s="297">
        <f>IF(AA23&lt;&gt;0,(Z23+P23+R23)/AA23*100,"-")</f>
        <v>100</v>
      </c>
      <c r="AC23" s="292">
        <f>施設資源化量内訳!Y23</f>
        <v>157</v>
      </c>
      <c r="AD23" s="292">
        <f>施設資源化量内訳!AT23</f>
        <v>0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0</v>
      </c>
      <c r="AJ23" s="292">
        <f>SUM(AC23:AI23)</f>
        <v>157</v>
      </c>
      <c r="AK23" s="297">
        <f>IF((AA23+J23)&lt;&gt;0,(Z23+AJ23+J23)/(AA23+J23)*100,"-")</f>
        <v>16.345226615236257</v>
      </c>
      <c r="AL23" s="297">
        <f>IF((AA23+J23)&lt;&gt;0,(資源化量内訳!D23-資源化量内訳!R23-資源化量内訳!T23-資源化量内訳!V23-資源化量内訳!U23)/(AA23+J23)*100,"-")</f>
        <v>8.775313404050145</v>
      </c>
      <c r="AM23" s="292">
        <f>ごみ処理量内訳!AA23</f>
        <v>0</v>
      </c>
      <c r="AN23" s="292">
        <f>ごみ処理量内訳!AB23</f>
        <v>74</v>
      </c>
      <c r="AO23" s="292">
        <f>ごみ処理量内訳!AC23</f>
        <v>0</v>
      </c>
      <c r="AP23" s="292">
        <f>SUM(AM23:AO23)</f>
        <v>74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+E24+F24</f>
        <v>13776</v>
      </c>
      <c r="E24" s="292">
        <v>13776</v>
      </c>
      <c r="F24" s="292">
        <v>0</v>
      </c>
      <c r="G24" s="292">
        <v>84</v>
      </c>
      <c r="H24" s="292">
        <f>SUM(ごみ搬入量内訳!E24,+ごみ搬入量内訳!AD24)</f>
        <v>2201</v>
      </c>
      <c r="I24" s="292">
        <f>ごみ搬入量内訳!BC24</f>
        <v>1969</v>
      </c>
      <c r="J24" s="292">
        <f>資源化量内訳!BO24</f>
        <v>28</v>
      </c>
      <c r="K24" s="292">
        <f>SUM(H24:J24)</f>
        <v>4198</v>
      </c>
      <c r="L24" s="295">
        <f>IF(D24&lt;&gt;0,K24/D24/365*1000000,"-")</f>
        <v>834.88457193769591</v>
      </c>
      <c r="M24" s="292">
        <f>IF(D24&lt;&gt;0,(ごみ搬入量内訳!BR24+ごみ処理概要!J24)/ごみ処理概要!D24/365*1000000,"-")</f>
        <v>594.24371151734999</v>
      </c>
      <c r="N24" s="292">
        <f>IF(D24&lt;&gt;0,ごみ搬入量内訳!CM24/ごみ処理概要!D24/365*1000000,"-")</f>
        <v>240.64086042034589</v>
      </c>
      <c r="O24" s="292">
        <f>ごみ搬入量内訳!DH24</f>
        <v>0</v>
      </c>
      <c r="P24" s="292">
        <f>ごみ処理量内訳!E24</f>
        <v>3701</v>
      </c>
      <c r="Q24" s="292">
        <f>ごみ処理量内訳!N24</f>
        <v>0</v>
      </c>
      <c r="R24" s="292">
        <f>SUM(S24:Y24)</f>
        <v>0</v>
      </c>
      <c r="S24" s="292">
        <f>ごみ処理量内訳!G24</f>
        <v>0</v>
      </c>
      <c r="T24" s="292">
        <f>ごみ処理量内訳!L24</f>
        <v>0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356</v>
      </c>
      <c r="AA24" s="292">
        <f>SUM(P24,Q24,R24,Z24)</f>
        <v>4057</v>
      </c>
      <c r="AB24" s="297">
        <f>IF(AA24&lt;&gt;0,(Z24+P24+R24)/AA24*100,"-")</f>
        <v>100</v>
      </c>
      <c r="AC24" s="292">
        <f>施設資源化量内訳!Y24</f>
        <v>307</v>
      </c>
      <c r="AD24" s="292">
        <f>施設資源化量内訳!AT24</f>
        <v>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0</v>
      </c>
      <c r="AJ24" s="292">
        <f>SUM(AC24:AI24)</f>
        <v>307</v>
      </c>
      <c r="AK24" s="297">
        <f>IF((AA24+J24)&lt;&gt;0,(Z24+AJ24+J24)/(AA24+J24)*100,"-")</f>
        <v>16.915544675642593</v>
      </c>
      <c r="AL24" s="297">
        <f>IF((AA24+J24)&lt;&gt;0,(資源化量内訳!D24-資源化量内訳!R24-資源化量内訳!T24-資源化量内訳!V24-資源化量内訳!U24)/(AA24+J24)*100,"-")</f>
        <v>16.915544675642593</v>
      </c>
      <c r="AM24" s="292">
        <f>ごみ処理量内訳!AA24</f>
        <v>0</v>
      </c>
      <c r="AN24" s="292">
        <f>ごみ処理量内訳!AB24</f>
        <v>147</v>
      </c>
      <c r="AO24" s="292">
        <f>ごみ処理量内訳!AC24</f>
        <v>0</v>
      </c>
      <c r="AP24" s="292">
        <f>SUM(AM24:AO24)</f>
        <v>147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+E25+F25</f>
        <v>14536</v>
      </c>
      <c r="E25" s="292">
        <v>14536</v>
      </c>
      <c r="F25" s="292">
        <v>0</v>
      </c>
      <c r="G25" s="292">
        <v>35</v>
      </c>
      <c r="H25" s="292">
        <f>SUM(ごみ搬入量内訳!E25,+ごみ搬入量内訳!AD25)</f>
        <v>2409</v>
      </c>
      <c r="I25" s="292">
        <f>ごみ搬入量内訳!BC25</f>
        <v>1564</v>
      </c>
      <c r="J25" s="292">
        <f>資源化量内訳!BO25</f>
        <v>0</v>
      </c>
      <c r="K25" s="292">
        <f>SUM(H25:J25)</f>
        <v>3973</v>
      </c>
      <c r="L25" s="295">
        <f>IF(D25&lt;&gt;0,K25/D25/365*1000000,"-")</f>
        <v>748.82577785149385</v>
      </c>
      <c r="M25" s="292">
        <f>IF(D25&lt;&gt;0,(ごみ搬入量内訳!BR25+ごみ処理概要!J25)/ごみ処理概要!D25/365*1000000,"-")</f>
        <v>586.35715955096839</v>
      </c>
      <c r="N25" s="292">
        <f>IF(D25&lt;&gt;0,ごみ搬入量内訳!CM25/ごみ処理概要!D25/365*1000000,"-")</f>
        <v>162.46861830052546</v>
      </c>
      <c r="O25" s="292">
        <f>ごみ搬入量内訳!DH25</f>
        <v>0</v>
      </c>
      <c r="P25" s="292">
        <f>ごみ処理量内訳!E25</f>
        <v>3634</v>
      </c>
      <c r="Q25" s="292">
        <f>ごみ処理量内訳!N25</f>
        <v>0</v>
      </c>
      <c r="R25" s="292">
        <f>SUM(S25:Y25)</f>
        <v>0</v>
      </c>
      <c r="S25" s="292">
        <f>ごみ処理量内訳!G25</f>
        <v>0</v>
      </c>
      <c r="T25" s="292">
        <f>ごみ処理量内訳!L25</f>
        <v>0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339</v>
      </c>
      <c r="AA25" s="292">
        <f>SUM(P25,Q25,R25,Z25)</f>
        <v>3973</v>
      </c>
      <c r="AB25" s="297">
        <f>IF(AA25&lt;&gt;0,(Z25+P25+R25)/AA25*100,"-")</f>
        <v>100</v>
      </c>
      <c r="AC25" s="292">
        <f>施設資源化量内訳!Y25</f>
        <v>293</v>
      </c>
      <c r="AD25" s="292">
        <f>施設資源化量内訳!AT25</f>
        <v>0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0</v>
      </c>
      <c r="AJ25" s="292">
        <f>SUM(AC25:AI25)</f>
        <v>293</v>
      </c>
      <c r="AK25" s="297">
        <f>IF((AA25+J25)&lt;&gt;0,(Z25+AJ25+J25)/(AA25+J25)*100,"-")</f>
        <v>15.907374779763403</v>
      </c>
      <c r="AL25" s="297">
        <f>IF((AA25+J25)&lt;&gt;0,(資源化量内訳!D25-資源化量内訳!R25-資源化量内訳!T25-資源化量内訳!V25-資源化量内訳!U25)/(AA25+J25)*100,"-")</f>
        <v>8.5325950163604336</v>
      </c>
      <c r="AM25" s="292">
        <f>ごみ処理量内訳!AA25</f>
        <v>0</v>
      </c>
      <c r="AN25" s="292">
        <f>ごみ処理量内訳!AB25</f>
        <v>139</v>
      </c>
      <c r="AO25" s="292">
        <f>ごみ処理量内訳!AC25</f>
        <v>0</v>
      </c>
      <c r="AP25" s="292">
        <f>SUM(AM25:AO25)</f>
        <v>139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+E26+F26</f>
        <v>2300</v>
      </c>
      <c r="E26" s="292">
        <v>2220</v>
      </c>
      <c r="F26" s="292">
        <v>80</v>
      </c>
      <c r="G26" s="292">
        <v>6</v>
      </c>
      <c r="H26" s="292">
        <f>SUM(ごみ搬入量内訳!E26,+ごみ搬入量内訳!AD26)</f>
        <v>818</v>
      </c>
      <c r="I26" s="292">
        <f>ごみ搬入量内訳!BC26</f>
        <v>255</v>
      </c>
      <c r="J26" s="292">
        <f>資源化量内訳!BO26</f>
        <v>0</v>
      </c>
      <c r="K26" s="292">
        <f>SUM(H26:J26)</f>
        <v>1073</v>
      </c>
      <c r="L26" s="295">
        <f>IF(D26&lt;&gt;0,K26/D26/365*1000000,"-")</f>
        <v>1278.1417510422868</v>
      </c>
      <c r="M26" s="292">
        <f>IF(D26&lt;&gt;0,(ごみ搬入量内訳!BR26+ごみ処理概要!J26)/ごみ処理概要!D26/365*1000000,"-")</f>
        <v>964.86003573555695</v>
      </c>
      <c r="N26" s="292">
        <f>IF(D26&lt;&gt;0,ごみ搬入量内訳!CM26/ごみ処理概要!D26/365*1000000,"-")</f>
        <v>313.28171530673018</v>
      </c>
      <c r="O26" s="292">
        <f>ごみ搬入量内訳!DH26</f>
        <v>8</v>
      </c>
      <c r="P26" s="292">
        <f>ごみ処理量内訳!E26</f>
        <v>758</v>
      </c>
      <c r="Q26" s="292">
        <f>ごみ処理量内訳!N26</f>
        <v>160</v>
      </c>
      <c r="R26" s="292">
        <f>SUM(S26:Y26)</f>
        <v>155</v>
      </c>
      <c r="S26" s="292">
        <f>ごみ処理量内訳!G26</f>
        <v>0</v>
      </c>
      <c r="T26" s="292">
        <f>ごみ処理量内訳!L26</f>
        <v>155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0</v>
      </c>
      <c r="AA26" s="292">
        <f>SUM(P26,Q26,R26,Z26)</f>
        <v>1073</v>
      </c>
      <c r="AB26" s="297">
        <f>IF(AA26&lt;&gt;0,(Z26+P26+R26)/AA26*100,"-")</f>
        <v>85.088536812674747</v>
      </c>
      <c r="AC26" s="292">
        <f>施設資源化量内訳!Y26</f>
        <v>0</v>
      </c>
      <c r="AD26" s="292">
        <f>施設資源化量内訳!AT26</f>
        <v>0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154</v>
      </c>
      <c r="AJ26" s="292">
        <f>SUM(AC26:AI26)</f>
        <v>154</v>
      </c>
      <c r="AK26" s="297">
        <f>IF((AA26+J26)&lt;&gt;0,(Z26+AJ26+J26)/(AA26+J26)*100,"-")</f>
        <v>14.352283317800559</v>
      </c>
      <c r="AL26" s="297">
        <f>IF((AA26+J26)&lt;&gt;0,(資源化量内訳!D26-資源化量内訳!R26-資源化量内訳!T26-資源化量内訳!V26-資源化量内訳!U26)/(AA26+J26)*100,"-")</f>
        <v>14.352283317800559</v>
      </c>
      <c r="AM26" s="292">
        <f>ごみ処理量内訳!AA26</f>
        <v>160</v>
      </c>
      <c r="AN26" s="292">
        <f>ごみ処理量内訳!AB26</f>
        <v>74</v>
      </c>
      <c r="AO26" s="292">
        <f>ごみ処理量内訳!AC26</f>
        <v>0</v>
      </c>
      <c r="AP26" s="292">
        <f>SUM(AM26:AO26)</f>
        <v>234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+E27+F27</f>
        <v>14073</v>
      </c>
      <c r="E27" s="292">
        <v>14073</v>
      </c>
      <c r="F27" s="292">
        <v>0</v>
      </c>
      <c r="G27" s="292">
        <v>52</v>
      </c>
      <c r="H27" s="292">
        <f>SUM(ごみ搬入量内訳!E27,+ごみ搬入量内訳!AD27)</f>
        <v>2181</v>
      </c>
      <c r="I27" s="292">
        <f>ごみ搬入量内訳!BC27</f>
        <v>2880</v>
      </c>
      <c r="J27" s="292">
        <f>資源化量内訳!BO27</f>
        <v>31</v>
      </c>
      <c r="K27" s="292">
        <f>SUM(H27:J27)</f>
        <v>5092</v>
      </c>
      <c r="L27" s="295">
        <f>IF(D27&lt;&gt;0,K27/D27/365*1000000,"-")</f>
        <v>991.3085292053471</v>
      </c>
      <c r="M27" s="292">
        <f>IF(D27&lt;&gt;0,(ごみ搬入量内訳!BR27+ごみ処理概要!J27)/ごみ処理概要!D27/365*1000000,"-")</f>
        <v>619.27581135157288</v>
      </c>
      <c r="N27" s="292">
        <f>IF(D27&lt;&gt;0,ごみ搬入量内訳!CM27/ごみ処理概要!D27/365*1000000,"-")</f>
        <v>372.03271785377422</v>
      </c>
      <c r="O27" s="292">
        <f>ごみ搬入量内訳!DH27</f>
        <v>0</v>
      </c>
      <c r="P27" s="292">
        <f>ごみ処理量内訳!E27</f>
        <v>4501</v>
      </c>
      <c r="Q27" s="292">
        <f>ごみ処理量内訳!N27</f>
        <v>0</v>
      </c>
      <c r="R27" s="292">
        <f>SUM(S27:Y27)</f>
        <v>684</v>
      </c>
      <c r="S27" s="292">
        <f>ごみ処理量内訳!G27</f>
        <v>0</v>
      </c>
      <c r="T27" s="292">
        <f>ごみ処理量内訳!L27</f>
        <v>684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0</v>
      </c>
      <c r="AA27" s="292">
        <f>SUM(P27,Q27,R27,Z27)</f>
        <v>5185</v>
      </c>
      <c r="AB27" s="297">
        <f>IF(AA27&lt;&gt;0,(Z27+P27+R27)/AA27*100,"-")</f>
        <v>100</v>
      </c>
      <c r="AC27" s="292">
        <f>施設資源化量内訳!Y27</f>
        <v>269</v>
      </c>
      <c r="AD27" s="292">
        <f>施設資源化量内訳!AT27</f>
        <v>0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415</v>
      </c>
      <c r="AJ27" s="292">
        <f>SUM(AC27:AI27)</f>
        <v>684</v>
      </c>
      <c r="AK27" s="297">
        <f>IF((AA27+J27)&lt;&gt;0,(Z27+AJ27+J27)/(AA27+J27)*100,"-")</f>
        <v>13.707822085889571</v>
      </c>
      <c r="AL27" s="297">
        <f>IF((AA27+J27)&lt;&gt;0,(資源化量内訳!D27-資源化量内訳!R27-資源化量内訳!T27-資源化量内訳!V27-資源化量内訳!U27)/(AA27+J27)*100,"-")</f>
        <v>10.985429447852761</v>
      </c>
      <c r="AM27" s="292">
        <f>ごみ処理量内訳!AA27</f>
        <v>0</v>
      </c>
      <c r="AN27" s="292">
        <f>ごみ処理量内訳!AB27</f>
        <v>0</v>
      </c>
      <c r="AO27" s="292">
        <f>ごみ処理量内訳!AC27</f>
        <v>54</v>
      </c>
      <c r="AP27" s="292">
        <f>SUM(AM27:AO27)</f>
        <v>54</v>
      </c>
      <c r="AQ27" s="412" t="s">
        <v>761</v>
      </c>
      <c r="AR27" s="413"/>
    </row>
    <row r="28" spans="1: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+E28+F28</f>
        <v>18201</v>
      </c>
      <c r="E28" s="292">
        <v>18201</v>
      </c>
      <c r="F28" s="292">
        <v>0</v>
      </c>
      <c r="G28" s="292">
        <v>62</v>
      </c>
      <c r="H28" s="292">
        <f>SUM(ごみ搬入量内訳!E28,+ごみ搬入量内訳!AD28)</f>
        <v>5889</v>
      </c>
      <c r="I28" s="292">
        <f>ごみ搬入量内訳!BC28</f>
        <v>4590</v>
      </c>
      <c r="J28" s="292">
        <f>資源化量内訳!BO28</f>
        <v>0</v>
      </c>
      <c r="K28" s="292">
        <f>SUM(H28:J28)</f>
        <v>10479</v>
      </c>
      <c r="L28" s="295">
        <f>IF(D28&lt;&gt;0,K28/D28/365*1000000,"-")</f>
        <v>1577.3632790009281</v>
      </c>
      <c r="M28" s="292">
        <f>IF(D28&lt;&gt;0,(ごみ搬入量内訳!BR28+ごみ処理概要!J28)/ごみ処理概要!D28/365*1000000,"-")</f>
        <v>1455.437116581732</v>
      </c>
      <c r="N28" s="292">
        <f>IF(D28&lt;&gt;0,ごみ搬入量内訳!CM28/ごみ処理概要!D28/365*1000000,"-")</f>
        <v>121.92616241919569</v>
      </c>
      <c r="O28" s="292">
        <f>ごみ搬入量内訳!DH28</f>
        <v>0</v>
      </c>
      <c r="P28" s="292">
        <f>ごみ処理量内訳!E28</f>
        <v>5997</v>
      </c>
      <c r="Q28" s="292">
        <f>ごみ処理量内訳!N28</f>
        <v>1426</v>
      </c>
      <c r="R28" s="292">
        <f>SUM(S28:Y28)</f>
        <v>3056</v>
      </c>
      <c r="S28" s="292">
        <f>ごみ処理量内訳!G28</f>
        <v>0</v>
      </c>
      <c r="T28" s="292">
        <f>ごみ処理量内訳!L28</f>
        <v>1635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1421</v>
      </c>
      <c r="Z28" s="292">
        <f>資源化量内訳!Y28</f>
        <v>0</v>
      </c>
      <c r="AA28" s="292">
        <f>SUM(P28,Q28,R28,Z28)</f>
        <v>10479</v>
      </c>
      <c r="AB28" s="297">
        <f>IF(AA28&lt;&gt;0,(Z28+P28+R28)/AA28*100,"-")</f>
        <v>86.391831281610848</v>
      </c>
      <c r="AC28" s="292">
        <f>施設資源化量内訳!Y28</f>
        <v>0</v>
      </c>
      <c r="AD28" s="292">
        <f>施設資源化量内訳!AT28</f>
        <v>0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795</v>
      </c>
      <c r="AJ28" s="292">
        <f>SUM(AC28:AI28)</f>
        <v>795</v>
      </c>
      <c r="AK28" s="297">
        <f>IF((AA28+J28)&lt;&gt;0,(Z28+AJ28+J28)/(AA28+J28)*100,"-")</f>
        <v>7.5866017749785284</v>
      </c>
      <c r="AL28" s="297">
        <f>IF((AA28+J28)&lt;&gt;0,(資源化量内訳!D28-資源化量内訳!R28-資源化量内訳!T28-資源化量内訳!V28-資源化量内訳!U28)/(AA28+J28)*100,"-")</f>
        <v>7.5866017749785284</v>
      </c>
      <c r="AM28" s="292">
        <f>ごみ処理量内訳!AA28</f>
        <v>1426</v>
      </c>
      <c r="AN28" s="292">
        <f>ごみ処理量内訳!AB28</f>
        <v>961</v>
      </c>
      <c r="AO28" s="292">
        <f>ごみ処理量内訳!AC28</f>
        <v>233</v>
      </c>
      <c r="AP28" s="292">
        <f>SUM(AM28:AO28)</f>
        <v>2620</v>
      </c>
      <c r="AQ28" s="412" t="s">
        <v>761</v>
      </c>
      <c r="AR28" s="413"/>
    </row>
    <row r="29" spans="1: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5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7"/>
      <c r="AC29" s="292"/>
      <c r="AD29" s="292"/>
      <c r="AE29" s="292"/>
      <c r="AF29" s="292"/>
      <c r="AG29" s="292"/>
      <c r="AH29" s="292"/>
      <c r="AI29" s="292"/>
      <c r="AJ29" s="292"/>
      <c r="AK29" s="297"/>
      <c r="AL29" s="297"/>
      <c r="AM29" s="292"/>
      <c r="AN29" s="292"/>
      <c r="AO29" s="292"/>
      <c r="AP29" s="292"/>
      <c r="AQ29" s="413"/>
      <c r="AR29" s="413"/>
    </row>
    <row r="30" spans="1: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5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7"/>
      <c r="AC30" s="292"/>
      <c r="AD30" s="292"/>
      <c r="AE30" s="292"/>
      <c r="AF30" s="292"/>
      <c r="AG30" s="292"/>
      <c r="AH30" s="292"/>
      <c r="AI30" s="292"/>
      <c r="AJ30" s="292"/>
      <c r="AK30" s="297"/>
      <c r="AL30" s="297"/>
      <c r="AM30" s="292"/>
      <c r="AN30" s="292"/>
      <c r="AO30" s="292"/>
      <c r="AP30" s="292"/>
      <c r="AQ30" s="413"/>
      <c r="AR30" s="413"/>
    </row>
    <row r="31" spans="1: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5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7"/>
      <c r="AC31" s="292"/>
      <c r="AD31" s="292"/>
      <c r="AE31" s="292"/>
      <c r="AF31" s="292"/>
      <c r="AG31" s="292"/>
      <c r="AH31" s="292"/>
      <c r="AI31" s="292"/>
      <c r="AJ31" s="292"/>
      <c r="AK31" s="297"/>
      <c r="AL31" s="297"/>
      <c r="AM31" s="292"/>
      <c r="AN31" s="292"/>
      <c r="AO31" s="292"/>
      <c r="AP31" s="292"/>
      <c r="AQ31" s="413"/>
      <c r="AR31" s="413"/>
    </row>
    <row r="32" spans="1: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5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7"/>
      <c r="AC32" s="292"/>
      <c r="AD32" s="292"/>
      <c r="AE32" s="292"/>
      <c r="AF32" s="292"/>
      <c r="AG32" s="292"/>
      <c r="AH32" s="292"/>
      <c r="AI32" s="292"/>
      <c r="AJ32" s="292"/>
      <c r="AK32" s="297"/>
      <c r="AL32" s="297"/>
      <c r="AM32" s="292"/>
      <c r="AN32" s="292"/>
      <c r="AO32" s="292"/>
      <c r="AP32" s="292"/>
      <c r="AQ32" s="413"/>
      <c r="AR32" s="413"/>
    </row>
    <row r="33" spans="1: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5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7"/>
      <c r="AC33" s="292"/>
      <c r="AD33" s="292"/>
      <c r="AE33" s="292"/>
      <c r="AF33" s="292"/>
      <c r="AG33" s="292"/>
      <c r="AH33" s="292"/>
      <c r="AI33" s="292"/>
      <c r="AJ33" s="292"/>
      <c r="AK33" s="297"/>
      <c r="AL33" s="297"/>
      <c r="AM33" s="292"/>
      <c r="AN33" s="292"/>
      <c r="AO33" s="292"/>
      <c r="AP33" s="292"/>
      <c r="AQ33" s="413"/>
      <c r="AR33" s="413"/>
    </row>
    <row r="34" spans="1: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5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7"/>
      <c r="AC34" s="292"/>
      <c r="AD34" s="292"/>
      <c r="AE34" s="292"/>
      <c r="AF34" s="292"/>
      <c r="AG34" s="292"/>
      <c r="AH34" s="292"/>
      <c r="AI34" s="292"/>
      <c r="AJ34" s="292"/>
      <c r="AK34" s="297"/>
      <c r="AL34" s="297"/>
      <c r="AM34" s="292"/>
      <c r="AN34" s="292"/>
      <c r="AO34" s="292"/>
      <c r="AP34" s="292"/>
      <c r="AQ34" s="413"/>
      <c r="AR34" s="413"/>
    </row>
    <row r="35" spans="1: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413"/>
      <c r="AR35" s="413"/>
    </row>
    <row r="36" spans="1: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413"/>
      <c r="AR36" s="413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28">
    <sortCondition ref="A8:A28"/>
    <sortCondition ref="B8:B28"/>
    <sortCondition ref="C8:C28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&amp;Lごみ処理の概要（令和2年度実績）</oddHeader>
  </headerFooter>
  <colBreaks count="2" manualBreakCount="2">
    <brk id="15" min="1" max="27" man="1"/>
    <brk id="28" min="1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長崎県</v>
      </c>
      <c r="B7" s="303" t="str">
        <f>ごみ処理概要!B7</f>
        <v>42000</v>
      </c>
      <c r="C7" s="304" t="s">
        <v>3</v>
      </c>
      <c r="D7" s="308">
        <f>SUM(E7,AD7,BC7)</f>
        <v>461703</v>
      </c>
      <c r="E7" s="308">
        <f>SUM(F7,J7,N7,R7,V7,Z7)</f>
        <v>282665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235690</v>
      </c>
      <c r="K7" s="308">
        <f>SUM(K$8:K$207)</f>
        <v>40871</v>
      </c>
      <c r="L7" s="308">
        <f>SUM(L$8:L$207)</f>
        <v>194783</v>
      </c>
      <c r="M7" s="308">
        <f>SUM(M$8:M$207)</f>
        <v>36</v>
      </c>
      <c r="N7" s="308">
        <f>SUM(O7:Q7)</f>
        <v>13954</v>
      </c>
      <c r="O7" s="308">
        <f>SUM(O$8:O$207)</f>
        <v>2920</v>
      </c>
      <c r="P7" s="308">
        <f>SUM(P$8:P$207)</f>
        <v>11011</v>
      </c>
      <c r="Q7" s="308">
        <f>SUM(Q$8:Q$207)</f>
        <v>23</v>
      </c>
      <c r="R7" s="308">
        <f>SUM(S7:U7)</f>
        <v>30138</v>
      </c>
      <c r="S7" s="308">
        <f>SUM(S$8:S$207)</f>
        <v>6611</v>
      </c>
      <c r="T7" s="308">
        <f>SUM(T$8:T$207)</f>
        <v>23480</v>
      </c>
      <c r="U7" s="308">
        <f>SUM(U$8:U$207)</f>
        <v>47</v>
      </c>
      <c r="V7" s="308">
        <f>SUM(W7:Y7)</f>
        <v>461</v>
      </c>
      <c r="W7" s="308">
        <f>SUM(W$8:W$207)</f>
        <v>172</v>
      </c>
      <c r="X7" s="308">
        <f>SUM(X$8:X$207)</f>
        <v>289</v>
      </c>
      <c r="Y7" s="308">
        <f>SUM(Y$8:Y$207)</f>
        <v>0</v>
      </c>
      <c r="Z7" s="308">
        <f>SUM(AA7:AC7)</f>
        <v>2422</v>
      </c>
      <c r="AA7" s="308">
        <f>SUM(AA$8:AA$207)</f>
        <v>117</v>
      </c>
      <c r="AB7" s="308">
        <f>SUM(AB$8:AB$207)</f>
        <v>2134</v>
      </c>
      <c r="AC7" s="308">
        <f>SUM(AC$8:AC$207)</f>
        <v>171</v>
      </c>
      <c r="AD7" s="308">
        <f>SUM(AE7,AI7,AM7,AQ7,AU7,AY7)</f>
        <v>103162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94822</v>
      </c>
      <c r="AJ7" s="308">
        <f>SUM(AJ$8:AJ$207)</f>
        <v>930</v>
      </c>
      <c r="AK7" s="308">
        <f>SUM(AK$8:AK$207)</f>
        <v>142</v>
      </c>
      <c r="AL7" s="308">
        <f>SUM(AL$8:AL$207)</f>
        <v>93750</v>
      </c>
      <c r="AM7" s="308">
        <f>SUM(AN7:AP7)</f>
        <v>4904</v>
      </c>
      <c r="AN7" s="308">
        <f>SUM(AN$8:AN$207)</f>
        <v>0</v>
      </c>
      <c r="AO7" s="308">
        <f>SUM(AO$8:AO$207)</f>
        <v>23</v>
      </c>
      <c r="AP7" s="308">
        <f>SUM(AP$8:AP$207)</f>
        <v>4881</v>
      </c>
      <c r="AQ7" s="308">
        <f>SUM(AR7:AT7)</f>
        <v>3350</v>
      </c>
      <c r="AR7" s="308">
        <f>SUM(AR$8:AR$207)</f>
        <v>0</v>
      </c>
      <c r="AS7" s="308">
        <f>SUM(AS$8:AS$207)</f>
        <v>997</v>
      </c>
      <c r="AT7" s="308">
        <f>SUM(AT$8:AT$207)</f>
        <v>2353</v>
      </c>
      <c r="AU7" s="308">
        <f>SUM(AV7:AX7)</f>
        <v>0</v>
      </c>
      <c r="AV7" s="308">
        <f>SUM(AV$8:AV$207)</f>
        <v>0</v>
      </c>
      <c r="AW7" s="308">
        <f>SUM(AW$8:AW$207)</f>
        <v>0</v>
      </c>
      <c r="AX7" s="308">
        <f>SUM(AX$8:AX$207)</f>
        <v>0</v>
      </c>
      <c r="AY7" s="308">
        <f>SUM(AZ7:BB7)</f>
        <v>86</v>
      </c>
      <c r="AZ7" s="308">
        <f>SUM(AZ$8:AZ$207)</f>
        <v>0</v>
      </c>
      <c r="BA7" s="308">
        <f>SUM(BA$8:BA$207)</f>
        <v>0</v>
      </c>
      <c r="BB7" s="308">
        <f>SUM(BB$8:BB$207)</f>
        <v>86</v>
      </c>
      <c r="BC7" s="308">
        <f>SUM(BD7,BK7)</f>
        <v>75876</v>
      </c>
      <c r="BD7" s="308">
        <f>SUM(BE7:BJ7)</f>
        <v>28343</v>
      </c>
      <c r="BE7" s="308">
        <f t="shared" ref="BE7:BJ7" si="0">SUM(BE$8:BE$207)</f>
        <v>0</v>
      </c>
      <c r="BF7" s="308">
        <f t="shared" si="0"/>
        <v>20391</v>
      </c>
      <c r="BG7" s="308">
        <f t="shared" si="0"/>
        <v>3304</v>
      </c>
      <c r="BH7" s="308">
        <f t="shared" si="0"/>
        <v>1491</v>
      </c>
      <c r="BI7" s="308">
        <f t="shared" si="0"/>
        <v>1424</v>
      </c>
      <c r="BJ7" s="308">
        <f t="shared" si="0"/>
        <v>1733</v>
      </c>
      <c r="BK7" s="308">
        <f>SUM(BL7:BQ7)</f>
        <v>47533</v>
      </c>
      <c r="BL7" s="308">
        <f t="shared" ref="BL7:BQ7" si="1">SUM(BL$8:BL$207)</f>
        <v>0</v>
      </c>
      <c r="BM7" s="308">
        <f t="shared" si="1"/>
        <v>43397</v>
      </c>
      <c r="BN7" s="308">
        <f t="shared" si="1"/>
        <v>1666</v>
      </c>
      <c r="BO7" s="308">
        <f t="shared" si="1"/>
        <v>1178</v>
      </c>
      <c r="BP7" s="308">
        <f t="shared" si="1"/>
        <v>1</v>
      </c>
      <c r="BQ7" s="308">
        <f t="shared" si="1"/>
        <v>1291</v>
      </c>
      <c r="BR7" s="308">
        <f t="shared" ref="BR7:BX7" si="2">SUM(BY7,CF7)</f>
        <v>311008</v>
      </c>
      <c r="BS7" s="308">
        <f t="shared" si="2"/>
        <v>0</v>
      </c>
      <c r="BT7" s="308">
        <f t="shared" si="2"/>
        <v>256081</v>
      </c>
      <c r="BU7" s="308">
        <f t="shared" si="2"/>
        <v>17258</v>
      </c>
      <c r="BV7" s="308">
        <f t="shared" si="2"/>
        <v>31629</v>
      </c>
      <c r="BW7" s="308">
        <f t="shared" si="2"/>
        <v>1885</v>
      </c>
      <c r="BX7" s="308">
        <f t="shared" si="2"/>
        <v>4155</v>
      </c>
      <c r="BY7" s="308">
        <f>SUM(BZ7:CE7)</f>
        <v>282665</v>
      </c>
      <c r="BZ7" s="308">
        <f>F7</f>
        <v>0</v>
      </c>
      <c r="CA7" s="308">
        <f>J7</f>
        <v>235690</v>
      </c>
      <c r="CB7" s="308">
        <f>N7</f>
        <v>13954</v>
      </c>
      <c r="CC7" s="308">
        <f>R7</f>
        <v>30138</v>
      </c>
      <c r="CD7" s="308">
        <f>V7</f>
        <v>461</v>
      </c>
      <c r="CE7" s="308">
        <f>Z7</f>
        <v>2422</v>
      </c>
      <c r="CF7" s="308">
        <f>SUM(CG7:CL7)</f>
        <v>28343</v>
      </c>
      <c r="CG7" s="308">
        <f t="shared" ref="CG7:CL7" si="3">BE7</f>
        <v>0</v>
      </c>
      <c r="CH7" s="308">
        <f t="shared" si="3"/>
        <v>20391</v>
      </c>
      <c r="CI7" s="308">
        <f t="shared" si="3"/>
        <v>3304</v>
      </c>
      <c r="CJ7" s="308">
        <f t="shared" si="3"/>
        <v>1491</v>
      </c>
      <c r="CK7" s="308">
        <f t="shared" si="3"/>
        <v>1424</v>
      </c>
      <c r="CL7" s="308">
        <f t="shared" si="3"/>
        <v>1733</v>
      </c>
      <c r="CM7" s="308">
        <f t="shared" ref="CM7:CS7" si="4">SUM(CT7,DA7)</f>
        <v>150695</v>
      </c>
      <c r="CN7" s="308">
        <f t="shared" si="4"/>
        <v>0</v>
      </c>
      <c r="CO7" s="308">
        <f t="shared" si="4"/>
        <v>138219</v>
      </c>
      <c r="CP7" s="308">
        <f t="shared" si="4"/>
        <v>6570</v>
      </c>
      <c r="CQ7" s="308">
        <f t="shared" si="4"/>
        <v>4528</v>
      </c>
      <c r="CR7" s="308">
        <f t="shared" si="4"/>
        <v>1</v>
      </c>
      <c r="CS7" s="308">
        <f t="shared" si="4"/>
        <v>1377</v>
      </c>
      <c r="CT7" s="308">
        <f>SUM(CU7:CZ7)</f>
        <v>103162</v>
      </c>
      <c r="CU7" s="308">
        <f>AE7</f>
        <v>0</v>
      </c>
      <c r="CV7" s="308">
        <f>AI7</f>
        <v>94822</v>
      </c>
      <c r="CW7" s="308">
        <f>AM7</f>
        <v>4904</v>
      </c>
      <c r="CX7" s="308">
        <f>AQ7</f>
        <v>3350</v>
      </c>
      <c r="CY7" s="308">
        <f>AU7</f>
        <v>0</v>
      </c>
      <c r="CZ7" s="308">
        <f>AY7</f>
        <v>86</v>
      </c>
      <c r="DA7" s="308">
        <f>SUM(DB7:DG7)</f>
        <v>47533</v>
      </c>
      <c r="DB7" s="308">
        <f t="shared" ref="DB7:DG7" si="5">BL7</f>
        <v>0</v>
      </c>
      <c r="DC7" s="308">
        <f t="shared" si="5"/>
        <v>43397</v>
      </c>
      <c r="DD7" s="308">
        <f t="shared" si="5"/>
        <v>1666</v>
      </c>
      <c r="DE7" s="308">
        <f t="shared" si="5"/>
        <v>1178</v>
      </c>
      <c r="DF7" s="308">
        <f t="shared" si="5"/>
        <v>1</v>
      </c>
      <c r="DG7" s="308">
        <f t="shared" si="5"/>
        <v>1291</v>
      </c>
      <c r="DH7" s="308">
        <f>SUM(DH$8:DH$207)</f>
        <v>8</v>
      </c>
      <c r="DI7" s="308">
        <f>SUM(DJ7:DM7)</f>
        <v>129</v>
      </c>
      <c r="DJ7" s="308">
        <f>SUM(DJ$8:DJ$207)</f>
        <v>0</v>
      </c>
      <c r="DK7" s="308">
        <f>SUM(DK$8:DK$207)</f>
        <v>0</v>
      </c>
      <c r="DL7" s="308">
        <f>SUM(DL$8:DL$207)</f>
        <v>129</v>
      </c>
      <c r="DM7" s="308">
        <f>SUM(DM$8:DM$207)</f>
        <v>0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140484</v>
      </c>
      <c r="E8" s="292">
        <f>SUM(F8,J8,N8,R8,V8,Z8)</f>
        <v>99403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76501</v>
      </c>
      <c r="K8" s="292">
        <v>27690</v>
      </c>
      <c r="L8" s="292">
        <v>48811</v>
      </c>
      <c r="M8" s="292">
        <v>0</v>
      </c>
      <c r="N8" s="292">
        <f>SUM(O8:Q8)</f>
        <v>6550</v>
      </c>
      <c r="O8" s="292">
        <v>2299</v>
      </c>
      <c r="P8" s="292">
        <v>4251</v>
      </c>
      <c r="Q8" s="292">
        <v>0</v>
      </c>
      <c r="R8" s="292">
        <f>SUM(S8:U8)</f>
        <v>15795</v>
      </c>
      <c r="S8" s="292">
        <v>4876</v>
      </c>
      <c r="T8" s="292">
        <v>10919</v>
      </c>
      <c r="U8" s="292">
        <v>0</v>
      </c>
      <c r="V8" s="292">
        <f>SUM(W8:Y8)</f>
        <v>154</v>
      </c>
      <c r="W8" s="292">
        <v>154</v>
      </c>
      <c r="X8" s="292">
        <v>0</v>
      </c>
      <c r="Y8" s="292">
        <v>0</v>
      </c>
      <c r="Z8" s="292">
        <f>SUM(AA8:AC8)</f>
        <v>403</v>
      </c>
      <c r="AA8" s="292">
        <v>0</v>
      </c>
      <c r="AB8" s="292">
        <v>403</v>
      </c>
      <c r="AC8" s="292">
        <v>0</v>
      </c>
      <c r="AD8" s="292">
        <f>SUM(AE8,AI8,AM8,AQ8,AU8,AY8)</f>
        <v>34708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32576</v>
      </c>
      <c r="AJ8" s="292">
        <v>0</v>
      </c>
      <c r="AK8" s="292">
        <v>0</v>
      </c>
      <c r="AL8" s="292">
        <v>32576</v>
      </c>
      <c r="AM8" s="292">
        <f>SUM(AN8:AP8)</f>
        <v>1487</v>
      </c>
      <c r="AN8" s="292">
        <v>0</v>
      </c>
      <c r="AO8" s="292">
        <v>0</v>
      </c>
      <c r="AP8" s="292">
        <v>1487</v>
      </c>
      <c r="AQ8" s="292">
        <f>SUM(AR8:AT8)</f>
        <v>645</v>
      </c>
      <c r="AR8" s="292">
        <v>0</v>
      </c>
      <c r="AS8" s="292">
        <v>0</v>
      </c>
      <c r="AT8" s="292">
        <v>645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6373</v>
      </c>
      <c r="BD8" s="292">
        <f>SUM(BE8:BJ8)</f>
        <v>0</v>
      </c>
      <c r="BE8" s="292">
        <v>0</v>
      </c>
      <c r="BF8" s="292"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f>SUM(BL8:BQ8)</f>
        <v>6373</v>
      </c>
      <c r="BL8" s="292">
        <v>0</v>
      </c>
      <c r="BM8" s="292">
        <v>5567</v>
      </c>
      <c r="BN8" s="292">
        <v>806</v>
      </c>
      <c r="BO8" s="292">
        <v>0</v>
      </c>
      <c r="BP8" s="292">
        <v>0</v>
      </c>
      <c r="BQ8" s="292">
        <v>0</v>
      </c>
      <c r="BR8" s="292">
        <f>SUM(BY8,CF8)</f>
        <v>99403</v>
      </c>
      <c r="BS8" s="292">
        <f>SUM(BZ8,CG8)</f>
        <v>0</v>
      </c>
      <c r="BT8" s="292">
        <f>SUM(CA8,CH8)</f>
        <v>76501</v>
      </c>
      <c r="BU8" s="292">
        <f>SUM(CB8,CI8)</f>
        <v>6550</v>
      </c>
      <c r="BV8" s="292">
        <f>SUM(CC8,CJ8)</f>
        <v>15795</v>
      </c>
      <c r="BW8" s="292">
        <f>SUM(CD8,CK8)</f>
        <v>154</v>
      </c>
      <c r="BX8" s="292">
        <f>SUM(CE8,CL8)</f>
        <v>403</v>
      </c>
      <c r="BY8" s="292">
        <f>SUM(BZ8:CE8)</f>
        <v>99403</v>
      </c>
      <c r="BZ8" s="292">
        <f>F8</f>
        <v>0</v>
      </c>
      <c r="CA8" s="292">
        <f>J8</f>
        <v>76501</v>
      </c>
      <c r="CB8" s="292">
        <f>N8</f>
        <v>6550</v>
      </c>
      <c r="CC8" s="292">
        <f>R8</f>
        <v>15795</v>
      </c>
      <c r="CD8" s="292">
        <f>V8</f>
        <v>154</v>
      </c>
      <c r="CE8" s="292">
        <f>Z8</f>
        <v>403</v>
      </c>
      <c r="CF8" s="292">
        <f>SUM(CG8:CL8)</f>
        <v>0</v>
      </c>
      <c r="CG8" s="292">
        <f>BE8</f>
        <v>0</v>
      </c>
      <c r="CH8" s="292">
        <f>BF8</f>
        <v>0</v>
      </c>
      <c r="CI8" s="292">
        <f>BG8</f>
        <v>0</v>
      </c>
      <c r="CJ8" s="292">
        <f>BH8</f>
        <v>0</v>
      </c>
      <c r="CK8" s="292">
        <f>BI8</f>
        <v>0</v>
      </c>
      <c r="CL8" s="292">
        <f>BJ8</f>
        <v>0</v>
      </c>
      <c r="CM8" s="292">
        <f>SUM(CT8,DA8)</f>
        <v>41081</v>
      </c>
      <c r="CN8" s="292">
        <f>SUM(CU8,DB8)</f>
        <v>0</v>
      </c>
      <c r="CO8" s="292">
        <f>SUM(CV8,DC8)</f>
        <v>38143</v>
      </c>
      <c r="CP8" s="292">
        <f>SUM(CW8,DD8)</f>
        <v>2293</v>
      </c>
      <c r="CQ8" s="292">
        <f>SUM(CX8,DE8)</f>
        <v>645</v>
      </c>
      <c r="CR8" s="292">
        <f>SUM(CY8,DF8)</f>
        <v>0</v>
      </c>
      <c r="CS8" s="292">
        <f>SUM(CZ8,DG8)</f>
        <v>0</v>
      </c>
      <c r="CT8" s="292">
        <f>SUM(CU8:CZ8)</f>
        <v>34708</v>
      </c>
      <c r="CU8" s="292">
        <f>AE8</f>
        <v>0</v>
      </c>
      <c r="CV8" s="292">
        <f>AI8</f>
        <v>32576</v>
      </c>
      <c r="CW8" s="292">
        <f>AM8</f>
        <v>1487</v>
      </c>
      <c r="CX8" s="292">
        <f>AQ8</f>
        <v>645</v>
      </c>
      <c r="CY8" s="292">
        <f>AU8</f>
        <v>0</v>
      </c>
      <c r="CZ8" s="292">
        <f>AY8</f>
        <v>0</v>
      </c>
      <c r="DA8" s="292">
        <f>SUM(DB8:DG8)</f>
        <v>6373</v>
      </c>
      <c r="DB8" s="292">
        <f>BL8</f>
        <v>0</v>
      </c>
      <c r="DC8" s="292">
        <f>BM8</f>
        <v>5567</v>
      </c>
      <c r="DD8" s="292">
        <f>BN8</f>
        <v>806</v>
      </c>
      <c r="DE8" s="292">
        <f>BO8</f>
        <v>0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0</v>
      </c>
      <c r="DJ8" s="292">
        <v>0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84872</v>
      </c>
      <c r="E9" s="292">
        <f>SUM(F9,J9,N9,R9,V9,Z9)</f>
        <v>38129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34285</v>
      </c>
      <c r="K9" s="292">
        <v>2680</v>
      </c>
      <c r="L9" s="292">
        <v>31605</v>
      </c>
      <c r="M9" s="292">
        <v>0</v>
      </c>
      <c r="N9" s="292">
        <f>SUM(O9:Q9)</f>
        <v>1250</v>
      </c>
      <c r="O9" s="292">
        <v>0</v>
      </c>
      <c r="P9" s="292">
        <v>1250</v>
      </c>
      <c r="Q9" s="292">
        <v>0</v>
      </c>
      <c r="R9" s="292">
        <f>SUM(S9:U9)</f>
        <v>2314</v>
      </c>
      <c r="S9" s="292">
        <v>0</v>
      </c>
      <c r="T9" s="292">
        <v>2314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280</v>
      </c>
      <c r="AA9" s="292">
        <v>0</v>
      </c>
      <c r="AB9" s="292">
        <v>280</v>
      </c>
      <c r="AC9" s="292">
        <v>0</v>
      </c>
      <c r="AD9" s="292">
        <f>SUM(AE9,AI9,AM9,AQ9,AU9,AY9)</f>
        <v>39386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35092</v>
      </c>
      <c r="AJ9" s="292">
        <v>0</v>
      </c>
      <c r="AK9" s="292">
        <v>0</v>
      </c>
      <c r="AL9" s="292">
        <v>35092</v>
      </c>
      <c r="AM9" s="292">
        <f>SUM(AN9:AP9)</f>
        <v>2975</v>
      </c>
      <c r="AN9" s="292">
        <v>0</v>
      </c>
      <c r="AO9" s="292">
        <v>0</v>
      </c>
      <c r="AP9" s="292">
        <v>2975</v>
      </c>
      <c r="AQ9" s="292">
        <f>SUM(AR9:AT9)</f>
        <v>1319</v>
      </c>
      <c r="AR9" s="292">
        <v>0</v>
      </c>
      <c r="AS9" s="292">
        <v>0</v>
      </c>
      <c r="AT9" s="292">
        <v>1319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7357</v>
      </c>
      <c r="BD9" s="292">
        <f>SUM(BE9:BJ9)</f>
        <v>7357</v>
      </c>
      <c r="BE9" s="292">
        <v>0</v>
      </c>
      <c r="BF9" s="292">
        <v>7168</v>
      </c>
      <c r="BG9" s="292">
        <v>189</v>
      </c>
      <c r="BH9" s="292">
        <v>0</v>
      </c>
      <c r="BI9" s="292">
        <v>0</v>
      </c>
      <c r="BJ9" s="292">
        <v>0</v>
      </c>
      <c r="BK9" s="292">
        <f>SUM(BL9:BQ9)</f>
        <v>0</v>
      </c>
      <c r="BL9" s="292">
        <v>0</v>
      </c>
      <c r="BM9" s="292">
        <v>0</v>
      </c>
      <c r="BN9" s="292">
        <v>0</v>
      </c>
      <c r="BO9" s="292">
        <v>0</v>
      </c>
      <c r="BP9" s="292">
        <v>0</v>
      </c>
      <c r="BQ9" s="292">
        <v>0</v>
      </c>
      <c r="BR9" s="292">
        <f>SUM(BY9,CF9)</f>
        <v>45486</v>
      </c>
      <c r="BS9" s="292">
        <f>SUM(BZ9,CG9)</f>
        <v>0</v>
      </c>
      <c r="BT9" s="292">
        <f>SUM(CA9,CH9)</f>
        <v>41453</v>
      </c>
      <c r="BU9" s="292">
        <f>SUM(CB9,CI9)</f>
        <v>1439</v>
      </c>
      <c r="BV9" s="292">
        <f>SUM(CC9,CJ9)</f>
        <v>2314</v>
      </c>
      <c r="BW9" s="292">
        <f>SUM(CD9,CK9)</f>
        <v>0</v>
      </c>
      <c r="BX9" s="292">
        <f>SUM(CE9,CL9)</f>
        <v>280</v>
      </c>
      <c r="BY9" s="292">
        <f>SUM(BZ9:CE9)</f>
        <v>38129</v>
      </c>
      <c r="BZ9" s="292">
        <f>F9</f>
        <v>0</v>
      </c>
      <c r="CA9" s="292">
        <f>J9</f>
        <v>34285</v>
      </c>
      <c r="CB9" s="292">
        <f>N9</f>
        <v>1250</v>
      </c>
      <c r="CC9" s="292">
        <f>R9</f>
        <v>2314</v>
      </c>
      <c r="CD9" s="292">
        <f>V9</f>
        <v>0</v>
      </c>
      <c r="CE9" s="292">
        <f>Z9</f>
        <v>280</v>
      </c>
      <c r="CF9" s="292">
        <f>SUM(CG9:CL9)</f>
        <v>7357</v>
      </c>
      <c r="CG9" s="292">
        <f>BE9</f>
        <v>0</v>
      </c>
      <c r="CH9" s="292">
        <f>BF9</f>
        <v>7168</v>
      </c>
      <c r="CI9" s="292">
        <f>BG9</f>
        <v>189</v>
      </c>
      <c r="CJ9" s="292">
        <f>BH9</f>
        <v>0</v>
      </c>
      <c r="CK9" s="292">
        <f>BI9</f>
        <v>0</v>
      </c>
      <c r="CL9" s="292">
        <f>BJ9</f>
        <v>0</v>
      </c>
      <c r="CM9" s="292">
        <f>SUM(CT9,DA9)</f>
        <v>39386</v>
      </c>
      <c r="CN9" s="292">
        <f>SUM(CU9,DB9)</f>
        <v>0</v>
      </c>
      <c r="CO9" s="292">
        <f>SUM(CV9,DC9)</f>
        <v>35092</v>
      </c>
      <c r="CP9" s="292">
        <f>SUM(CW9,DD9)</f>
        <v>2975</v>
      </c>
      <c r="CQ9" s="292">
        <f>SUM(CX9,DE9)</f>
        <v>1319</v>
      </c>
      <c r="CR9" s="292">
        <f>SUM(CY9,DF9)</f>
        <v>0</v>
      </c>
      <c r="CS9" s="292">
        <f>SUM(CZ9,DG9)</f>
        <v>0</v>
      </c>
      <c r="CT9" s="292">
        <f>SUM(CU9:CZ9)</f>
        <v>39386</v>
      </c>
      <c r="CU9" s="292">
        <f>AE9</f>
        <v>0</v>
      </c>
      <c r="CV9" s="292">
        <f>AI9</f>
        <v>35092</v>
      </c>
      <c r="CW9" s="292">
        <f>AM9</f>
        <v>2975</v>
      </c>
      <c r="CX9" s="292">
        <f>AQ9</f>
        <v>1319</v>
      </c>
      <c r="CY9" s="292">
        <f>AU9</f>
        <v>0</v>
      </c>
      <c r="CZ9" s="292">
        <f>AY9</f>
        <v>0</v>
      </c>
      <c r="DA9" s="292">
        <f>SUM(DB9:DG9)</f>
        <v>0</v>
      </c>
      <c r="DB9" s="292">
        <f>BL9</f>
        <v>0</v>
      </c>
      <c r="DC9" s="292">
        <f>BM9</f>
        <v>0</v>
      </c>
      <c r="DD9" s="292">
        <f>BN9</f>
        <v>0</v>
      </c>
      <c r="DE9" s="292">
        <f>BO9</f>
        <v>0</v>
      </c>
      <c r="DF9" s="292">
        <f>BP9</f>
        <v>0</v>
      </c>
      <c r="DG9" s="292">
        <f>BQ9</f>
        <v>0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18349</v>
      </c>
      <c r="E10" s="292">
        <f>SUM(F10,J10,N10,R10,V10,Z10)</f>
        <v>11219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9294</v>
      </c>
      <c r="K10" s="292">
        <v>5619</v>
      </c>
      <c r="L10" s="292">
        <v>3675</v>
      </c>
      <c r="M10" s="292">
        <v>0</v>
      </c>
      <c r="N10" s="292">
        <f>SUM(O10:Q10)</f>
        <v>619</v>
      </c>
      <c r="O10" s="292">
        <v>619</v>
      </c>
      <c r="P10" s="292">
        <v>0</v>
      </c>
      <c r="Q10" s="292">
        <v>0</v>
      </c>
      <c r="R10" s="292">
        <f>SUM(S10:U10)</f>
        <v>1301</v>
      </c>
      <c r="S10" s="292">
        <v>1301</v>
      </c>
      <c r="T10" s="292">
        <v>0</v>
      </c>
      <c r="U10" s="292">
        <v>0</v>
      </c>
      <c r="V10" s="292">
        <f>SUM(W10:Y10)</f>
        <v>5</v>
      </c>
      <c r="W10" s="292">
        <v>5</v>
      </c>
      <c r="X10" s="292">
        <v>0</v>
      </c>
      <c r="Y10" s="292">
        <v>0</v>
      </c>
      <c r="Z10" s="292">
        <f>SUM(AA10:AC10)</f>
        <v>0</v>
      </c>
      <c r="AA10" s="292">
        <v>0</v>
      </c>
      <c r="AB10" s="292">
        <v>0</v>
      </c>
      <c r="AC10" s="292">
        <v>0</v>
      </c>
      <c r="AD10" s="292">
        <f>SUM(AE10,AI10,AM10,AQ10,AU10,AY10)</f>
        <v>3998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3709</v>
      </c>
      <c r="AJ10" s="292">
        <v>0</v>
      </c>
      <c r="AK10" s="292">
        <v>0</v>
      </c>
      <c r="AL10" s="292">
        <v>3709</v>
      </c>
      <c r="AM10" s="292">
        <f>SUM(AN10:AP10)</f>
        <v>289</v>
      </c>
      <c r="AN10" s="292">
        <v>0</v>
      </c>
      <c r="AO10" s="292">
        <v>0</v>
      </c>
      <c r="AP10" s="292">
        <v>289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3132</v>
      </c>
      <c r="BD10" s="292">
        <f>SUM(BE10:BJ10)</f>
        <v>637</v>
      </c>
      <c r="BE10" s="292">
        <v>0</v>
      </c>
      <c r="BF10" s="292">
        <v>510</v>
      </c>
      <c r="BG10" s="292">
        <v>127</v>
      </c>
      <c r="BH10" s="292">
        <v>0</v>
      </c>
      <c r="BI10" s="292">
        <v>0</v>
      </c>
      <c r="BJ10" s="292">
        <v>0</v>
      </c>
      <c r="BK10" s="292">
        <f>SUM(BL10:BQ10)</f>
        <v>2495</v>
      </c>
      <c r="BL10" s="292">
        <v>0</v>
      </c>
      <c r="BM10" s="292">
        <v>2427</v>
      </c>
      <c r="BN10" s="292">
        <v>68</v>
      </c>
      <c r="BO10" s="292">
        <v>0</v>
      </c>
      <c r="BP10" s="292">
        <v>0</v>
      </c>
      <c r="BQ10" s="292">
        <v>0</v>
      </c>
      <c r="BR10" s="292">
        <f>SUM(BY10,CF10)</f>
        <v>11856</v>
      </c>
      <c r="BS10" s="292">
        <f>SUM(BZ10,CG10)</f>
        <v>0</v>
      </c>
      <c r="BT10" s="292">
        <f>SUM(CA10,CH10)</f>
        <v>9804</v>
      </c>
      <c r="BU10" s="292">
        <f>SUM(CB10,CI10)</f>
        <v>746</v>
      </c>
      <c r="BV10" s="292">
        <f>SUM(CC10,CJ10)</f>
        <v>1301</v>
      </c>
      <c r="BW10" s="292">
        <f>SUM(CD10,CK10)</f>
        <v>5</v>
      </c>
      <c r="BX10" s="292">
        <f>SUM(CE10,CL10)</f>
        <v>0</v>
      </c>
      <c r="BY10" s="292">
        <f>SUM(BZ10:CE10)</f>
        <v>11219</v>
      </c>
      <c r="BZ10" s="292">
        <f>F10</f>
        <v>0</v>
      </c>
      <c r="CA10" s="292">
        <f>J10</f>
        <v>9294</v>
      </c>
      <c r="CB10" s="292">
        <f>N10</f>
        <v>619</v>
      </c>
      <c r="CC10" s="292">
        <f>R10</f>
        <v>1301</v>
      </c>
      <c r="CD10" s="292">
        <f>V10</f>
        <v>5</v>
      </c>
      <c r="CE10" s="292">
        <f>Z10</f>
        <v>0</v>
      </c>
      <c r="CF10" s="292">
        <f>SUM(CG10:CL10)</f>
        <v>637</v>
      </c>
      <c r="CG10" s="292">
        <f>BE10</f>
        <v>0</v>
      </c>
      <c r="CH10" s="292">
        <f>BF10</f>
        <v>510</v>
      </c>
      <c r="CI10" s="292">
        <f>BG10</f>
        <v>127</v>
      </c>
      <c r="CJ10" s="292">
        <f>BH10</f>
        <v>0</v>
      </c>
      <c r="CK10" s="292">
        <f>BI10</f>
        <v>0</v>
      </c>
      <c r="CL10" s="292">
        <f>BJ10</f>
        <v>0</v>
      </c>
      <c r="CM10" s="292">
        <f>SUM(CT10,DA10)</f>
        <v>6493</v>
      </c>
      <c r="CN10" s="292">
        <f>SUM(CU10,DB10)</f>
        <v>0</v>
      </c>
      <c r="CO10" s="292">
        <f>SUM(CV10,DC10)</f>
        <v>6136</v>
      </c>
      <c r="CP10" s="292">
        <f>SUM(CW10,DD10)</f>
        <v>357</v>
      </c>
      <c r="CQ10" s="292">
        <f>SUM(CX10,DE10)</f>
        <v>0</v>
      </c>
      <c r="CR10" s="292">
        <f>SUM(CY10,DF10)</f>
        <v>0</v>
      </c>
      <c r="CS10" s="292">
        <f>SUM(CZ10,DG10)</f>
        <v>0</v>
      </c>
      <c r="CT10" s="292">
        <f>SUM(CU10:CZ10)</f>
        <v>3998</v>
      </c>
      <c r="CU10" s="292">
        <f>AE10</f>
        <v>0</v>
      </c>
      <c r="CV10" s="292">
        <f>AI10</f>
        <v>3709</v>
      </c>
      <c r="CW10" s="292">
        <f>AM10</f>
        <v>289</v>
      </c>
      <c r="CX10" s="292">
        <f>AQ10</f>
        <v>0</v>
      </c>
      <c r="CY10" s="292">
        <f>AU10</f>
        <v>0</v>
      </c>
      <c r="CZ10" s="292">
        <f>AY10</f>
        <v>0</v>
      </c>
      <c r="DA10" s="292">
        <f>SUM(DB10:DG10)</f>
        <v>2495</v>
      </c>
      <c r="DB10" s="292">
        <f>BL10</f>
        <v>0</v>
      </c>
      <c r="DC10" s="292">
        <f>BM10</f>
        <v>2427</v>
      </c>
      <c r="DD10" s="292">
        <f>BN10</f>
        <v>68</v>
      </c>
      <c r="DE10" s="292">
        <f>BO10</f>
        <v>0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48496</v>
      </c>
      <c r="E11" s="292">
        <f>SUM(F11,J11,N11,R11,V11,Z11)</f>
        <v>27133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24550</v>
      </c>
      <c r="K11" s="292">
        <v>0</v>
      </c>
      <c r="L11" s="292">
        <v>24550</v>
      </c>
      <c r="M11" s="292">
        <v>0</v>
      </c>
      <c r="N11" s="292">
        <f>SUM(O11:Q11)</f>
        <v>2136</v>
      </c>
      <c r="O11" s="292">
        <v>0</v>
      </c>
      <c r="P11" s="292">
        <v>2136</v>
      </c>
      <c r="Q11" s="292">
        <v>0</v>
      </c>
      <c r="R11" s="292">
        <f>SUM(S11:U11)</f>
        <v>369</v>
      </c>
      <c r="S11" s="292">
        <v>0</v>
      </c>
      <c r="T11" s="292">
        <v>369</v>
      </c>
      <c r="U11" s="292">
        <v>0</v>
      </c>
      <c r="V11" s="292">
        <f>SUM(W11:Y11)</f>
        <v>78</v>
      </c>
      <c r="W11" s="292">
        <v>0</v>
      </c>
      <c r="X11" s="292">
        <v>78</v>
      </c>
      <c r="Y11" s="292">
        <v>0</v>
      </c>
      <c r="Z11" s="292">
        <f>SUM(AA11:AC11)</f>
        <v>0</v>
      </c>
      <c r="AA11" s="292">
        <v>0</v>
      </c>
      <c r="AB11" s="292">
        <v>0</v>
      </c>
      <c r="AC11" s="292">
        <v>0</v>
      </c>
      <c r="AD11" s="292">
        <f>SUM(AE11,AI11,AM11,AQ11,AU11,AY11)</f>
        <v>19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0</v>
      </c>
      <c r="AJ11" s="292">
        <v>0</v>
      </c>
      <c r="AK11" s="292">
        <v>0</v>
      </c>
      <c r="AL11" s="292">
        <v>0</v>
      </c>
      <c r="AM11" s="292">
        <f>SUM(AN11:AP11)</f>
        <v>19</v>
      </c>
      <c r="AN11" s="292">
        <v>0</v>
      </c>
      <c r="AO11" s="292">
        <v>19</v>
      </c>
      <c r="AP11" s="292">
        <v>0</v>
      </c>
      <c r="AQ11" s="292">
        <f>SUM(AR11:AT11)</f>
        <v>0</v>
      </c>
      <c r="AR11" s="292">
        <v>0</v>
      </c>
      <c r="AS11" s="292">
        <v>0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21344</v>
      </c>
      <c r="BD11" s="292">
        <f>SUM(BE11:BJ11)</f>
        <v>3073</v>
      </c>
      <c r="BE11" s="292">
        <v>0</v>
      </c>
      <c r="BF11" s="292">
        <v>2884</v>
      </c>
      <c r="BG11" s="292">
        <v>189</v>
      </c>
      <c r="BH11" s="292">
        <v>0</v>
      </c>
      <c r="BI11" s="292">
        <v>0</v>
      </c>
      <c r="BJ11" s="292">
        <v>0</v>
      </c>
      <c r="BK11" s="292">
        <f>SUM(BL11:BQ11)</f>
        <v>18271</v>
      </c>
      <c r="BL11" s="292">
        <v>0</v>
      </c>
      <c r="BM11" s="292">
        <v>17992</v>
      </c>
      <c r="BN11" s="292">
        <v>279</v>
      </c>
      <c r="BO11" s="292">
        <v>0</v>
      </c>
      <c r="BP11" s="292">
        <v>0</v>
      </c>
      <c r="BQ11" s="292">
        <v>0</v>
      </c>
      <c r="BR11" s="292">
        <f>SUM(BY11,CF11)</f>
        <v>30206</v>
      </c>
      <c r="BS11" s="292">
        <f>SUM(BZ11,CG11)</f>
        <v>0</v>
      </c>
      <c r="BT11" s="292">
        <f>SUM(CA11,CH11)</f>
        <v>27434</v>
      </c>
      <c r="BU11" s="292">
        <f>SUM(CB11,CI11)</f>
        <v>2325</v>
      </c>
      <c r="BV11" s="292">
        <f>SUM(CC11,CJ11)</f>
        <v>369</v>
      </c>
      <c r="BW11" s="292">
        <f>SUM(CD11,CK11)</f>
        <v>78</v>
      </c>
      <c r="BX11" s="292">
        <f>SUM(CE11,CL11)</f>
        <v>0</v>
      </c>
      <c r="BY11" s="292">
        <f>SUM(BZ11:CE11)</f>
        <v>27133</v>
      </c>
      <c r="BZ11" s="292">
        <f>F11</f>
        <v>0</v>
      </c>
      <c r="CA11" s="292">
        <f>J11</f>
        <v>24550</v>
      </c>
      <c r="CB11" s="292">
        <f>N11</f>
        <v>2136</v>
      </c>
      <c r="CC11" s="292">
        <f>R11</f>
        <v>369</v>
      </c>
      <c r="CD11" s="292">
        <f>V11</f>
        <v>78</v>
      </c>
      <c r="CE11" s="292">
        <f>Z11</f>
        <v>0</v>
      </c>
      <c r="CF11" s="292">
        <f>SUM(CG11:CL11)</f>
        <v>3073</v>
      </c>
      <c r="CG11" s="292">
        <f>BE11</f>
        <v>0</v>
      </c>
      <c r="CH11" s="292">
        <f>BF11</f>
        <v>2884</v>
      </c>
      <c r="CI11" s="292">
        <f>BG11</f>
        <v>189</v>
      </c>
      <c r="CJ11" s="292">
        <f>BH11</f>
        <v>0</v>
      </c>
      <c r="CK11" s="292">
        <f>BI11</f>
        <v>0</v>
      </c>
      <c r="CL11" s="292">
        <f>BJ11</f>
        <v>0</v>
      </c>
      <c r="CM11" s="292">
        <f>SUM(CT11,DA11)</f>
        <v>18290</v>
      </c>
      <c r="CN11" s="292">
        <f>SUM(CU11,DB11)</f>
        <v>0</v>
      </c>
      <c r="CO11" s="292">
        <f>SUM(CV11,DC11)</f>
        <v>17992</v>
      </c>
      <c r="CP11" s="292">
        <f>SUM(CW11,DD11)</f>
        <v>298</v>
      </c>
      <c r="CQ11" s="292">
        <f>SUM(CX11,DE11)</f>
        <v>0</v>
      </c>
      <c r="CR11" s="292">
        <f>SUM(CY11,DF11)</f>
        <v>0</v>
      </c>
      <c r="CS11" s="292">
        <f>SUM(CZ11,DG11)</f>
        <v>0</v>
      </c>
      <c r="CT11" s="292">
        <f>SUM(CU11:CZ11)</f>
        <v>19</v>
      </c>
      <c r="CU11" s="292">
        <f>AE11</f>
        <v>0</v>
      </c>
      <c r="CV11" s="292">
        <f>AI11</f>
        <v>0</v>
      </c>
      <c r="CW11" s="292">
        <f>AM11</f>
        <v>19</v>
      </c>
      <c r="CX11" s="292">
        <f>AQ11</f>
        <v>0</v>
      </c>
      <c r="CY11" s="292">
        <f>AU11</f>
        <v>0</v>
      </c>
      <c r="CZ11" s="292">
        <f>AY11</f>
        <v>0</v>
      </c>
      <c r="DA11" s="292">
        <f>SUM(DB11:DG11)</f>
        <v>18271</v>
      </c>
      <c r="DB11" s="292">
        <f>BL11</f>
        <v>0</v>
      </c>
      <c r="DC11" s="292">
        <f>BM11</f>
        <v>17992</v>
      </c>
      <c r="DD11" s="292">
        <f>BN11</f>
        <v>279</v>
      </c>
      <c r="DE11" s="292">
        <f>BO11</f>
        <v>0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30941</v>
      </c>
      <c r="E12" s="292">
        <f>SUM(F12,J12,N12,R12,V12,Z12)</f>
        <v>17995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16704</v>
      </c>
      <c r="K12" s="292">
        <v>1154</v>
      </c>
      <c r="L12" s="292">
        <v>15550</v>
      </c>
      <c r="M12" s="292">
        <v>0</v>
      </c>
      <c r="N12" s="292">
        <f>SUM(O12:Q12)</f>
        <v>217</v>
      </c>
      <c r="O12" s="292">
        <v>2</v>
      </c>
      <c r="P12" s="292">
        <v>215</v>
      </c>
      <c r="Q12" s="292">
        <v>0</v>
      </c>
      <c r="R12" s="292">
        <f>SUM(S12:U12)</f>
        <v>1074</v>
      </c>
      <c r="S12" s="292">
        <v>15</v>
      </c>
      <c r="T12" s="292">
        <v>1014</v>
      </c>
      <c r="U12" s="292">
        <v>45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0</v>
      </c>
      <c r="AA12" s="292">
        <v>0</v>
      </c>
      <c r="AB12" s="292">
        <v>0</v>
      </c>
      <c r="AC12" s="292">
        <v>0</v>
      </c>
      <c r="AD12" s="292">
        <f>SUM(AE12,AI12,AM12,AQ12,AU12,AY12)</f>
        <v>8795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8747</v>
      </c>
      <c r="AJ12" s="292">
        <v>0</v>
      </c>
      <c r="AK12" s="292">
        <v>0</v>
      </c>
      <c r="AL12" s="292">
        <v>8747</v>
      </c>
      <c r="AM12" s="292">
        <f>SUM(AN12:AP12)</f>
        <v>16</v>
      </c>
      <c r="AN12" s="292">
        <v>0</v>
      </c>
      <c r="AO12" s="292">
        <v>0</v>
      </c>
      <c r="AP12" s="292">
        <v>16</v>
      </c>
      <c r="AQ12" s="292">
        <f>SUM(AR12:AT12)</f>
        <v>32</v>
      </c>
      <c r="AR12" s="292">
        <v>0</v>
      </c>
      <c r="AS12" s="292">
        <v>0</v>
      </c>
      <c r="AT12" s="292">
        <v>32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4151</v>
      </c>
      <c r="BD12" s="292">
        <f>SUM(BE12:BJ12)</f>
        <v>1972</v>
      </c>
      <c r="BE12" s="292">
        <v>0</v>
      </c>
      <c r="BF12" s="292">
        <v>799</v>
      </c>
      <c r="BG12" s="292">
        <v>272</v>
      </c>
      <c r="BH12" s="292">
        <v>901</v>
      </c>
      <c r="BI12" s="292">
        <v>0</v>
      </c>
      <c r="BJ12" s="292">
        <v>0</v>
      </c>
      <c r="BK12" s="292">
        <f>SUM(BL12:BQ12)</f>
        <v>2179</v>
      </c>
      <c r="BL12" s="292">
        <v>0</v>
      </c>
      <c r="BM12" s="292">
        <v>2088</v>
      </c>
      <c r="BN12" s="292">
        <v>32</v>
      </c>
      <c r="BO12" s="292">
        <v>59</v>
      </c>
      <c r="BP12" s="292">
        <v>0</v>
      </c>
      <c r="BQ12" s="292">
        <v>0</v>
      </c>
      <c r="BR12" s="292">
        <f>SUM(BY12,CF12)</f>
        <v>19967</v>
      </c>
      <c r="BS12" s="292">
        <f>SUM(BZ12,CG12)</f>
        <v>0</v>
      </c>
      <c r="BT12" s="292">
        <f>SUM(CA12,CH12)</f>
        <v>17503</v>
      </c>
      <c r="BU12" s="292">
        <f>SUM(CB12,CI12)</f>
        <v>489</v>
      </c>
      <c r="BV12" s="292">
        <f>SUM(CC12,CJ12)</f>
        <v>1975</v>
      </c>
      <c r="BW12" s="292">
        <f>SUM(CD12,CK12)</f>
        <v>0</v>
      </c>
      <c r="BX12" s="292">
        <f>SUM(CE12,CL12)</f>
        <v>0</v>
      </c>
      <c r="BY12" s="292">
        <f>SUM(BZ12:CE12)</f>
        <v>17995</v>
      </c>
      <c r="BZ12" s="292">
        <f>F12</f>
        <v>0</v>
      </c>
      <c r="CA12" s="292">
        <f>J12</f>
        <v>16704</v>
      </c>
      <c r="CB12" s="292">
        <f>N12</f>
        <v>217</v>
      </c>
      <c r="CC12" s="292">
        <f>R12</f>
        <v>1074</v>
      </c>
      <c r="CD12" s="292">
        <f>V12</f>
        <v>0</v>
      </c>
      <c r="CE12" s="292">
        <f>Z12</f>
        <v>0</v>
      </c>
      <c r="CF12" s="292">
        <f>SUM(CG12:CL12)</f>
        <v>1972</v>
      </c>
      <c r="CG12" s="292">
        <f>BE12</f>
        <v>0</v>
      </c>
      <c r="CH12" s="292">
        <f>BF12</f>
        <v>799</v>
      </c>
      <c r="CI12" s="292">
        <f>BG12</f>
        <v>272</v>
      </c>
      <c r="CJ12" s="292">
        <f>BH12</f>
        <v>901</v>
      </c>
      <c r="CK12" s="292">
        <f>BI12</f>
        <v>0</v>
      </c>
      <c r="CL12" s="292">
        <f>BJ12</f>
        <v>0</v>
      </c>
      <c r="CM12" s="292">
        <f>SUM(CT12,DA12)</f>
        <v>10974</v>
      </c>
      <c r="CN12" s="292">
        <f>SUM(CU12,DB12)</f>
        <v>0</v>
      </c>
      <c r="CO12" s="292">
        <f>SUM(CV12,DC12)</f>
        <v>10835</v>
      </c>
      <c r="CP12" s="292">
        <f>SUM(CW12,DD12)</f>
        <v>48</v>
      </c>
      <c r="CQ12" s="292">
        <f>SUM(CX12,DE12)</f>
        <v>91</v>
      </c>
      <c r="CR12" s="292">
        <f>SUM(CY12,DF12)</f>
        <v>0</v>
      </c>
      <c r="CS12" s="292">
        <f>SUM(CZ12,DG12)</f>
        <v>0</v>
      </c>
      <c r="CT12" s="292">
        <f>SUM(CU12:CZ12)</f>
        <v>8795</v>
      </c>
      <c r="CU12" s="292">
        <f>AE12</f>
        <v>0</v>
      </c>
      <c r="CV12" s="292">
        <f>AI12</f>
        <v>8747</v>
      </c>
      <c r="CW12" s="292">
        <f>AM12</f>
        <v>16</v>
      </c>
      <c r="CX12" s="292">
        <f>AQ12</f>
        <v>32</v>
      </c>
      <c r="CY12" s="292">
        <f>AU12</f>
        <v>0</v>
      </c>
      <c r="CZ12" s="292">
        <f>AY12</f>
        <v>0</v>
      </c>
      <c r="DA12" s="292">
        <f>SUM(DB12:DG12)</f>
        <v>2179</v>
      </c>
      <c r="DB12" s="292">
        <f>BL12</f>
        <v>0</v>
      </c>
      <c r="DC12" s="292">
        <f>BM12</f>
        <v>2088</v>
      </c>
      <c r="DD12" s="292">
        <f>BN12</f>
        <v>32</v>
      </c>
      <c r="DE12" s="292">
        <f>BO12</f>
        <v>59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SUM(E13,AD13,BC13)</f>
        <v>9171</v>
      </c>
      <c r="E13" s="292">
        <f>SUM(F13,J13,N13,R13,V13,Z13)</f>
        <v>6205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5457</v>
      </c>
      <c r="K13" s="292">
        <v>0</v>
      </c>
      <c r="L13" s="292">
        <v>5457</v>
      </c>
      <c r="M13" s="292">
        <v>0</v>
      </c>
      <c r="N13" s="292">
        <f>SUM(O13:Q13)</f>
        <v>325</v>
      </c>
      <c r="O13" s="292">
        <v>0</v>
      </c>
      <c r="P13" s="292">
        <v>325</v>
      </c>
      <c r="Q13" s="292">
        <v>0</v>
      </c>
      <c r="R13" s="292">
        <f>SUM(S13:U13)</f>
        <v>375</v>
      </c>
      <c r="S13" s="292">
        <v>0</v>
      </c>
      <c r="T13" s="292">
        <v>375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48</v>
      </c>
      <c r="AA13" s="292">
        <v>0</v>
      </c>
      <c r="AB13" s="292">
        <v>48</v>
      </c>
      <c r="AC13" s="292">
        <v>0</v>
      </c>
      <c r="AD13" s="292">
        <f>SUM(AE13,AI13,AM13,AQ13,AU13,AY13)</f>
        <v>1671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1305</v>
      </c>
      <c r="AJ13" s="292">
        <v>0</v>
      </c>
      <c r="AK13" s="292">
        <v>0</v>
      </c>
      <c r="AL13" s="292">
        <v>1305</v>
      </c>
      <c r="AM13" s="292">
        <f>SUM(AN13:AP13)</f>
        <v>49</v>
      </c>
      <c r="AN13" s="292">
        <v>0</v>
      </c>
      <c r="AO13" s="292">
        <v>0</v>
      </c>
      <c r="AP13" s="292">
        <v>49</v>
      </c>
      <c r="AQ13" s="292">
        <f>SUM(AR13:AT13)</f>
        <v>304</v>
      </c>
      <c r="AR13" s="292">
        <v>0</v>
      </c>
      <c r="AS13" s="292">
        <v>0</v>
      </c>
      <c r="AT13" s="292">
        <v>304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13</v>
      </c>
      <c r="AZ13" s="292">
        <v>0</v>
      </c>
      <c r="BA13" s="292">
        <v>0</v>
      </c>
      <c r="BB13" s="292">
        <v>13</v>
      </c>
      <c r="BC13" s="292">
        <f>SUM(BD13,BK13)</f>
        <v>1295</v>
      </c>
      <c r="BD13" s="292">
        <f>SUM(BE13:BJ13)</f>
        <v>1295</v>
      </c>
      <c r="BE13" s="292">
        <v>0</v>
      </c>
      <c r="BF13" s="292">
        <v>992</v>
      </c>
      <c r="BG13" s="292">
        <v>303</v>
      </c>
      <c r="BH13" s="292">
        <v>0</v>
      </c>
      <c r="BI13" s="292">
        <v>0</v>
      </c>
      <c r="BJ13" s="292">
        <v>0</v>
      </c>
      <c r="BK13" s="292">
        <f>SUM(BL13:BQ13)</f>
        <v>0</v>
      </c>
      <c r="BL13" s="292">
        <v>0</v>
      </c>
      <c r="BM13" s="292">
        <v>0</v>
      </c>
      <c r="BN13" s="292">
        <v>0</v>
      </c>
      <c r="BO13" s="292">
        <v>0</v>
      </c>
      <c r="BP13" s="292">
        <v>0</v>
      </c>
      <c r="BQ13" s="292">
        <v>0</v>
      </c>
      <c r="BR13" s="292">
        <f>SUM(BY13,CF13)</f>
        <v>7500</v>
      </c>
      <c r="BS13" s="292">
        <f>SUM(BZ13,CG13)</f>
        <v>0</v>
      </c>
      <c r="BT13" s="292">
        <f>SUM(CA13,CH13)</f>
        <v>6449</v>
      </c>
      <c r="BU13" s="292">
        <f>SUM(CB13,CI13)</f>
        <v>628</v>
      </c>
      <c r="BV13" s="292">
        <f>SUM(CC13,CJ13)</f>
        <v>375</v>
      </c>
      <c r="BW13" s="292">
        <f>SUM(CD13,CK13)</f>
        <v>0</v>
      </c>
      <c r="BX13" s="292">
        <f>SUM(CE13,CL13)</f>
        <v>48</v>
      </c>
      <c r="BY13" s="292">
        <f>SUM(BZ13:CE13)</f>
        <v>6205</v>
      </c>
      <c r="BZ13" s="292">
        <f>F13</f>
        <v>0</v>
      </c>
      <c r="CA13" s="292">
        <f>J13</f>
        <v>5457</v>
      </c>
      <c r="CB13" s="292">
        <f>N13</f>
        <v>325</v>
      </c>
      <c r="CC13" s="292">
        <f>R13</f>
        <v>375</v>
      </c>
      <c r="CD13" s="292">
        <f>V13</f>
        <v>0</v>
      </c>
      <c r="CE13" s="292">
        <f>Z13</f>
        <v>48</v>
      </c>
      <c r="CF13" s="292">
        <f>SUM(CG13:CL13)</f>
        <v>1295</v>
      </c>
      <c r="CG13" s="292">
        <f>BE13</f>
        <v>0</v>
      </c>
      <c r="CH13" s="292">
        <f>BF13</f>
        <v>992</v>
      </c>
      <c r="CI13" s="292">
        <f>BG13</f>
        <v>303</v>
      </c>
      <c r="CJ13" s="292">
        <f>BH13</f>
        <v>0</v>
      </c>
      <c r="CK13" s="292">
        <f>BI13</f>
        <v>0</v>
      </c>
      <c r="CL13" s="292">
        <f>BJ13</f>
        <v>0</v>
      </c>
      <c r="CM13" s="292">
        <f>SUM(CT13,DA13)</f>
        <v>1671</v>
      </c>
      <c r="CN13" s="292">
        <f>SUM(CU13,DB13)</f>
        <v>0</v>
      </c>
      <c r="CO13" s="292">
        <f>SUM(CV13,DC13)</f>
        <v>1305</v>
      </c>
      <c r="CP13" s="292">
        <f>SUM(CW13,DD13)</f>
        <v>49</v>
      </c>
      <c r="CQ13" s="292">
        <f>SUM(CX13,DE13)</f>
        <v>304</v>
      </c>
      <c r="CR13" s="292">
        <f>SUM(CY13,DF13)</f>
        <v>0</v>
      </c>
      <c r="CS13" s="292">
        <f>SUM(CZ13,DG13)</f>
        <v>13</v>
      </c>
      <c r="CT13" s="292">
        <f>SUM(CU13:CZ13)</f>
        <v>1671</v>
      </c>
      <c r="CU13" s="292">
        <f>AE13</f>
        <v>0</v>
      </c>
      <c r="CV13" s="292">
        <f>AI13</f>
        <v>1305</v>
      </c>
      <c r="CW13" s="292">
        <f>AM13</f>
        <v>49</v>
      </c>
      <c r="CX13" s="292">
        <f>AQ13</f>
        <v>304</v>
      </c>
      <c r="CY13" s="292">
        <f>AU13</f>
        <v>0</v>
      </c>
      <c r="CZ13" s="292">
        <f>AY13</f>
        <v>13</v>
      </c>
      <c r="DA13" s="292">
        <f>SUM(DB13:DG13)</f>
        <v>0</v>
      </c>
      <c r="DB13" s="292">
        <f>BL13</f>
        <v>0</v>
      </c>
      <c r="DC13" s="292">
        <f>BM13</f>
        <v>0</v>
      </c>
      <c r="DD13" s="292">
        <f>BN13</f>
        <v>0</v>
      </c>
      <c r="DE13" s="292">
        <f>BO13</f>
        <v>0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SUM(E14,AD14,BC14)</f>
        <v>6461</v>
      </c>
      <c r="E14" s="292">
        <f>SUM(F14,J14,N14,R14,V14,Z14)</f>
        <v>4817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4169</v>
      </c>
      <c r="K14" s="292">
        <v>0</v>
      </c>
      <c r="L14" s="292">
        <v>4169</v>
      </c>
      <c r="M14" s="292">
        <v>0</v>
      </c>
      <c r="N14" s="292">
        <f>SUM(O14:Q14)</f>
        <v>234</v>
      </c>
      <c r="O14" s="292">
        <v>0</v>
      </c>
      <c r="P14" s="292">
        <v>234</v>
      </c>
      <c r="Q14" s="292">
        <v>0</v>
      </c>
      <c r="R14" s="292">
        <f>SUM(S14:U14)</f>
        <v>361</v>
      </c>
      <c r="S14" s="292">
        <v>0</v>
      </c>
      <c r="T14" s="292">
        <v>361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53</v>
      </c>
      <c r="AA14" s="292">
        <v>0</v>
      </c>
      <c r="AB14" s="292">
        <v>53</v>
      </c>
      <c r="AC14" s="292">
        <v>0</v>
      </c>
      <c r="AD14" s="292">
        <f>SUM(AE14,AI14,AM14,AQ14,AU14,AY14)</f>
        <v>1009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986</v>
      </c>
      <c r="AJ14" s="292">
        <v>0</v>
      </c>
      <c r="AK14" s="292">
        <v>0</v>
      </c>
      <c r="AL14" s="292">
        <v>986</v>
      </c>
      <c r="AM14" s="292">
        <f>SUM(AN14:AP14)</f>
        <v>21</v>
      </c>
      <c r="AN14" s="292">
        <v>0</v>
      </c>
      <c r="AO14" s="292">
        <v>0</v>
      </c>
      <c r="AP14" s="292">
        <v>21</v>
      </c>
      <c r="AQ14" s="292">
        <f>SUM(AR14:AT14)</f>
        <v>1</v>
      </c>
      <c r="AR14" s="292">
        <v>0</v>
      </c>
      <c r="AS14" s="292">
        <v>0</v>
      </c>
      <c r="AT14" s="292">
        <v>1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1</v>
      </c>
      <c r="AZ14" s="292">
        <v>0</v>
      </c>
      <c r="BA14" s="292">
        <v>0</v>
      </c>
      <c r="BB14" s="292">
        <v>1</v>
      </c>
      <c r="BC14" s="292">
        <f>SUM(BD14,BK14)</f>
        <v>635</v>
      </c>
      <c r="BD14" s="292">
        <f>SUM(BE14:BJ14)</f>
        <v>635</v>
      </c>
      <c r="BE14" s="292">
        <v>0</v>
      </c>
      <c r="BF14" s="292">
        <v>485</v>
      </c>
      <c r="BG14" s="292">
        <v>150</v>
      </c>
      <c r="BH14" s="292">
        <v>0</v>
      </c>
      <c r="BI14" s="292">
        <v>0</v>
      </c>
      <c r="BJ14" s="292">
        <v>0</v>
      </c>
      <c r="BK14" s="292">
        <f>SUM(BL14:BQ14)</f>
        <v>0</v>
      </c>
      <c r="BL14" s="292">
        <v>0</v>
      </c>
      <c r="BM14" s="292">
        <v>0</v>
      </c>
      <c r="BN14" s="292">
        <v>0</v>
      </c>
      <c r="BO14" s="292">
        <v>0</v>
      </c>
      <c r="BP14" s="292">
        <v>0</v>
      </c>
      <c r="BQ14" s="292">
        <v>0</v>
      </c>
      <c r="BR14" s="292">
        <f>SUM(BY14,CF14)</f>
        <v>5452</v>
      </c>
      <c r="BS14" s="292">
        <f>SUM(BZ14,CG14)</f>
        <v>0</v>
      </c>
      <c r="BT14" s="292">
        <f>SUM(CA14,CH14)</f>
        <v>4654</v>
      </c>
      <c r="BU14" s="292">
        <f>SUM(CB14,CI14)</f>
        <v>384</v>
      </c>
      <c r="BV14" s="292">
        <f>SUM(CC14,CJ14)</f>
        <v>361</v>
      </c>
      <c r="BW14" s="292">
        <f>SUM(CD14,CK14)</f>
        <v>0</v>
      </c>
      <c r="BX14" s="292">
        <f>SUM(CE14,CL14)</f>
        <v>53</v>
      </c>
      <c r="BY14" s="292">
        <f>SUM(BZ14:CE14)</f>
        <v>4817</v>
      </c>
      <c r="BZ14" s="292">
        <f>F14</f>
        <v>0</v>
      </c>
      <c r="CA14" s="292">
        <f>J14</f>
        <v>4169</v>
      </c>
      <c r="CB14" s="292">
        <f>N14</f>
        <v>234</v>
      </c>
      <c r="CC14" s="292">
        <f>R14</f>
        <v>361</v>
      </c>
      <c r="CD14" s="292">
        <f>V14</f>
        <v>0</v>
      </c>
      <c r="CE14" s="292">
        <f>Z14</f>
        <v>53</v>
      </c>
      <c r="CF14" s="292">
        <f>SUM(CG14:CL14)</f>
        <v>635</v>
      </c>
      <c r="CG14" s="292">
        <f>BE14</f>
        <v>0</v>
      </c>
      <c r="CH14" s="292">
        <f>BF14</f>
        <v>485</v>
      </c>
      <c r="CI14" s="292">
        <f>BG14</f>
        <v>150</v>
      </c>
      <c r="CJ14" s="292">
        <f>BH14</f>
        <v>0</v>
      </c>
      <c r="CK14" s="292">
        <f>BI14</f>
        <v>0</v>
      </c>
      <c r="CL14" s="292">
        <f>BJ14</f>
        <v>0</v>
      </c>
      <c r="CM14" s="292">
        <f>SUM(CT14,DA14)</f>
        <v>1009</v>
      </c>
      <c r="CN14" s="292">
        <f>SUM(CU14,DB14)</f>
        <v>0</v>
      </c>
      <c r="CO14" s="292">
        <f>SUM(CV14,DC14)</f>
        <v>986</v>
      </c>
      <c r="CP14" s="292">
        <f>SUM(CW14,DD14)</f>
        <v>21</v>
      </c>
      <c r="CQ14" s="292">
        <f>SUM(CX14,DE14)</f>
        <v>1</v>
      </c>
      <c r="CR14" s="292">
        <f>SUM(CY14,DF14)</f>
        <v>0</v>
      </c>
      <c r="CS14" s="292">
        <f>SUM(CZ14,DG14)</f>
        <v>1</v>
      </c>
      <c r="CT14" s="292">
        <f>SUM(CU14:CZ14)</f>
        <v>1009</v>
      </c>
      <c r="CU14" s="292">
        <f>AE14</f>
        <v>0</v>
      </c>
      <c r="CV14" s="292">
        <f>AI14</f>
        <v>986</v>
      </c>
      <c r="CW14" s="292">
        <f>AM14</f>
        <v>21</v>
      </c>
      <c r="CX14" s="292">
        <f>AQ14</f>
        <v>1</v>
      </c>
      <c r="CY14" s="292">
        <f>AU14</f>
        <v>0</v>
      </c>
      <c r="CZ14" s="292">
        <f>AY14</f>
        <v>1</v>
      </c>
      <c r="DA14" s="292">
        <f>SUM(DB14:DG14)</f>
        <v>0</v>
      </c>
      <c r="DB14" s="292">
        <f>BL14</f>
        <v>0</v>
      </c>
      <c r="DC14" s="292">
        <f>BM14</f>
        <v>0</v>
      </c>
      <c r="DD14" s="292">
        <f>BN14</f>
        <v>0</v>
      </c>
      <c r="DE14" s="292">
        <f>BO14</f>
        <v>0</v>
      </c>
      <c r="DF14" s="292">
        <f>BP14</f>
        <v>0</v>
      </c>
      <c r="DG14" s="292">
        <f>BQ14</f>
        <v>0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SUM(E15,AD15,BC15)</f>
        <v>12321</v>
      </c>
      <c r="E15" s="292">
        <f>SUM(F15,J15,N15,R15,V15,Z15)</f>
        <v>5200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4602</v>
      </c>
      <c r="K15" s="292">
        <v>0</v>
      </c>
      <c r="L15" s="292">
        <v>4582</v>
      </c>
      <c r="M15" s="292">
        <v>20</v>
      </c>
      <c r="N15" s="292">
        <f>SUM(O15:Q15)</f>
        <v>253</v>
      </c>
      <c r="O15" s="292">
        <v>0</v>
      </c>
      <c r="P15" s="292">
        <v>230</v>
      </c>
      <c r="Q15" s="292">
        <v>23</v>
      </c>
      <c r="R15" s="292">
        <f>SUM(S15:U15)</f>
        <v>241</v>
      </c>
      <c r="S15" s="292">
        <v>0</v>
      </c>
      <c r="T15" s="292">
        <v>239</v>
      </c>
      <c r="U15" s="292">
        <v>2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104</v>
      </c>
      <c r="AA15" s="292">
        <v>0</v>
      </c>
      <c r="AB15" s="292">
        <v>0</v>
      </c>
      <c r="AC15" s="292">
        <v>104</v>
      </c>
      <c r="AD15" s="292">
        <f>SUM(AE15,AI15,AM15,AQ15,AU15,AY15)</f>
        <v>425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250</v>
      </c>
      <c r="AJ15" s="292">
        <v>0</v>
      </c>
      <c r="AK15" s="292">
        <v>70</v>
      </c>
      <c r="AL15" s="292">
        <v>180</v>
      </c>
      <c r="AM15" s="292">
        <f>SUM(AN15:AP15)</f>
        <v>48</v>
      </c>
      <c r="AN15" s="292">
        <v>0</v>
      </c>
      <c r="AO15" s="292">
        <v>4</v>
      </c>
      <c r="AP15" s="292">
        <v>44</v>
      </c>
      <c r="AQ15" s="292">
        <f>SUM(AR15:AT15)</f>
        <v>56</v>
      </c>
      <c r="AR15" s="292">
        <v>0</v>
      </c>
      <c r="AS15" s="292">
        <v>4</v>
      </c>
      <c r="AT15" s="292">
        <v>52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71</v>
      </c>
      <c r="AZ15" s="292">
        <v>0</v>
      </c>
      <c r="BA15" s="292">
        <v>0</v>
      </c>
      <c r="BB15" s="292">
        <v>71</v>
      </c>
      <c r="BC15" s="292">
        <f>SUM(BD15,BK15)</f>
        <v>6696</v>
      </c>
      <c r="BD15" s="292">
        <f>SUM(BE15:BJ15)</f>
        <v>1685</v>
      </c>
      <c r="BE15" s="292">
        <v>0</v>
      </c>
      <c r="BF15" s="292">
        <v>554</v>
      </c>
      <c r="BG15" s="292">
        <v>220</v>
      </c>
      <c r="BH15" s="292">
        <v>96</v>
      </c>
      <c r="BI15" s="292">
        <v>2</v>
      </c>
      <c r="BJ15" s="292">
        <v>813</v>
      </c>
      <c r="BK15" s="292">
        <f>SUM(BL15:BQ15)</f>
        <v>5011</v>
      </c>
      <c r="BL15" s="292">
        <v>0</v>
      </c>
      <c r="BM15" s="292">
        <v>4002</v>
      </c>
      <c r="BN15" s="292">
        <v>178</v>
      </c>
      <c r="BO15" s="292">
        <v>211</v>
      </c>
      <c r="BP15" s="292">
        <v>1</v>
      </c>
      <c r="BQ15" s="292">
        <v>619</v>
      </c>
      <c r="BR15" s="292">
        <f>SUM(BY15,CF15)</f>
        <v>6885</v>
      </c>
      <c r="BS15" s="292">
        <f>SUM(BZ15,CG15)</f>
        <v>0</v>
      </c>
      <c r="BT15" s="292">
        <f>SUM(CA15,CH15)</f>
        <v>5156</v>
      </c>
      <c r="BU15" s="292">
        <f>SUM(CB15,CI15)</f>
        <v>473</v>
      </c>
      <c r="BV15" s="292">
        <f>SUM(CC15,CJ15)</f>
        <v>337</v>
      </c>
      <c r="BW15" s="292">
        <f>SUM(CD15,CK15)</f>
        <v>2</v>
      </c>
      <c r="BX15" s="292">
        <f>SUM(CE15,CL15)</f>
        <v>917</v>
      </c>
      <c r="BY15" s="292">
        <f>SUM(BZ15:CE15)</f>
        <v>5200</v>
      </c>
      <c r="BZ15" s="292">
        <f>F15</f>
        <v>0</v>
      </c>
      <c r="CA15" s="292">
        <f>J15</f>
        <v>4602</v>
      </c>
      <c r="CB15" s="292">
        <f>N15</f>
        <v>253</v>
      </c>
      <c r="CC15" s="292">
        <f>R15</f>
        <v>241</v>
      </c>
      <c r="CD15" s="292">
        <f>V15</f>
        <v>0</v>
      </c>
      <c r="CE15" s="292">
        <f>Z15</f>
        <v>104</v>
      </c>
      <c r="CF15" s="292">
        <f>SUM(CG15:CL15)</f>
        <v>1685</v>
      </c>
      <c r="CG15" s="292">
        <f>BE15</f>
        <v>0</v>
      </c>
      <c r="CH15" s="292">
        <f>BF15</f>
        <v>554</v>
      </c>
      <c r="CI15" s="292">
        <f>BG15</f>
        <v>220</v>
      </c>
      <c r="CJ15" s="292">
        <f>BH15</f>
        <v>96</v>
      </c>
      <c r="CK15" s="292">
        <f>BI15</f>
        <v>2</v>
      </c>
      <c r="CL15" s="292">
        <f>BJ15</f>
        <v>813</v>
      </c>
      <c r="CM15" s="292">
        <f>SUM(CT15,DA15)</f>
        <v>5436</v>
      </c>
      <c r="CN15" s="292">
        <f>SUM(CU15,DB15)</f>
        <v>0</v>
      </c>
      <c r="CO15" s="292">
        <f>SUM(CV15,DC15)</f>
        <v>4252</v>
      </c>
      <c r="CP15" s="292">
        <f>SUM(CW15,DD15)</f>
        <v>226</v>
      </c>
      <c r="CQ15" s="292">
        <f>SUM(CX15,DE15)</f>
        <v>267</v>
      </c>
      <c r="CR15" s="292">
        <f>SUM(CY15,DF15)</f>
        <v>1</v>
      </c>
      <c r="CS15" s="292">
        <f>SUM(CZ15,DG15)</f>
        <v>690</v>
      </c>
      <c r="CT15" s="292">
        <f>SUM(CU15:CZ15)</f>
        <v>425</v>
      </c>
      <c r="CU15" s="292">
        <f>AE15</f>
        <v>0</v>
      </c>
      <c r="CV15" s="292">
        <f>AI15</f>
        <v>250</v>
      </c>
      <c r="CW15" s="292">
        <f>AM15</f>
        <v>48</v>
      </c>
      <c r="CX15" s="292">
        <f>AQ15</f>
        <v>56</v>
      </c>
      <c r="CY15" s="292">
        <f>AU15</f>
        <v>0</v>
      </c>
      <c r="CZ15" s="292">
        <f>AY15</f>
        <v>71</v>
      </c>
      <c r="DA15" s="292">
        <f>SUM(DB15:DG15)</f>
        <v>5011</v>
      </c>
      <c r="DB15" s="292">
        <f>BL15</f>
        <v>0</v>
      </c>
      <c r="DC15" s="292">
        <f>BM15</f>
        <v>4002</v>
      </c>
      <c r="DD15" s="292">
        <f>BN15</f>
        <v>178</v>
      </c>
      <c r="DE15" s="292">
        <f>BO15</f>
        <v>211</v>
      </c>
      <c r="DF15" s="292">
        <f>BP15</f>
        <v>1</v>
      </c>
      <c r="DG15" s="292">
        <f>BQ15</f>
        <v>619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SUM(E16,AD16,BC16)</f>
        <v>9214</v>
      </c>
      <c r="E16" s="292">
        <f>SUM(F16,J16,N16,R16,V16,Z16)</f>
        <v>4679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3728</v>
      </c>
      <c r="K16" s="292">
        <v>3728</v>
      </c>
      <c r="L16" s="292">
        <v>0</v>
      </c>
      <c r="M16" s="292">
        <v>0</v>
      </c>
      <c r="N16" s="292">
        <f>SUM(O16:Q16)</f>
        <v>0</v>
      </c>
      <c r="O16" s="292">
        <v>0</v>
      </c>
      <c r="P16" s="292">
        <v>0</v>
      </c>
      <c r="Q16" s="292">
        <v>0</v>
      </c>
      <c r="R16" s="292">
        <f>SUM(S16:U16)</f>
        <v>834</v>
      </c>
      <c r="S16" s="292">
        <v>150</v>
      </c>
      <c r="T16" s="292">
        <v>684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117</v>
      </c>
      <c r="AA16" s="292">
        <v>117</v>
      </c>
      <c r="AB16" s="292">
        <v>0</v>
      </c>
      <c r="AC16" s="292">
        <v>0</v>
      </c>
      <c r="AD16" s="292">
        <f>SUM(AE16,AI16,AM16,AQ16,AU16,AY16)</f>
        <v>1116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174</v>
      </c>
      <c r="AJ16" s="292">
        <v>174</v>
      </c>
      <c r="AK16" s="292">
        <v>0</v>
      </c>
      <c r="AL16" s="292">
        <v>0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942</v>
      </c>
      <c r="AR16" s="292">
        <v>0</v>
      </c>
      <c r="AS16" s="292">
        <v>942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3419</v>
      </c>
      <c r="BD16" s="292">
        <f>SUM(BE16:BJ16)</f>
        <v>1706</v>
      </c>
      <c r="BE16" s="292">
        <v>0</v>
      </c>
      <c r="BF16" s="292">
        <v>1595</v>
      </c>
      <c r="BG16" s="292">
        <v>59</v>
      </c>
      <c r="BH16" s="292">
        <v>52</v>
      </c>
      <c r="BI16" s="292">
        <v>0</v>
      </c>
      <c r="BJ16" s="292">
        <v>0</v>
      </c>
      <c r="BK16" s="292">
        <f>SUM(BL16:BQ16)</f>
        <v>1713</v>
      </c>
      <c r="BL16" s="292">
        <v>0</v>
      </c>
      <c r="BM16" s="292">
        <v>1670</v>
      </c>
      <c r="BN16" s="292">
        <v>12</v>
      </c>
      <c r="BO16" s="292">
        <v>31</v>
      </c>
      <c r="BP16" s="292">
        <v>0</v>
      </c>
      <c r="BQ16" s="292">
        <v>0</v>
      </c>
      <c r="BR16" s="292">
        <f>SUM(BY16,CF16)</f>
        <v>6385</v>
      </c>
      <c r="BS16" s="292">
        <f>SUM(BZ16,CG16)</f>
        <v>0</v>
      </c>
      <c r="BT16" s="292">
        <f>SUM(CA16,CH16)</f>
        <v>5323</v>
      </c>
      <c r="BU16" s="292">
        <f>SUM(CB16,CI16)</f>
        <v>59</v>
      </c>
      <c r="BV16" s="292">
        <f>SUM(CC16,CJ16)</f>
        <v>886</v>
      </c>
      <c r="BW16" s="292">
        <f>SUM(CD16,CK16)</f>
        <v>0</v>
      </c>
      <c r="BX16" s="292">
        <f>SUM(CE16,CL16)</f>
        <v>117</v>
      </c>
      <c r="BY16" s="292">
        <f>SUM(BZ16:CE16)</f>
        <v>4679</v>
      </c>
      <c r="BZ16" s="292">
        <f>F16</f>
        <v>0</v>
      </c>
      <c r="CA16" s="292">
        <f>J16</f>
        <v>3728</v>
      </c>
      <c r="CB16" s="292">
        <f>N16</f>
        <v>0</v>
      </c>
      <c r="CC16" s="292">
        <f>R16</f>
        <v>834</v>
      </c>
      <c r="CD16" s="292">
        <f>V16</f>
        <v>0</v>
      </c>
      <c r="CE16" s="292">
        <f>Z16</f>
        <v>117</v>
      </c>
      <c r="CF16" s="292">
        <f>SUM(CG16:CL16)</f>
        <v>1706</v>
      </c>
      <c r="CG16" s="292">
        <f>BE16</f>
        <v>0</v>
      </c>
      <c r="CH16" s="292">
        <f>BF16</f>
        <v>1595</v>
      </c>
      <c r="CI16" s="292">
        <f>BG16</f>
        <v>59</v>
      </c>
      <c r="CJ16" s="292">
        <f>BH16</f>
        <v>52</v>
      </c>
      <c r="CK16" s="292">
        <f>BI16</f>
        <v>0</v>
      </c>
      <c r="CL16" s="292">
        <f>BJ16</f>
        <v>0</v>
      </c>
      <c r="CM16" s="292">
        <f>SUM(CT16,DA16)</f>
        <v>2829</v>
      </c>
      <c r="CN16" s="292">
        <f>SUM(CU16,DB16)</f>
        <v>0</v>
      </c>
      <c r="CO16" s="292">
        <f>SUM(CV16,DC16)</f>
        <v>1844</v>
      </c>
      <c r="CP16" s="292">
        <f>SUM(CW16,DD16)</f>
        <v>12</v>
      </c>
      <c r="CQ16" s="292">
        <f>SUM(CX16,DE16)</f>
        <v>973</v>
      </c>
      <c r="CR16" s="292">
        <f>SUM(CY16,DF16)</f>
        <v>0</v>
      </c>
      <c r="CS16" s="292">
        <f>SUM(CZ16,DG16)</f>
        <v>0</v>
      </c>
      <c r="CT16" s="292">
        <f>SUM(CU16:CZ16)</f>
        <v>1116</v>
      </c>
      <c r="CU16" s="292">
        <f>AE16</f>
        <v>0</v>
      </c>
      <c r="CV16" s="292">
        <f>AI16</f>
        <v>174</v>
      </c>
      <c r="CW16" s="292">
        <f>AM16</f>
        <v>0</v>
      </c>
      <c r="CX16" s="292">
        <f>AQ16</f>
        <v>942</v>
      </c>
      <c r="CY16" s="292">
        <f>AU16</f>
        <v>0</v>
      </c>
      <c r="CZ16" s="292">
        <f>AY16</f>
        <v>0</v>
      </c>
      <c r="DA16" s="292">
        <f>SUM(DB16:DG16)</f>
        <v>1713</v>
      </c>
      <c r="DB16" s="292">
        <f>BL16</f>
        <v>0</v>
      </c>
      <c r="DC16" s="292">
        <f>BM16</f>
        <v>1670</v>
      </c>
      <c r="DD16" s="292">
        <f>BN16</f>
        <v>12</v>
      </c>
      <c r="DE16" s="292">
        <f>BO16</f>
        <v>31</v>
      </c>
      <c r="DF16" s="292">
        <f>BP16</f>
        <v>0</v>
      </c>
      <c r="DG16" s="292">
        <f>BQ16</f>
        <v>0</v>
      </c>
      <c r="DH16" s="292">
        <v>0</v>
      </c>
      <c r="DI16" s="292">
        <f>SUM(DJ16:DM16)</f>
        <v>118</v>
      </c>
      <c r="DJ16" s="292">
        <v>0</v>
      </c>
      <c r="DK16" s="292">
        <v>0</v>
      </c>
      <c r="DL16" s="292">
        <v>118</v>
      </c>
      <c r="DM16" s="292">
        <v>0</v>
      </c>
    </row>
    <row r="17" spans="1:117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SUM(E17,AD17,BC17)</f>
        <v>13746</v>
      </c>
      <c r="E17" s="292">
        <f>SUM(F17,J17,N17,R17,V17,Z17)</f>
        <v>11125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9213</v>
      </c>
      <c r="K17" s="292">
        <v>0</v>
      </c>
      <c r="L17" s="292">
        <v>9213</v>
      </c>
      <c r="M17" s="292">
        <v>0</v>
      </c>
      <c r="N17" s="292">
        <f>SUM(O17:Q17)</f>
        <v>176</v>
      </c>
      <c r="O17" s="292">
        <v>0</v>
      </c>
      <c r="P17" s="292">
        <v>176</v>
      </c>
      <c r="Q17" s="292">
        <v>0</v>
      </c>
      <c r="R17" s="292">
        <f>SUM(S17:U17)</f>
        <v>1616</v>
      </c>
      <c r="S17" s="292">
        <v>0</v>
      </c>
      <c r="T17" s="292">
        <v>1616</v>
      </c>
      <c r="U17" s="292">
        <v>0</v>
      </c>
      <c r="V17" s="292">
        <f>SUM(W17:Y17)</f>
        <v>24</v>
      </c>
      <c r="W17" s="292">
        <v>0</v>
      </c>
      <c r="X17" s="292">
        <v>24</v>
      </c>
      <c r="Y17" s="292">
        <v>0</v>
      </c>
      <c r="Z17" s="292">
        <f>SUM(AA17:AC17)</f>
        <v>96</v>
      </c>
      <c r="AA17" s="292">
        <v>0</v>
      </c>
      <c r="AB17" s="292">
        <v>96</v>
      </c>
      <c r="AC17" s="292">
        <v>0</v>
      </c>
      <c r="AD17" s="292">
        <f>SUM(AE17,AI17,AM17,AQ17,AU17,AY17)</f>
        <v>0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0</v>
      </c>
      <c r="AJ17" s="292">
        <v>0</v>
      </c>
      <c r="AK17" s="292">
        <v>0</v>
      </c>
      <c r="AL17" s="292">
        <v>0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2621</v>
      </c>
      <c r="BD17" s="292">
        <f>SUM(BE17:BJ17)</f>
        <v>0</v>
      </c>
      <c r="BE17" s="292">
        <v>0</v>
      </c>
      <c r="BF17" s="292"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f>SUM(BL17:BQ17)</f>
        <v>2621</v>
      </c>
      <c r="BL17" s="292">
        <v>0</v>
      </c>
      <c r="BM17" s="292">
        <v>1795</v>
      </c>
      <c r="BN17" s="292">
        <v>60</v>
      </c>
      <c r="BO17" s="292">
        <v>430</v>
      </c>
      <c r="BP17" s="292">
        <v>0</v>
      </c>
      <c r="BQ17" s="292">
        <v>336</v>
      </c>
      <c r="BR17" s="292">
        <f>SUM(BY17,CF17)</f>
        <v>11125</v>
      </c>
      <c r="BS17" s="292">
        <f>SUM(BZ17,CG17)</f>
        <v>0</v>
      </c>
      <c r="BT17" s="292">
        <f>SUM(CA17,CH17)</f>
        <v>9213</v>
      </c>
      <c r="BU17" s="292">
        <f>SUM(CB17,CI17)</f>
        <v>176</v>
      </c>
      <c r="BV17" s="292">
        <f>SUM(CC17,CJ17)</f>
        <v>1616</v>
      </c>
      <c r="BW17" s="292">
        <f>SUM(CD17,CK17)</f>
        <v>24</v>
      </c>
      <c r="BX17" s="292">
        <f>SUM(CE17,CL17)</f>
        <v>96</v>
      </c>
      <c r="BY17" s="292">
        <f>SUM(BZ17:CE17)</f>
        <v>11125</v>
      </c>
      <c r="BZ17" s="292">
        <f>F17</f>
        <v>0</v>
      </c>
      <c r="CA17" s="292">
        <f>J17</f>
        <v>9213</v>
      </c>
      <c r="CB17" s="292">
        <f>N17</f>
        <v>176</v>
      </c>
      <c r="CC17" s="292">
        <f>R17</f>
        <v>1616</v>
      </c>
      <c r="CD17" s="292">
        <f>V17</f>
        <v>24</v>
      </c>
      <c r="CE17" s="292">
        <f>Z17</f>
        <v>96</v>
      </c>
      <c r="CF17" s="292">
        <f>SUM(CG17:CL17)</f>
        <v>0</v>
      </c>
      <c r="CG17" s="292">
        <f>BE17</f>
        <v>0</v>
      </c>
      <c r="CH17" s="292">
        <f>BF17</f>
        <v>0</v>
      </c>
      <c r="CI17" s="292">
        <f>BG17</f>
        <v>0</v>
      </c>
      <c r="CJ17" s="292">
        <f>BH17</f>
        <v>0</v>
      </c>
      <c r="CK17" s="292">
        <f>BI17</f>
        <v>0</v>
      </c>
      <c r="CL17" s="292">
        <f>BJ17</f>
        <v>0</v>
      </c>
      <c r="CM17" s="292">
        <f>SUM(CT17,DA17)</f>
        <v>2621</v>
      </c>
      <c r="CN17" s="292">
        <f>SUM(CU17,DB17)</f>
        <v>0</v>
      </c>
      <c r="CO17" s="292">
        <f>SUM(CV17,DC17)</f>
        <v>1795</v>
      </c>
      <c r="CP17" s="292">
        <f>SUM(CW17,DD17)</f>
        <v>60</v>
      </c>
      <c r="CQ17" s="292">
        <f>SUM(CX17,DE17)</f>
        <v>430</v>
      </c>
      <c r="CR17" s="292">
        <f>SUM(CY17,DF17)</f>
        <v>0</v>
      </c>
      <c r="CS17" s="292">
        <f>SUM(CZ17,DG17)</f>
        <v>336</v>
      </c>
      <c r="CT17" s="292">
        <f>SUM(CU17:CZ17)</f>
        <v>0</v>
      </c>
      <c r="CU17" s="292">
        <f>AE17</f>
        <v>0</v>
      </c>
      <c r="CV17" s="292">
        <f>AI17</f>
        <v>0</v>
      </c>
      <c r="CW17" s="292">
        <f>AM17</f>
        <v>0</v>
      </c>
      <c r="CX17" s="292">
        <f>AQ17</f>
        <v>0</v>
      </c>
      <c r="CY17" s="292">
        <f>AU17</f>
        <v>0</v>
      </c>
      <c r="CZ17" s="292">
        <f>AY17</f>
        <v>0</v>
      </c>
      <c r="DA17" s="292">
        <f>SUM(DB17:DG17)</f>
        <v>2621</v>
      </c>
      <c r="DB17" s="292">
        <f>BL17</f>
        <v>0</v>
      </c>
      <c r="DC17" s="292">
        <f>BM17</f>
        <v>1795</v>
      </c>
      <c r="DD17" s="292">
        <f>BN17</f>
        <v>60</v>
      </c>
      <c r="DE17" s="292">
        <f>BO17</f>
        <v>430</v>
      </c>
      <c r="DF17" s="292">
        <f>BP17</f>
        <v>0</v>
      </c>
      <c r="DG17" s="292">
        <f>BQ17</f>
        <v>336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SUM(E18,AD18,BC18)</f>
        <v>8454</v>
      </c>
      <c r="E18" s="292">
        <f>SUM(F18,J18,N18,R18,V18,Z18)</f>
        <v>5903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4345</v>
      </c>
      <c r="K18" s="292">
        <v>0</v>
      </c>
      <c r="L18" s="292">
        <v>4345</v>
      </c>
      <c r="M18" s="292">
        <v>0</v>
      </c>
      <c r="N18" s="292">
        <f>SUM(O18:Q18)</f>
        <v>152</v>
      </c>
      <c r="O18" s="292">
        <v>0</v>
      </c>
      <c r="P18" s="292">
        <v>152</v>
      </c>
      <c r="Q18" s="292">
        <v>0</v>
      </c>
      <c r="R18" s="292">
        <f>SUM(S18:U18)</f>
        <v>985</v>
      </c>
      <c r="S18" s="292">
        <v>0</v>
      </c>
      <c r="T18" s="292">
        <v>985</v>
      </c>
      <c r="U18" s="292">
        <v>0</v>
      </c>
      <c r="V18" s="292">
        <f>SUM(W18:Y18)</f>
        <v>3</v>
      </c>
      <c r="W18" s="292">
        <v>0</v>
      </c>
      <c r="X18" s="292">
        <v>3</v>
      </c>
      <c r="Y18" s="292">
        <v>0</v>
      </c>
      <c r="Z18" s="292">
        <f>SUM(AA18:AC18)</f>
        <v>418</v>
      </c>
      <c r="AA18" s="292">
        <v>0</v>
      </c>
      <c r="AB18" s="292">
        <v>418</v>
      </c>
      <c r="AC18" s="292">
        <v>0</v>
      </c>
      <c r="AD18" s="292">
        <f>SUM(AE18,AI18,AM18,AQ18,AU18,AY18)</f>
        <v>2157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2157</v>
      </c>
      <c r="AJ18" s="292">
        <v>756</v>
      </c>
      <c r="AK18" s="292">
        <v>0</v>
      </c>
      <c r="AL18" s="292">
        <v>1401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394</v>
      </c>
      <c r="BD18" s="292">
        <f>SUM(BE18:BJ18)</f>
        <v>28</v>
      </c>
      <c r="BE18" s="292">
        <v>0</v>
      </c>
      <c r="BF18" s="292">
        <v>28</v>
      </c>
      <c r="BG18" s="292">
        <v>0</v>
      </c>
      <c r="BH18" s="292">
        <v>0</v>
      </c>
      <c r="BI18" s="292">
        <v>0</v>
      </c>
      <c r="BJ18" s="292">
        <v>0</v>
      </c>
      <c r="BK18" s="292">
        <f>SUM(BL18:BQ18)</f>
        <v>366</v>
      </c>
      <c r="BL18" s="292">
        <v>0</v>
      </c>
      <c r="BM18" s="292">
        <v>366</v>
      </c>
      <c r="BN18" s="292">
        <v>0</v>
      </c>
      <c r="BO18" s="292">
        <v>0</v>
      </c>
      <c r="BP18" s="292">
        <v>0</v>
      </c>
      <c r="BQ18" s="292">
        <v>0</v>
      </c>
      <c r="BR18" s="292">
        <f>SUM(BY18,CF18)</f>
        <v>5931</v>
      </c>
      <c r="BS18" s="292">
        <f>SUM(BZ18,CG18)</f>
        <v>0</v>
      </c>
      <c r="BT18" s="292">
        <f>SUM(CA18,CH18)</f>
        <v>4373</v>
      </c>
      <c r="BU18" s="292">
        <f>SUM(CB18,CI18)</f>
        <v>152</v>
      </c>
      <c r="BV18" s="292">
        <f>SUM(CC18,CJ18)</f>
        <v>985</v>
      </c>
      <c r="BW18" s="292">
        <f>SUM(CD18,CK18)</f>
        <v>3</v>
      </c>
      <c r="BX18" s="292">
        <f>SUM(CE18,CL18)</f>
        <v>418</v>
      </c>
      <c r="BY18" s="292">
        <f>SUM(BZ18:CE18)</f>
        <v>5903</v>
      </c>
      <c r="BZ18" s="292">
        <f>F18</f>
        <v>0</v>
      </c>
      <c r="CA18" s="292">
        <f>J18</f>
        <v>4345</v>
      </c>
      <c r="CB18" s="292">
        <f>N18</f>
        <v>152</v>
      </c>
      <c r="CC18" s="292">
        <f>R18</f>
        <v>985</v>
      </c>
      <c r="CD18" s="292">
        <f>V18</f>
        <v>3</v>
      </c>
      <c r="CE18" s="292">
        <f>Z18</f>
        <v>418</v>
      </c>
      <c r="CF18" s="292">
        <f>SUM(CG18:CL18)</f>
        <v>28</v>
      </c>
      <c r="CG18" s="292">
        <f>BE18</f>
        <v>0</v>
      </c>
      <c r="CH18" s="292">
        <f>BF18</f>
        <v>28</v>
      </c>
      <c r="CI18" s="292">
        <f>BG18</f>
        <v>0</v>
      </c>
      <c r="CJ18" s="292">
        <f>BH18</f>
        <v>0</v>
      </c>
      <c r="CK18" s="292">
        <f>BI18</f>
        <v>0</v>
      </c>
      <c r="CL18" s="292">
        <f>BJ18</f>
        <v>0</v>
      </c>
      <c r="CM18" s="292">
        <f>SUM(CT18,DA18)</f>
        <v>2523</v>
      </c>
      <c r="CN18" s="292">
        <f>SUM(CU18,DB18)</f>
        <v>0</v>
      </c>
      <c r="CO18" s="292">
        <f>SUM(CV18,DC18)</f>
        <v>2523</v>
      </c>
      <c r="CP18" s="292">
        <f>SUM(CW18,DD18)</f>
        <v>0</v>
      </c>
      <c r="CQ18" s="292">
        <f>SUM(CX18,DE18)</f>
        <v>0</v>
      </c>
      <c r="CR18" s="292">
        <f>SUM(CY18,DF18)</f>
        <v>0</v>
      </c>
      <c r="CS18" s="292">
        <f>SUM(CZ18,DG18)</f>
        <v>0</v>
      </c>
      <c r="CT18" s="292">
        <f>SUM(CU18:CZ18)</f>
        <v>2157</v>
      </c>
      <c r="CU18" s="292">
        <f>AE18</f>
        <v>0</v>
      </c>
      <c r="CV18" s="292">
        <f>AI18</f>
        <v>2157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366</v>
      </c>
      <c r="DB18" s="292">
        <f>BL18</f>
        <v>0</v>
      </c>
      <c r="DC18" s="292">
        <f>BM18</f>
        <v>366</v>
      </c>
      <c r="DD18" s="292">
        <f>BN18</f>
        <v>0</v>
      </c>
      <c r="DE18" s="292">
        <f>BO18</f>
        <v>0</v>
      </c>
      <c r="DF18" s="292">
        <f>BP18</f>
        <v>0</v>
      </c>
      <c r="DG18" s="292">
        <f>BQ18</f>
        <v>0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SUM(E19,AD19,BC19)</f>
        <v>15526</v>
      </c>
      <c r="E19" s="292">
        <f>SUM(F19,J19,N19,R19,V19,Z19)</f>
        <v>8939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7825</v>
      </c>
      <c r="K19" s="292">
        <v>0</v>
      </c>
      <c r="L19" s="292">
        <v>7825</v>
      </c>
      <c r="M19" s="292">
        <v>0</v>
      </c>
      <c r="N19" s="292">
        <f>SUM(O19:Q19)</f>
        <v>520</v>
      </c>
      <c r="O19" s="292">
        <v>0</v>
      </c>
      <c r="P19" s="292">
        <v>520</v>
      </c>
      <c r="Q19" s="292">
        <v>0</v>
      </c>
      <c r="R19" s="292">
        <f>SUM(S19:U19)</f>
        <v>569</v>
      </c>
      <c r="S19" s="292">
        <v>0</v>
      </c>
      <c r="T19" s="292">
        <v>569</v>
      </c>
      <c r="U19" s="292">
        <v>0</v>
      </c>
      <c r="V19" s="292">
        <f>SUM(W19:Y19)</f>
        <v>25</v>
      </c>
      <c r="W19" s="292">
        <v>0</v>
      </c>
      <c r="X19" s="292">
        <v>25</v>
      </c>
      <c r="Y19" s="292">
        <v>0</v>
      </c>
      <c r="Z19" s="292">
        <f>SUM(AA19:AC19)</f>
        <v>0</v>
      </c>
      <c r="AA19" s="292">
        <v>0</v>
      </c>
      <c r="AB19" s="292">
        <v>0</v>
      </c>
      <c r="AC19" s="292">
        <v>0</v>
      </c>
      <c r="AD19" s="292">
        <f>SUM(AE19,AI19,AM19,AQ19,AU19,AY19)</f>
        <v>5581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5581</v>
      </c>
      <c r="AJ19" s="292">
        <v>0</v>
      </c>
      <c r="AK19" s="292">
        <v>0</v>
      </c>
      <c r="AL19" s="292">
        <v>5581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1006</v>
      </c>
      <c r="BD19" s="292">
        <f>SUM(BE19:BJ19)</f>
        <v>939</v>
      </c>
      <c r="BE19" s="292">
        <v>0</v>
      </c>
      <c r="BF19" s="292">
        <v>901</v>
      </c>
      <c r="BG19" s="292">
        <v>38</v>
      </c>
      <c r="BH19" s="292">
        <v>0</v>
      </c>
      <c r="BI19" s="292">
        <v>0</v>
      </c>
      <c r="BJ19" s="292">
        <v>0</v>
      </c>
      <c r="BK19" s="292">
        <f>SUM(BL19:BQ19)</f>
        <v>67</v>
      </c>
      <c r="BL19" s="292">
        <v>0</v>
      </c>
      <c r="BM19" s="292">
        <v>67</v>
      </c>
      <c r="BN19" s="292">
        <v>0</v>
      </c>
      <c r="BO19" s="292">
        <v>0</v>
      </c>
      <c r="BP19" s="292">
        <v>0</v>
      </c>
      <c r="BQ19" s="292">
        <v>0</v>
      </c>
      <c r="BR19" s="292">
        <f>SUM(BY19,CF19)</f>
        <v>9878</v>
      </c>
      <c r="BS19" s="292">
        <f>SUM(BZ19,CG19)</f>
        <v>0</v>
      </c>
      <c r="BT19" s="292">
        <f>SUM(CA19,CH19)</f>
        <v>8726</v>
      </c>
      <c r="BU19" s="292">
        <f>SUM(CB19,CI19)</f>
        <v>558</v>
      </c>
      <c r="BV19" s="292">
        <f>SUM(CC19,CJ19)</f>
        <v>569</v>
      </c>
      <c r="BW19" s="292">
        <f>SUM(CD19,CK19)</f>
        <v>25</v>
      </c>
      <c r="BX19" s="292">
        <f>SUM(CE19,CL19)</f>
        <v>0</v>
      </c>
      <c r="BY19" s="292">
        <f>SUM(BZ19:CE19)</f>
        <v>8939</v>
      </c>
      <c r="BZ19" s="292">
        <f>F19</f>
        <v>0</v>
      </c>
      <c r="CA19" s="292">
        <f>J19</f>
        <v>7825</v>
      </c>
      <c r="CB19" s="292">
        <f>N19</f>
        <v>520</v>
      </c>
      <c r="CC19" s="292">
        <f>R19</f>
        <v>569</v>
      </c>
      <c r="CD19" s="292">
        <f>V19</f>
        <v>25</v>
      </c>
      <c r="CE19" s="292">
        <f>Z19</f>
        <v>0</v>
      </c>
      <c r="CF19" s="292">
        <f>SUM(CG19:CL19)</f>
        <v>939</v>
      </c>
      <c r="CG19" s="292">
        <f>BE19</f>
        <v>0</v>
      </c>
      <c r="CH19" s="292">
        <f>BF19</f>
        <v>901</v>
      </c>
      <c r="CI19" s="292">
        <f>BG19</f>
        <v>38</v>
      </c>
      <c r="CJ19" s="292">
        <f>BH19</f>
        <v>0</v>
      </c>
      <c r="CK19" s="292">
        <f>BI19</f>
        <v>0</v>
      </c>
      <c r="CL19" s="292">
        <f>BJ19</f>
        <v>0</v>
      </c>
      <c r="CM19" s="292">
        <f>SUM(CT19,DA19)</f>
        <v>5648</v>
      </c>
      <c r="CN19" s="292">
        <f>SUM(CU19,DB19)</f>
        <v>0</v>
      </c>
      <c r="CO19" s="292">
        <f>SUM(CV19,DC19)</f>
        <v>5648</v>
      </c>
      <c r="CP19" s="292">
        <f>SUM(CW19,DD19)</f>
        <v>0</v>
      </c>
      <c r="CQ19" s="292">
        <f>SUM(CX19,DE19)</f>
        <v>0</v>
      </c>
      <c r="CR19" s="292">
        <f>SUM(CY19,DF19)</f>
        <v>0</v>
      </c>
      <c r="CS19" s="292">
        <f>SUM(CZ19,DG19)</f>
        <v>0</v>
      </c>
      <c r="CT19" s="292">
        <f>SUM(CU19:CZ19)</f>
        <v>5581</v>
      </c>
      <c r="CU19" s="292">
        <f>AE19</f>
        <v>0</v>
      </c>
      <c r="CV19" s="292">
        <f>AI19</f>
        <v>5581</v>
      </c>
      <c r="CW19" s="292">
        <f>AM19</f>
        <v>0</v>
      </c>
      <c r="CX19" s="292">
        <f>AQ19</f>
        <v>0</v>
      </c>
      <c r="CY19" s="292">
        <f>AU19</f>
        <v>0</v>
      </c>
      <c r="CZ19" s="292">
        <f>AY19</f>
        <v>0</v>
      </c>
      <c r="DA19" s="292">
        <f>SUM(DB19:DG19)</f>
        <v>67</v>
      </c>
      <c r="DB19" s="292">
        <f>BL19</f>
        <v>0</v>
      </c>
      <c r="DC19" s="292">
        <f>BM19</f>
        <v>67</v>
      </c>
      <c r="DD19" s="292">
        <f>BN19</f>
        <v>0</v>
      </c>
      <c r="DE19" s="292">
        <f>BO19</f>
        <v>0</v>
      </c>
      <c r="DF19" s="292">
        <f>BP19</f>
        <v>0</v>
      </c>
      <c r="DG19" s="292">
        <f>BQ19</f>
        <v>0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SUM(E20,AD20,BC20)</f>
        <v>16530</v>
      </c>
      <c r="E20" s="292">
        <f>SUM(F20,J20,N20,R20,V20,Z20)</f>
        <v>11696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10240</v>
      </c>
      <c r="K20" s="292">
        <v>0</v>
      </c>
      <c r="L20" s="292">
        <v>10240</v>
      </c>
      <c r="M20" s="292">
        <v>0</v>
      </c>
      <c r="N20" s="292">
        <f>SUM(O20:Q20)</f>
        <v>609</v>
      </c>
      <c r="O20" s="292">
        <v>0</v>
      </c>
      <c r="P20" s="292">
        <v>609</v>
      </c>
      <c r="Q20" s="292">
        <v>0</v>
      </c>
      <c r="R20" s="292">
        <f>SUM(S20:U20)</f>
        <v>827</v>
      </c>
      <c r="S20" s="292">
        <v>269</v>
      </c>
      <c r="T20" s="292">
        <v>558</v>
      </c>
      <c r="U20" s="292">
        <v>0</v>
      </c>
      <c r="V20" s="292">
        <f>SUM(W20:Y20)</f>
        <v>20</v>
      </c>
      <c r="W20" s="292">
        <v>0</v>
      </c>
      <c r="X20" s="292">
        <v>20</v>
      </c>
      <c r="Y20" s="292">
        <v>0</v>
      </c>
      <c r="Z20" s="292">
        <f>SUM(AA20:AC20)</f>
        <v>0</v>
      </c>
      <c r="AA20" s="292">
        <v>0</v>
      </c>
      <c r="AB20" s="292">
        <v>0</v>
      </c>
      <c r="AC20" s="292">
        <v>0</v>
      </c>
      <c r="AD20" s="292">
        <f>SUM(AE20,AI20,AM20,AQ20,AU20,AY20)</f>
        <v>1003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1003</v>
      </c>
      <c r="AJ20" s="292">
        <v>0</v>
      </c>
      <c r="AK20" s="292">
        <v>0</v>
      </c>
      <c r="AL20" s="292">
        <v>1003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3831</v>
      </c>
      <c r="BD20" s="292">
        <f>SUM(BE20:BJ20)</f>
        <v>1690</v>
      </c>
      <c r="BE20" s="292">
        <v>0</v>
      </c>
      <c r="BF20" s="292">
        <v>1663</v>
      </c>
      <c r="BG20" s="292">
        <v>27</v>
      </c>
      <c r="BH20" s="292">
        <v>0</v>
      </c>
      <c r="BI20" s="292">
        <v>0</v>
      </c>
      <c r="BJ20" s="292">
        <v>0</v>
      </c>
      <c r="BK20" s="292">
        <f>SUM(BL20:BQ20)</f>
        <v>2141</v>
      </c>
      <c r="BL20" s="292">
        <v>0</v>
      </c>
      <c r="BM20" s="292">
        <v>2108</v>
      </c>
      <c r="BN20" s="292">
        <v>33</v>
      </c>
      <c r="BO20" s="292">
        <v>0</v>
      </c>
      <c r="BP20" s="292">
        <v>0</v>
      </c>
      <c r="BQ20" s="292">
        <v>0</v>
      </c>
      <c r="BR20" s="292">
        <f>SUM(BY20,CF20)</f>
        <v>13386</v>
      </c>
      <c r="BS20" s="292">
        <f>SUM(BZ20,CG20)</f>
        <v>0</v>
      </c>
      <c r="BT20" s="292">
        <f>SUM(CA20,CH20)</f>
        <v>11903</v>
      </c>
      <c r="BU20" s="292">
        <f>SUM(CB20,CI20)</f>
        <v>636</v>
      </c>
      <c r="BV20" s="292">
        <f>SUM(CC20,CJ20)</f>
        <v>827</v>
      </c>
      <c r="BW20" s="292">
        <f>SUM(CD20,CK20)</f>
        <v>20</v>
      </c>
      <c r="BX20" s="292">
        <f>SUM(CE20,CL20)</f>
        <v>0</v>
      </c>
      <c r="BY20" s="292">
        <f>SUM(BZ20:CE20)</f>
        <v>11696</v>
      </c>
      <c r="BZ20" s="292">
        <f>F20</f>
        <v>0</v>
      </c>
      <c r="CA20" s="292">
        <f>J20</f>
        <v>10240</v>
      </c>
      <c r="CB20" s="292">
        <f>N20</f>
        <v>609</v>
      </c>
      <c r="CC20" s="292">
        <f>R20</f>
        <v>827</v>
      </c>
      <c r="CD20" s="292">
        <f>V20</f>
        <v>20</v>
      </c>
      <c r="CE20" s="292">
        <f>Z20</f>
        <v>0</v>
      </c>
      <c r="CF20" s="292">
        <f>SUM(CG20:CL20)</f>
        <v>1690</v>
      </c>
      <c r="CG20" s="292">
        <f>BE20</f>
        <v>0</v>
      </c>
      <c r="CH20" s="292">
        <f>BF20</f>
        <v>1663</v>
      </c>
      <c r="CI20" s="292">
        <f>BG20</f>
        <v>27</v>
      </c>
      <c r="CJ20" s="292">
        <f>BH20</f>
        <v>0</v>
      </c>
      <c r="CK20" s="292">
        <f>BI20</f>
        <v>0</v>
      </c>
      <c r="CL20" s="292">
        <f>BJ20</f>
        <v>0</v>
      </c>
      <c r="CM20" s="292">
        <f>SUM(CT20,DA20)</f>
        <v>3144</v>
      </c>
      <c r="CN20" s="292">
        <f>SUM(CU20,DB20)</f>
        <v>0</v>
      </c>
      <c r="CO20" s="292">
        <f>SUM(CV20,DC20)</f>
        <v>3111</v>
      </c>
      <c r="CP20" s="292">
        <f>SUM(CW20,DD20)</f>
        <v>33</v>
      </c>
      <c r="CQ20" s="292">
        <f>SUM(CX20,DE20)</f>
        <v>0</v>
      </c>
      <c r="CR20" s="292">
        <f>SUM(CY20,DF20)</f>
        <v>0</v>
      </c>
      <c r="CS20" s="292">
        <f>SUM(CZ20,DG20)</f>
        <v>0</v>
      </c>
      <c r="CT20" s="292">
        <f>SUM(CU20:CZ20)</f>
        <v>1003</v>
      </c>
      <c r="CU20" s="292">
        <f>AE20</f>
        <v>0</v>
      </c>
      <c r="CV20" s="292">
        <f>AI20</f>
        <v>1003</v>
      </c>
      <c r="CW20" s="292">
        <f>AM20</f>
        <v>0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2141</v>
      </c>
      <c r="DB20" s="292">
        <f>BL20</f>
        <v>0</v>
      </c>
      <c r="DC20" s="292">
        <f>BM20</f>
        <v>2108</v>
      </c>
      <c r="DD20" s="292">
        <f>BN20</f>
        <v>33</v>
      </c>
      <c r="DE20" s="292">
        <f>BO20</f>
        <v>0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SUM(E21,AD21,BC21)</f>
        <v>11447</v>
      </c>
      <c r="E21" s="292">
        <f>SUM(F21,J21,N21,R21,V21,Z21)</f>
        <v>9325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7116</v>
      </c>
      <c r="K21" s="292">
        <v>0</v>
      </c>
      <c r="L21" s="292">
        <v>7102</v>
      </c>
      <c r="M21" s="292">
        <v>14</v>
      </c>
      <c r="N21" s="292">
        <f>SUM(O21:Q21)</f>
        <v>359</v>
      </c>
      <c r="O21" s="292">
        <v>0</v>
      </c>
      <c r="P21" s="292">
        <v>359</v>
      </c>
      <c r="Q21" s="292">
        <v>0</v>
      </c>
      <c r="R21" s="292">
        <f>SUM(S21:U21)</f>
        <v>1399</v>
      </c>
      <c r="S21" s="292">
        <v>0</v>
      </c>
      <c r="T21" s="292">
        <v>1399</v>
      </c>
      <c r="U21" s="292">
        <v>0</v>
      </c>
      <c r="V21" s="292">
        <f>SUM(W21:Y21)</f>
        <v>13</v>
      </c>
      <c r="W21" s="292">
        <v>13</v>
      </c>
      <c r="X21" s="292">
        <v>0</v>
      </c>
      <c r="Y21" s="292">
        <v>0</v>
      </c>
      <c r="Z21" s="292">
        <f>SUM(AA21:AC21)</f>
        <v>438</v>
      </c>
      <c r="AA21" s="292">
        <v>0</v>
      </c>
      <c r="AB21" s="292">
        <v>408</v>
      </c>
      <c r="AC21" s="292">
        <v>30</v>
      </c>
      <c r="AD21" s="292">
        <f>SUM(AE21,AI21,AM21,AQ21,AU21,AY21)</f>
        <v>1264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1213</v>
      </c>
      <c r="AJ21" s="292">
        <v>0</v>
      </c>
      <c r="AK21" s="292">
        <v>0</v>
      </c>
      <c r="AL21" s="292">
        <v>1213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51</v>
      </c>
      <c r="AR21" s="292">
        <v>0</v>
      </c>
      <c r="AS21" s="292">
        <v>51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858</v>
      </c>
      <c r="BD21" s="292">
        <f>SUM(BE21:BJ21)</f>
        <v>366</v>
      </c>
      <c r="BE21" s="292">
        <v>0</v>
      </c>
      <c r="BF21" s="292">
        <v>235</v>
      </c>
      <c r="BG21" s="292">
        <v>4</v>
      </c>
      <c r="BH21" s="292">
        <v>0</v>
      </c>
      <c r="BI21" s="292">
        <v>0</v>
      </c>
      <c r="BJ21" s="292">
        <v>127</v>
      </c>
      <c r="BK21" s="292">
        <f>SUM(BL21:BQ21)</f>
        <v>492</v>
      </c>
      <c r="BL21" s="292">
        <v>0</v>
      </c>
      <c r="BM21" s="292">
        <v>461</v>
      </c>
      <c r="BN21" s="292">
        <v>13</v>
      </c>
      <c r="BO21" s="292">
        <v>0</v>
      </c>
      <c r="BP21" s="292">
        <v>0</v>
      </c>
      <c r="BQ21" s="292">
        <v>18</v>
      </c>
      <c r="BR21" s="292">
        <f>SUM(BY21,CF21)</f>
        <v>9691</v>
      </c>
      <c r="BS21" s="292">
        <f>SUM(BZ21,CG21)</f>
        <v>0</v>
      </c>
      <c r="BT21" s="292">
        <f>SUM(CA21,CH21)</f>
        <v>7351</v>
      </c>
      <c r="BU21" s="292">
        <f>SUM(CB21,CI21)</f>
        <v>363</v>
      </c>
      <c r="BV21" s="292">
        <f>SUM(CC21,CJ21)</f>
        <v>1399</v>
      </c>
      <c r="BW21" s="292">
        <f>SUM(CD21,CK21)</f>
        <v>13</v>
      </c>
      <c r="BX21" s="292">
        <f>SUM(CE21,CL21)</f>
        <v>565</v>
      </c>
      <c r="BY21" s="292">
        <f>SUM(BZ21:CE21)</f>
        <v>9325</v>
      </c>
      <c r="BZ21" s="292">
        <f>F21</f>
        <v>0</v>
      </c>
      <c r="CA21" s="292">
        <f>J21</f>
        <v>7116</v>
      </c>
      <c r="CB21" s="292">
        <f>N21</f>
        <v>359</v>
      </c>
      <c r="CC21" s="292">
        <f>R21</f>
        <v>1399</v>
      </c>
      <c r="CD21" s="292">
        <f>V21</f>
        <v>13</v>
      </c>
      <c r="CE21" s="292">
        <f>Z21</f>
        <v>438</v>
      </c>
      <c r="CF21" s="292">
        <f>SUM(CG21:CL21)</f>
        <v>366</v>
      </c>
      <c r="CG21" s="292">
        <f>BE21</f>
        <v>0</v>
      </c>
      <c r="CH21" s="292">
        <f>BF21</f>
        <v>235</v>
      </c>
      <c r="CI21" s="292">
        <f>BG21</f>
        <v>4</v>
      </c>
      <c r="CJ21" s="292">
        <f>BH21</f>
        <v>0</v>
      </c>
      <c r="CK21" s="292">
        <f>BI21</f>
        <v>0</v>
      </c>
      <c r="CL21" s="292">
        <f>BJ21</f>
        <v>127</v>
      </c>
      <c r="CM21" s="292">
        <f>SUM(CT21,DA21)</f>
        <v>1756</v>
      </c>
      <c r="CN21" s="292">
        <f>SUM(CU21,DB21)</f>
        <v>0</v>
      </c>
      <c r="CO21" s="292">
        <f>SUM(CV21,DC21)</f>
        <v>1674</v>
      </c>
      <c r="CP21" s="292">
        <f>SUM(CW21,DD21)</f>
        <v>13</v>
      </c>
      <c r="CQ21" s="292">
        <f>SUM(CX21,DE21)</f>
        <v>51</v>
      </c>
      <c r="CR21" s="292">
        <f>SUM(CY21,DF21)</f>
        <v>0</v>
      </c>
      <c r="CS21" s="292">
        <f>SUM(CZ21,DG21)</f>
        <v>18</v>
      </c>
      <c r="CT21" s="292">
        <f>SUM(CU21:CZ21)</f>
        <v>1264</v>
      </c>
      <c r="CU21" s="292">
        <f>AE21</f>
        <v>0</v>
      </c>
      <c r="CV21" s="292">
        <f>AI21</f>
        <v>1213</v>
      </c>
      <c r="CW21" s="292">
        <f>AM21</f>
        <v>0</v>
      </c>
      <c r="CX21" s="292">
        <f>AQ21</f>
        <v>51</v>
      </c>
      <c r="CY21" s="292">
        <f>AU21</f>
        <v>0</v>
      </c>
      <c r="CZ21" s="292">
        <f>AY21</f>
        <v>0</v>
      </c>
      <c r="DA21" s="292">
        <f>SUM(DB21:DG21)</f>
        <v>492</v>
      </c>
      <c r="DB21" s="292">
        <f>BL21</f>
        <v>0</v>
      </c>
      <c r="DC21" s="292">
        <f>BM21</f>
        <v>461</v>
      </c>
      <c r="DD21" s="292">
        <f>BN21</f>
        <v>13</v>
      </c>
      <c r="DE21" s="292">
        <f>BO21</f>
        <v>0</v>
      </c>
      <c r="DF21" s="292">
        <f>BP21</f>
        <v>0</v>
      </c>
      <c r="DG21" s="292">
        <f>BQ21</f>
        <v>18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SUM(E22,AD22,BC22)</f>
        <v>8804</v>
      </c>
      <c r="E22" s="292">
        <f>SUM(F22,J22,N22,R22,V22,Z22)</f>
        <v>6258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4779</v>
      </c>
      <c r="K22" s="292">
        <v>0</v>
      </c>
      <c r="L22" s="292">
        <v>4777</v>
      </c>
      <c r="M22" s="292">
        <v>2</v>
      </c>
      <c r="N22" s="292">
        <f>SUM(O22:Q22)</f>
        <v>282</v>
      </c>
      <c r="O22" s="292">
        <v>0</v>
      </c>
      <c r="P22" s="292">
        <v>282</v>
      </c>
      <c r="Q22" s="292">
        <v>0</v>
      </c>
      <c r="R22" s="292">
        <f>SUM(S22:U22)</f>
        <v>840</v>
      </c>
      <c r="S22" s="292">
        <v>0</v>
      </c>
      <c r="T22" s="292">
        <v>840</v>
      </c>
      <c r="U22" s="292">
        <v>0</v>
      </c>
      <c r="V22" s="292">
        <f>SUM(W22:Y22)</f>
        <v>7</v>
      </c>
      <c r="W22" s="292">
        <v>0</v>
      </c>
      <c r="X22" s="292">
        <v>7</v>
      </c>
      <c r="Y22" s="292">
        <v>0</v>
      </c>
      <c r="Z22" s="292">
        <f>SUM(AA22:AC22)</f>
        <v>350</v>
      </c>
      <c r="AA22" s="292">
        <v>0</v>
      </c>
      <c r="AB22" s="292">
        <v>313</v>
      </c>
      <c r="AC22" s="292">
        <v>37</v>
      </c>
      <c r="AD22" s="292">
        <f>SUM(AE22,AI22,AM22,AQ22,AU22,AY22)</f>
        <v>1958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1957</v>
      </c>
      <c r="AJ22" s="292">
        <v>0</v>
      </c>
      <c r="AK22" s="292">
        <v>0</v>
      </c>
      <c r="AL22" s="292">
        <v>1957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1</v>
      </c>
      <c r="AZ22" s="292">
        <v>0</v>
      </c>
      <c r="BA22" s="292">
        <v>0</v>
      </c>
      <c r="BB22" s="292">
        <v>1</v>
      </c>
      <c r="BC22" s="292">
        <f>SUM(BD22,BK22)</f>
        <v>588</v>
      </c>
      <c r="BD22" s="292">
        <f>SUM(BE22:BJ22)</f>
        <v>268</v>
      </c>
      <c r="BE22" s="292">
        <v>0</v>
      </c>
      <c r="BF22" s="292">
        <v>110</v>
      </c>
      <c r="BG22" s="292">
        <v>17</v>
      </c>
      <c r="BH22" s="292">
        <v>0</v>
      </c>
      <c r="BI22" s="292">
        <v>0</v>
      </c>
      <c r="BJ22" s="292">
        <v>141</v>
      </c>
      <c r="BK22" s="292">
        <f>SUM(BL22:BQ22)</f>
        <v>320</v>
      </c>
      <c r="BL22" s="292">
        <v>0</v>
      </c>
      <c r="BM22" s="292">
        <v>301</v>
      </c>
      <c r="BN22" s="292">
        <v>4</v>
      </c>
      <c r="BO22" s="292">
        <v>0</v>
      </c>
      <c r="BP22" s="292">
        <v>0</v>
      </c>
      <c r="BQ22" s="292">
        <v>15</v>
      </c>
      <c r="BR22" s="292">
        <f>SUM(BY22,CF22)</f>
        <v>6526</v>
      </c>
      <c r="BS22" s="292">
        <f>SUM(BZ22,CG22)</f>
        <v>0</v>
      </c>
      <c r="BT22" s="292">
        <f>SUM(CA22,CH22)</f>
        <v>4889</v>
      </c>
      <c r="BU22" s="292">
        <f>SUM(CB22,CI22)</f>
        <v>299</v>
      </c>
      <c r="BV22" s="292">
        <f>SUM(CC22,CJ22)</f>
        <v>840</v>
      </c>
      <c r="BW22" s="292">
        <f>SUM(CD22,CK22)</f>
        <v>7</v>
      </c>
      <c r="BX22" s="292">
        <f>SUM(CE22,CL22)</f>
        <v>491</v>
      </c>
      <c r="BY22" s="292">
        <f>SUM(BZ22:CE22)</f>
        <v>6258</v>
      </c>
      <c r="BZ22" s="292">
        <f>F22</f>
        <v>0</v>
      </c>
      <c r="CA22" s="292">
        <f>J22</f>
        <v>4779</v>
      </c>
      <c r="CB22" s="292">
        <f>N22</f>
        <v>282</v>
      </c>
      <c r="CC22" s="292">
        <f>R22</f>
        <v>840</v>
      </c>
      <c r="CD22" s="292">
        <f>V22</f>
        <v>7</v>
      </c>
      <c r="CE22" s="292">
        <f>Z22</f>
        <v>350</v>
      </c>
      <c r="CF22" s="292">
        <f>SUM(CG22:CL22)</f>
        <v>268</v>
      </c>
      <c r="CG22" s="292">
        <f>BE22</f>
        <v>0</v>
      </c>
      <c r="CH22" s="292">
        <f>BF22</f>
        <v>110</v>
      </c>
      <c r="CI22" s="292">
        <f>BG22</f>
        <v>17</v>
      </c>
      <c r="CJ22" s="292">
        <f>BH22</f>
        <v>0</v>
      </c>
      <c r="CK22" s="292">
        <f>BI22</f>
        <v>0</v>
      </c>
      <c r="CL22" s="292">
        <f>BJ22</f>
        <v>141</v>
      </c>
      <c r="CM22" s="292">
        <f>SUM(CT22,DA22)</f>
        <v>2278</v>
      </c>
      <c r="CN22" s="292">
        <f>SUM(CU22,DB22)</f>
        <v>0</v>
      </c>
      <c r="CO22" s="292">
        <f>SUM(CV22,DC22)</f>
        <v>2258</v>
      </c>
      <c r="CP22" s="292">
        <f>SUM(CW22,DD22)</f>
        <v>4</v>
      </c>
      <c r="CQ22" s="292">
        <f>SUM(CX22,DE22)</f>
        <v>0</v>
      </c>
      <c r="CR22" s="292">
        <f>SUM(CY22,DF22)</f>
        <v>0</v>
      </c>
      <c r="CS22" s="292">
        <f>SUM(CZ22,DG22)</f>
        <v>16</v>
      </c>
      <c r="CT22" s="292">
        <f>SUM(CU22:CZ22)</f>
        <v>1958</v>
      </c>
      <c r="CU22" s="292">
        <f>AE22</f>
        <v>0</v>
      </c>
      <c r="CV22" s="292">
        <f>AI22</f>
        <v>1957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1</v>
      </c>
      <c r="DA22" s="292">
        <f>SUM(DB22:DG22)</f>
        <v>320</v>
      </c>
      <c r="DB22" s="292">
        <f>BL22</f>
        <v>0</v>
      </c>
      <c r="DC22" s="292">
        <f>BM22</f>
        <v>301</v>
      </c>
      <c r="DD22" s="292">
        <f>BN22</f>
        <v>4</v>
      </c>
      <c r="DE22" s="292">
        <f>BO22</f>
        <v>0</v>
      </c>
      <c r="DF22" s="292">
        <f>BP22</f>
        <v>0</v>
      </c>
      <c r="DG22" s="292">
        <f>BQ22</f>
        <v>15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SUM(E23,AD23,BC23)</f>
        <v>2131</v>
      </c>
      <c r="E23" s="292">
        <f>SUM(F23,J23,N23,R23,V23,Z23)</f>
        <v>1213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1093</v>
      </c>
      <c r="K23" s="292">
        <v>0</v>
      </c>
      <c r="L23" s="292">
        <v>1093</v>
      </c>
      <c r="M23" s="292">
        <v>0</v>
      </c>
      <c r="N23" s="292">
        <f>SUM(O23:Q23)</f>
        <v>0</v>
      </c>
      <c r="O23" s="292">
        <v>0</v>
      </c>
      <c r="P23" s="292">
        <v>0</v>
      </c>
      <c r="Q23" s="292">
        <v>0</v>
      </c>
      <c r="R23" s="292">
        <f>SUM(S23:U23)</f>
        <v>114</v>
      </c>
      <c r="S23" s="292">
        <v>0</v>
      </c>
      <c r="T23" s="292">
        <v>114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6</v>
      </c>
      <c r="AA23" s="292">
        <v>0</v>
      </c>
      <c r="AB23" s="292">
        <v>6</v>
      </c>
      <c r="AC23" s="292">
        <v>0</v>
      </c>
      <c r="AD23" s="292">
        <f>SUM(AE23,AI23,AM23,AQ23,AU23,AY23)</f>
        <v>0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0</v>
      </c>
      <c r="AJ23" s="292">
        <v>0</v>
      </c>
      <c r="AK23" s="292">
        <v>0</v>
      </c>
      <c r="AL23" s="292">
        <v>0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918</v>
      </c>
      <c r="BD23" s="292">
        <f>SUM(BE23:BJ23)</f>
        <v>418</v>
      </c>
      <c r="BE23" s="292">
        <v>0</v>
      </c>
      <c r="BF23" s="292">
        <v>275</v>
      </c>
      <c r="BG23" s="292">
        <v>0</v>
      </c>
      <c r="BH23" s="292">
        <v>78</v>
      </c>
      <c r="BI23" s="292">
        <v>0</v>
      </c>
      <c r="BJ23" s="292">
        <v>65</v>
      </c>
      <c r="BK23" s="292">
        <f>SUM(BL23:BQ23)</f>
        <v>500</v>
      </c>
      <c r="BL23" s="292">
        <v>0</v>
      </c>
      <c r="BM23" s="292">
        <v>392</v>
      </c>
      <c r="BN23" s="292">
        <v>0</v>
      </c>
      <c r="BO23" s="292">
        <v>72</v>
      </c>
      <c r="BP23" s="292">
        <v>0</v>
      </c>
      <c r="BQ23" s="292">
        <v>36</v>
      </c>
      <c r="BR23" s="292">
        <f>SUM(BY23,CF23)</f>
        <v>1631</v>
      </c>
      <c r="BS23" s="292">
        <f>SUM(BZ23,CG23)</f>
        <v>0</v>
      </c>
      <c r="BT23" s="292">
        <f>SUM(CA23,CH23)</f>
        <v>1368</v>
      </c>
      <c r="BU23" s="292">
        <f>SUM(CB23,CI23)</f>
        <v>0</v>
      </c>
      <c r="BV23" s="292">
        <f>SUM(CC23,CJ23)</f>
        <v>192</v>
      </c>
      <c r="BW23" s="292">
        <f>SUM(CD23,CK23)</f>
        <v>0</v>
      </c>
      <c r="BX23" s="292">
        <f>SUM(CE23,CL23)</f>
        <v>71</v>
      </c>
      <c r="BY23" s="292">
        <f>SUM(BZ23:CE23)</f>
        <v>1213</v>
      </c>
      <c r="BZ23" s="292">
        <f>F23</f>
        <v>0</v>
      </c>
      <c r="CA23" s="292">
        <f>J23</f>
        <v>1093</v>
      </c>
      <c r="CB23" s="292">
        <f>N23</f>
        <v>0</v>
      </c>
      <c r="CC23" s="292">
        <f>R23</f>
        <v>114</v>
      </c>
      <c r="CD23" s="292">
        <f>V23</f>
        <v>0</v>
      </c>
      <c r="CE23" s="292">
        <f>Z23</f>
        <v>6</v>
      </c>
      <c r="CF23" s="292">
        <f>SUM(CG23:CL23)</f>
        <v>418</v>
      </c>
      <c r="CG23" s="292">
        <f>BE23</f>
        <v>0</v>
      </c>
      <c r="CH23" s="292">
        <f>BF23</f>
        <v>275</v>
      </c>
      <c r="CI23" s="292">
        <f>BG23</f>
        <v>0</v>
      </c>
      <c r="CJ23" s="292">
        <f>BH23</f>
        <v>78</v>
      </c>
      <c r="CK23" s="292">
        <f>BI23</f>
        <v>0</v>
      </c>
      <c r="CL23" s="292">
        <f>BJ23</f>
        <v>65</v>
      </c>
      <c r="CM23" s="292">
        <f>SUM(CT23,DA23)</f>
        <v>500</v>
      </c>
      <c r="CN23" s="292">
        <f>SUM(CU23,DB23)</f>
        <v>0</v>
      </c>
      <c r="CO23" s="292">
        <f>SUM(CV23,DC23)</f>
        <v>392</v>
      </c>
      <c r="CP23" s="292">
        <f>SUM(CW23,DD23)</f>
        <v>0</v>
      </c>
      <c r="CQ23" s="292">
        <f>SUM(CX23,DE23)</f>
        <v>72</v>
      </c>
      <c r="CR23" s="292">
        <f>SUM(CY23,DF23)</f>
        <v>0</v>
      </c>
      <c r="CS23" s="292">
        <f>SUM(CZ23,DG23)</f>
        <v>36</v>
      </c>
      <c r="CT23" s="292">
        <f>SUM(CU23:CZ23)</f>
        <v>0</v>
      </c>
      <c r="CU23" s="292">
        <f>AE23</f>
        <v>0</v>
      </c>
      <c r="CV23" s="292">
        <f>AI23</f>
        <v>0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500</v>
      </c>
      <c r="DB23" s="292">
        <f>BL23</f>
        <v>0</v>
      </c>
      <c r="DC23" s="292">
        <f>BM23</f>
        <v>392</v>
      </c>
      <c r="DD23" s="292">
        <f>BN23</f>
        <v>0</v>
      </c>
      <c r="DE23" s="292">
        <f>BO23</f>
        <v>72</v>
      </c>
      <c r="DF23" s="292">
        <f>BP23</f>
        <v>0</v>
      </c>
      <c r="DG23" s="292">
        <f>BQ23</f>
        <v>36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SUM(E24,AD24,BC24)</f>
        <v>4170</v>
      </c>
      <c r="E24" s="292">
        <f>SUM(F24,J24,N24,R24,V24,Z24)</f>
        <v>2201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2014</v>
      </c>
      <c r="K24" s="292">
        <v>0</v>
      </c>
      <c r="L24" s="292">
        <v>2014</v>
      </c>
      <c r="M24" s="292">
        <v>0</v>
      </c>
      <c r="N24" s="292">
        <f>SUM(O24:Q24)</f>
        <v>0</v>
      </c>
      <c r="O24" s="292">
        <v>0</v>
      </c>
      <c r="P24" s="292">
        <v>0</v>
      </c>
      <c r="Q24" s="292">
        <v>0</v>
      </c>
      <c r="R24" s="292">
        <f>SUM(S24:U24)</f>
        <v>178</v>
      </c>
      <c r="S24" s="292">
        <v>0</v>
      </c>
      <c r="T24" s="292">
        <v>178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9</v>
      </c>
      <c r="AA24" s="292">
        <v>0</v>
      </c>
      <c r="AB24" s="292">
        <v>9</v>
      </c>
      <c r="AC24" s="292">
        <v>0</v>
      </c>
      <c r="AD24" s="292">
        <f>SUM(AE24,AI24,AM24,AQ24,AU24,AY24)</f>
        <v>0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0</v>
      </c>
      <c r="AJ24" s="292">
        <v>0</v>
      </c>
      <c r="AK24" s="292">
        <v>0</v>
      </c>
      <c r="AL24" s="292">
        <v>0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1969</v>
      </c>
      <c r="BD24" s="292">
        <f>SUM(BE24:BJ24)</f>
        <v>759</v>
      </c>
      <c r="BE24" s="292">
        <v>0</v>
      </c>
      <c r="BF24" s="292">
        <v>529</v>
      </c>
      <c r="BG24" s="292">
        <v>0</v>
      </c>
      <c r="BH24" s="292">
        <v>151</v>
      </c>
      <c r="BI24" s="292">
        <v>0</v>
      </c>
      <c r="BJ24" s="292">
        <v>79</v>
      </c>
      <c r="BK24" s="292">
        <f>SUM(BL24:BQ24)</f>
        <v>1210</v>
      </c>
      <c r="BL24" s="292">
        <v>0</v>
      </c>
      <c r="BM24" s="292">
        <v>1056</v>
      </c>
      <c r="BN24" s="292">
        <v>0</v>
      </c>
      <c r="BO24" s="292">
        <v>103</v>
      </c>
      <c r="BP24" s="292">
        <v>0</v>
      </c>
      <c r="BQ24" s="292">
        <v>51</v>
      </c>
      <c r="BR24" s="292">
        <f>SUM(BY24,CF24)</f>
        <v>2960</v>
      </c>
      <c r="BS24" s="292">
        <f>SUM(BZ24,CG24)</f>
        <v>0</v>
      </c>
      <c r="BT24" s="292">
        <f>SUM(CA24,CH24)</f>
        <v>2543</v>
      </c>
      <c r="BU24" s="292">
        <f>SUM(CB24,CI24)</f>
        <v>0</v>
      </c>
      <c r="BV24" s="292">
        <f>SUM(CC24,CJ24)</f>
        <v>329</v>
      </c>
      <c r="BW24" s="292">
        <f>SUM(CD24,CK24)</f>
        <v>0</v>
      </c>
      <c r="BX24" s="292">
        <f>SUM(CE24,CL24)</f>
        <v>88</v>
      </c>
      <c r="BY24" s="292">
        <f>SUM(BZ24:CE24)</f>
        <v>2201</v>
      </c>
      <c r="BZ24" s="292">
        <f>F24</f>
        <v>0</v>
      </c>
      <c r="CA24" s="292">
        <f>J24</f>
        <v>2014</v>
      </c>
      <c r="CB24" s="292">
        <f>N24</f>
        <v>0</v>
      </c>
      <c r="CC24" s="292">
        <f>R24</f>
        <v>178</v>
      </c>
      <c r="CD24" s="292">
        <f>V24</f>
        <v>0</v>
      </c>
      <c r="CE24" s="292">
        <f>Z24</f>
        <v>9</v>
      </c>
      <c r="CF24" s="292">
        <f>SUM(CG24:CL24)</f>
        <v>759</v>
      </c>
      <c r="CG24" s="292">
        <f>BE24</f>
        <v>0</v>
      </c>
      <c r="CH24" s="292">
        <f>BF24</f>
        <v>529</v>
      </c>
      <c r="CI24" s="292">
        <f>BG24</f>
        <v>0</v>
      </c>
      <c r="CJ24" s="292">
        <f>BH24</f>
        <v>151</v>
      </c>
      <c r="CK24" s="292">
        <f>BI24</f>
        <v>0</v>
      </c>
      <c r="CL24" s="292">
        <f>BJ24</f>
        <v>79</v>
      </c>
      <c r="CM24" s="292">
        <f>SUM(CT24,DA24)</f>
        <v>1210</v>
      </c>
      <c r="CN24" s="292">
        <f>SUM(CU24,DB24)</f>
        <v>0</v>
      </c>
      <c r="CO24" s="292">
        <f>SUM(CV24,DC24)</f>
        <v>1056</v>
      </c>
      <c r="CP24" s="292">
        <f>SUM(CW24,DD24)</f>
        <v>0</v>
      </c>
      <c r="CQ24" s="292">
        <f>SUM(CX24,DE24)</f>
        <v>103</v>
      </c>
      <c r="CR24" s="292">
        <f>SUM(CY24,DF24)</f>
        <v>0</v>
      </c>
      <c r="CS24" s="292">
        <f>SUM(CZ24,DG24)</f>
        <v>51</v>
      </c>
      <c r="CT24" s="292">
        <f>SUM(CU24:CZ24)</f>
        <v>0</v>
      </c>
      <c r="CU24" s="292">
        <f>AE24</f>
        <v>0</v>
      </c>
      <c r="CV24" s="292">
        <f>AI24</f>
        <v>0</v>
      </c>
      <c r="CW24" s="292">
        <f>AM24</f>
        <v>0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1210</v>
      </c>
      <c r="DB24" s="292">
        <f>BL24</f>
        <v>0</v>
      </c>
      <c r="DC24" s="292">
        <f>BM24</f>
        <v>1056</v>
      </c>
      <c r="DD24" s="292">
        <f>BN24</f>
        <v>0</v>
      </c>
      <c r="DE24" s="292">
        <f>BO24</f>
        <v>103</v>
      </c>
      <c r="DF24" s="292">
        <f>BP24</f>
        <v>0</v>
      </c>
      <c r="DG24" s="292">
        <f>BQ24</f>
        <v>51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SUM(E25,AD25,BC25)</f>
        <v>3973</v>
      </c>
      <c r="E25" s="292">
        <f>SUM(F25,J25,N25,R25,V25,Z25)</f>
        <v>2409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2189</v>
      </c>
      <c r="K25" s="292">
        <v>0</v>
      </c>
      <c r="L25" s="292">
        <v>2189</v>
      </c>
      <c r="M25" s="292">
        <v>0</v>
      </c>
      <c r="N25" s="292">
        <f>SUM(O25:Q25)</f>
        <v>0</v>
      </c>
      <c r="O25" s="292">
        <v>0</v>
      </c>
      <c r="P25" s="292">
        <v>0</v>
      </c>
      <c r="Q25" s="292">
        <v>0</v>
      </c>
      <c r="R25" s="292">
        <f>SUM(S25:U25)</f>
        <v>210</v>
      </c>
      <c r="S25" s="292">
        <v>0</v>
      </c>
      <c r="T25" s="292">
        <v>210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10</v>
      </c>
      <c r="AA25" s="292">
        <v>0</v>
      </c>
      <c r="AB25" s="292">
        <v>10</v>
      </c>
      <c r="AC25" s="292">
        <v>0</v>
      </c>
      <c r="AD25" s="292">
        <f>SUM(AE25,AI25,AM25,AQ25,AU25,AY25)</f>
        <v>0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0</v>
      </c>
      <c r="AJ25" s="292">
        <v>0</v>
      </c>
      <c r="AK25" s="292">
        <v>0</v>
      </c>
      <c r="AL25" s="292">
        <v>0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1564</v>
      </c>
      <c r="BD25" s="292">
        <f>SUM(BE25:BJ25)</f>
        <v>702</v>
      </c>
      <c r="BE25" s="292">
        <v>0</v>
      </c>
      <c r="BF25" s="292">
        <v>469</v>
      </c>
      <c r="BG25" s="292">
        <v>0</v>
      </c>
      <c r="BH25" s="292">
        <v>134</v>
      </c>
      <c r="BI25" s="292">
        <v>0</v>
      </c>
      <c r="BJ25" s="292">
        <v>99</v>
      </c>
      <c r="BK25" s="292">
        <f>SUM(BL25:BQ25)</f>
        <v>862</v>
      </c>
      <c r="BL25" s="292">
        <v>0</v>
      </c>
      <c r="BM25" s="292">
        <v>743</v>
      </c>
      <c r="BN25" s="292">
        <v>0</v>
      </c>
      <c r="BO25" s="292">
        <v>73</v>
      </c>
      <c r="BP25" s="292">
        <v>0</v>
      </c>
      <c r="BQ25" s="292">
        <v>46</v>
      </c>
      <c r="BR25" s="292">
        <f>SUM(BY25,CF25)</f>
        <v>3111</v>
      </c>
      <c r="BS25" s="292">
        <f>SUM(BZ25,CG25)</f>
        <v>0</v>
      </c>
      <c r="BT25" s="292">
        <f>SUM(CA25,CH25)</f>
        <v>2658</v>
      </c>
      <c r="BU25" s="292">
        <f>SUM(CB25,CI25)</f>
        <v>0</v>
      </c>
      <c r="BV25" s="292">
        <f>SUM(CC25,CJ25)</f>
        <v>344</v>
      </c>
      <c r="BW25" s="292">
        <f>SUM(CD25,CK25)</f>
        <v>0</v>
      </c>
      <c r="BX25" s="292">
        <f>SUM(CE25,CL25)</f>
        <v>109</v>
      </c>
      <c r="BY25" s="292">
        <f>SUM(BZ25:CE25)</f>
        <v>2409</v>
      </c>
      <c r="BZ25" s="292">
        <f>F25</f>
        <v>0</v>
      </c>
      <c r="CA25" s="292">
        <f>J25</f>
        <v>2189</v>
      </c>
      <c r="CB25" s="292">
        <f>N25</f>
        <v>0</v>
      </c>
      <c r="CC25" s="292">
        <f>R25</f>
        <v>210</v>
      </c>
      <c r="CD25" s="292">
        <f>V25</f>
        <v>0</v>
      </c>
      <c r="CE25" s="292">
        <f>Z25</f>
        <v>10</v>
      </c>
      <c r="CF25" s="292">
        <f>SUM(CG25:CL25)</f>
        <v>702</v>
      </c>
      <c r="CG25" s="292">
        <f>BE25</f>
        <v>0</v>
      </c>
      <c r="CH25" s="292">
        <f>BF25</f>
        <v>469</v>
      </c>
      <c r="CI25" s="292">
        <f>BG25</f>
        <v>0</v>
      </c>
      <c r="CJ25" s="292">
        <f>BH25</f>
        <v>134</v>
      </c>
      <c r="CK25" s="292">
        <f>BI25</f>
        <v>0</v>
      </c>
      <c r="CL25" s="292">
        <f>BJ25</f>
        <v>99</v>
      </c>
      <c r="CM25" s="292">
        <f>SUM(CT25,DA25)</f>
        <v>862</v>
      </c>
      <c r="CN25" s="292">
        <f>SUM(CU25,DB25)</f>
        <v>0</v>
      </c>
      <c r="CO25" s="292">
        <f>SUM(CV25,DC25)</f>
        <v>743</v>
      </c>
      <c r="CP25" s="292">
        <f>SUM(CW25,DD25)</f>
        <v>0</v>
      </c>
      <c r="CQ25" s="292">
        <f>SUM(CX25,DE25)</f>
        <v>73</v>
      </c>
      <c r="CR25" s="292">
        <f>SUM(CY25,DF25)</f>
        <v>0</v>
      </c>
      <c r="CS25" s="292">
        <f>SUM(CZ25,DG25)</f>
        <v>46</v>
      </c>
      <c r="CT25" s="292">
        <f>SUM(CU25:CZ25)</f>
        <v>0</v>
      </c>
      <c r="CU25" s="292">
        <f>AE25</f>
        <v>0</v>
      </c>
      <c r="CV25" s="292">
        <f>AI25</f>
        <v>0</v>
      </c>
      <c r="CW25" s="292">
        <f>AM25</f>
        <v>0</v>
      </c>
      <c r="CX25" s="292">
        <f>AQ25</f>
        <v>0</v>
      </c>
      <c r="CY25" s="292">
        <f>AU25</f>
        <v>0</v>
      </c>
      <c r="CZ25" s="292">
        <f>AY25</f>
        <v>0</v>
      </c>
      <c r="DA25" s="292">
        <f>SUM(DB25:DG25)</f>
        <v>862</v>
      </c>
      <c r="DB25" s="292">
        <f>BL25</f>
        <v>0</v>
      </c>
      <c r="DC25" s="292">
        <f>BM25</f>
        <v>743</v>
      </c>
      <c r="DD25" s="292">
        <f>BN25</f>
        <v>0</v>
      </c>
      <c r="DE25" s="292">
        <f>BO25</f>
        <v>73</v>
      </c>
      <c r="DF25" s="292">
        <f>BP25</f>
        <v>0</v>
      </c>
      <c r="DG25" s="292">
        <f>BQ25</f>
        <v>46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SUM(E26,AD26,BC26)</f>
        <v>1073</v>
      </c>
      <c r="E26" s="292">
        <f>SUM(F26,J26,N26,R26,V26,Z26)</f>
        <v>746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648</v>
      </c>
      <c r="K26" s="292">
        <v>0</v>
      </c>
      <c r="L26" s="292">
        <v>648</v>
      </c>
      <c r="M26" s="292">
        <v>0</v>
      </c>
      <c r="N26" s="292">
        <f>SUM(O26:Q26)</f>
        <v>10</v>
      </c>
      <c r="O26" s="292">
        <v>0</v>
      </c>
      <c r="P26" s="292">
        <v>10</v>
      </c>
      <c r="Q26" s="292">
        <v>0</v>
      </c>
      <c r="R26" s="292">
        <f>SUM(S26:U26)</f>
        <v>88</v>
      </c>
      <c r="S26" s="292">
        <v>0</v>
      </c>
      <c r="T26" s="292">
        <v>88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0</v>
      </c>
      <c r="AA26" s="292">
        <v>0</v>
      </c>
      <c r="AB26" s="292">
        <v>0</v>
      </c>
      <c r="AC26" s="292">
        <v>0</v>
      </c>
      <c r="AD26" s="292">
        <f>SUM(AE26,AI26,AM26,AQ26,AU26,AY26)</f>
        <v>72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72</v>
      </c>
      <c r="AJ26" s="292">
        <v>0</v>
      </c>
      <c r="AK26" s="292">
        <v>72</v>
      </c>
      <c r="AL26" s="292">
        <v>0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0</v>
      </c>
      <c r="AR26" s="292">
        <v>0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255</v>
      </c>
      <c r="BD26" s="292">
        <f>SUM(BE26:BJ26)</f>
        <v>64</v>
      </c>
      <c r="BE26" s="292">
        <v>0</v>
      </c>
      <c r="BF26" s="292">
        <v>19</v>
      </c>
      <c r="BG26" s="292">
        <v>45</v>
      </c>
      <c r="BH26" s="292">
        <v>0</v>
      </c>
      <c r="BI26" s="292">
        <v>0</v>
      </c>
      <c r="BJ26" s="292">
        <v>0</v>
      </c>
      <c r="BK26" s="292">
        <f>SUM(BL26:BQ26)</f>
        <v>191</v>
      </c>
      <c r="BL26" s="292">
        <v>0</v>
      </c>
      <c r="BM26" s="292">
        <v>19</v>
      </c>
      <c r="BN26" s="292">
        <v>105</v>
      </c>
      <c r="BO26" s="292">
        <v>67</v>
      </c>
      <c r="BP26" s="292">
        <v>0</v>
      </c>
      <c r="BQ26" s="292">
        <v>0</v>
      </c>
      <c r="BR26" s="292">
        <f>SUM(BY26,CF26)</f>
        <v>810</v>
      </c>
      <c r="BS26" s="292">
        <f>SUM(BZ26,CG26)</f>
        <v>0</v>
      </c>
      <c r="BT26" s="292">
        <f>SUM(CA26,CH26)</f>
        <v>667</v>
      </c>
      <c r="BU26" s="292">
        <f>SUM(CB26,CI26)</f>
        <v>55</v>
      </c>
      <c r="BV26" s="292">
        <f>SUM(CC26,CJ26)</f>
        <v>88</v>
      </c>
      <c r="BW26" s="292">
        <f>SUM(CD26,CK26)</f>
        <v>0</v>
      </c>
      <c r="BX26" s="292">
        <f>SUM(CE26,CL26)</f>
        <v>0</v>
      </c>
      <c r="BY26" s="292">
        <f>SUM(BZ26:CE26)</f>
        <v>746</v>
      </c>
      <c r="BZ26" s="292">
        <f>F26</f>
        <v>0</v>
      </c>
      <c r="CA26" s="292">
        <f>J26</f>
        <v>648</v>
      </c>
      <c r="CB26" s="292">
        <f>N26</f>
        <v>10</v>
      </c>
      <c r="CC26" s="292">
        <f>R26</f>
        <v>88</v>
      </c>
      <c r="CD26" s="292">
        <f>V26</f>
        <v>0</v>
      </c>
      <c r="CE26" s="292">
        <f>Z26</f>
        <v>0</v>
      </c>
      <c r="CF26" s="292">
        <f>SUM(CG26:CL26)</f>
        <v>64</v>
      </c>
      <c r="CG26" s="292">
        <f>BE26</f>
        <v>0</v>
      </c>
      <c r="CH26" s="292">
        <f>BF26</f>
        <v>19</v>
      </c>
      <c r="CI26" s="292">
        <f>BG26</f>
        <v>45</v>
      </c>
      <c r="CJ26" s="292">
        <f>BH26</f>
        <v>0</v>
      </c>
      <c r="CK26" s="292">
        <f>BI26</f>
        <v>0</v>
      </c>
      <c r="CL26" s="292">
        <f>BJ26</f>
        <v>0</v>
      </c>
      <c r="CM26" s="292">
        <f>SUM(CT26,DA26)</f>
        <v>263</v>
      </c>
      <c r="CN26" s="292">
        <f>SUM(CU26,DB26)</f>
        <v>0</v>
      </c>
      <c r="CO26" s="292">
        <f>SUM(CV26,DC26)</f>
        <v>91</v>
      </c>
      <c r="CP26" s="292">
        <f>SUM(CW26,DD26)</f>
        <v>105</v>
      </c>
      <c r="CQ26" s="292">
        <f>SUM(CX26,DE26)</f>
        <v>67</v>
      </c>
      <c r="CR26" s="292">
        <f>SUM(CY26,DF26)</f>
        <v>0</v>
      </c>
      <c r="CS26" s="292">
        <f>SUM(CZ26,DG26)</f>
        <v>0</v>
      </c>
      <c r="CT26" s="292">
        <f>SUM(CU26:CZ26)</f>
        <v>72</v>
      </c>
      <c r="CU26" s="292">
        <f>AE26</f>
        <v>0</v>
      </c>
      <c r="CV26" s="292">
        <f>AI26</f>
        <v>72</v>
      </c>
      <c r="CW26" s="292">
        <f>AM26</f>
        <v>0</v>
      </c>
      <c r="CX26" s="292">
        <f>AQ26</f>
        <v>0</v>
      </c>
      <c r="CY26" s="292">
        <f>AU26</f>
        <v>0</v>
      </c>
      <c r="CZ26" s="292">
        <f>AY26</f>
        <v>0</v>
      </c>
      <c r="DA26" s="292">
        <f>SUM(DB26:DG26)</f>
        <v>191</v>
      </c>
      <c r="DB26" s="292">
        <f>BL26</f>
        <v>0</v>
      </c>
      <c r="DC26" s="292">
        <f>BM26</f>
        <v>19</v>
      </c>
      <c r="DD26" s="292">
        <f>BN26</f>
        <v>105</v>
      </c>
      <c r="DE26" s="292">
        <f>BO26</f>
        <v>67</v>
      </c>
      <c r="DF26" s="292">
        <f>BP26</f>
        <v>0</v>
      </c>
      <c r="DG26" s="292">
        <f>BQ26</f>
        <v>0</v>
      </c>
      <c r="DH26" s="292">
        <v>8</v>
      </c>
      <c r="DI26" s="292">
        <f>SUM(DJ26:DM26)</f>
        <v>11</v>
      </c>
      <c r="DJ26" s="292">
        <v>0</v>
      </c>
      <c r="DK26" s="292">
        <v>0</v>
      </c>
      <c r="DL26" s="292">
        <v>11</v>
      </c>
      <c r="DM26" s="292">
        <v>0</v>
      </c>
    </row>
    <row r="27" spans="1:117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SUM(E27,AD27,BC27)</f>
        <v>5061</v>
      </c>
      <c r="E27" s="292">
        <f>SUM(F27,J27,N27,R27,V27,Z27)</f>
        <v>2181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1955</v>
      </c>
      <c r="K27" s="292">
        <v>0</v>
      </c>
      <c r="L27" s="292">
        <v>1955</v>
      </c>
      <c r="M27" s="292">
        <v>0</v>
      </c>
      <c r="N27" s="292">
        <f>SUM(O27:Q27)</f>
        <v>0</v>
      </c>
      <c r="O27" s="292">
        <v>0</v>
      </c>
      <c r="P27" s="292">
        <v>0</v>
      </c>
      <c r="Q27" s="292">
        <v>0</v>
      </c>
      <c r="R27" s="292">
        <f>SUM(S27:U27)</f>
        <v>175</v>
      </c>
      <c r="S27" s="292">
        <v>0</v>
      </c>
      <c r="T27" s="292">
        <v>175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51</v>
      </c>
      <c r="AA27" s="292">
        <v>0</v>
      </c>
      <c r="AB27" s="292">
        <v>51</v>
      </c>
      <c r="AC27" s="292">
        <v>0</v>
      </c>
      <c r="AD27" s="292">
        <f>SUM(AE27,AI27,AM27,AQ27,AU27,AY27)</f>
        <v>0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0</v>
      </c>
      <c r="AJ27" s="292">
        <v>0</v>
      </c>
      <c r="AK27" s="292">
        <v>0</v>
      </c>
      <c r="AL27" s="292">
        <v>0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2880</v>
      </c>
      <c r="BD27" s="292">
        <f>SUM(BE27:BJ27)</f>
        <v>969</v>
      </c>
      <c r="BE27" s="292">
        <v>0</v>
      </c>
      <c r="BF27" s="292">
        <v>697</v>
      </c>
      <c r="BG27" s="292">
        <v>42</v>
      </c>
      <c r="BH27" s="292">
        <v>63</v>
      </c>
      <c r="BI27" s="292">
        <v>0</v>
      </c>
      <c r="BJ27" s="292">
        <v>167</v>
      </c>
      <c r="BK27" s="292">
        <f>SUM(BL27:BQ27)</f>
        <v>1911</v>
      </c>
      <c r="BL27" s="292">
        <v>0</v>
      </c>
      <c r="BM27" s="292">
        <v>1807</v>
      </c>
      <c r="BN27" s="292">
        <v>3</v>
      </c>
      <c r="BO27" s="292">
        <v>4</v>
      </c>
      <c r="BP27" s="292">
        <v>0</v>
      </c>
      <c r="BQ27" s="292">
        <v>97</v>
      </c>
      <c r="BR27" s="292">
        <f>SUM(BY27,CF27)</f>
        <v>3150</v>
      </c>
      <c r="BS27" s="292">
        <f>SUM(BZ27,CG27)</f>
        <v>0</v>
      </c>
      <c r="BT27" s="292">
        <f>SUM(CA27,CH27)</f>
        <v>2652</v>
      </c>
      <c r="BU27" s="292">
        <f>SUM(CB27,CI27)</f>
        <v>42</v>
      </c>
      <c r="BV27" s="292">
        <f>SUM(CC27,CJ27)</f>
        <v>238</v>
      </c>
      <c r="BW27" s="292">
        <f>SUM(CD27,CK27)</f>
        <v>0</v>
      </c>
      <c r="BX27" s="292">
        <f>SUM(CE27,CL27)</f>
        <v>218</v>
      </c>
      <c r="BY27" s="292">
        <f>SUM(BZ27:CE27)</f>
        <v>2181</v>
      </c>
      <c r="BZ27" s="292">
        <f>F27</f>
        <v>0</v>
      </c>
      <c r="CA27" s="292">
        <f>J27</f>
        <v>1955</v>
      </c>
      <c r="CB27" s="292">
        <f>N27</f>
        <v>0</v>
      </c>
      <c r="CC27" s="292">
        <f>R27</f>
        <v>175</v>
      </c>
      <c r="CD27" s="292">
        <f>V27</f>
        <v>0</v>
      </c>
      <c r="CE27" s="292">
        <f>Z27</f>
        <v>51</v>
      </c>
      <c r="CF27" s="292">
        <f>SUM(CG27:CL27)</f>
        <v>969</v>
      </c>
      <c r="CG27" s="292">
        <f>BE27</f>
        <v>0</v>
      </c>
      <c r="CH27" s="292">
        <f>BF27</f>
        <v>697</v>
      </c>
      <c r="CI27" s="292">
        <f>BG27</f>
        <v>42</v>
      </c>
      <c r="CJ27" s="292">
        <f>BH27</f>
        <v>63</v>
      </c>
      <c r="CK27" s="292">
        <f>BI27</f>
        <v>0</v>
      </c>
      <c r="CL27" s="292">
        <f>BJ27</f>
        <v>167</v>
      </c>
      <c r="CM27" s="292">
        <f>SUM(CT27,DA27)</f>
        <v>1911</v>
      </c>
      <c r="CN27" s="292">
        <f>SUM(CU27,DB27)</f>
        <v>0</v>
      </c>
      <c r="CO27" s="292">
        <f>SUM(CV27,DC27)</f>
        <v>1807</v>
      </c>
      <c r="CP27" s="292">
        <f>SUM(CW27,DD27)</f>
        <v>3</v>
      </c>
      <c r="CQ27" s="292">
        <f>SUM(CX27,DE27)</f>
        <v>4</v>
      </c>
      <c r="CR27" s="292">
        <f>SUM(CY27,DF27)</f>
        <v>0</v>
      </c>
      <c r="CS27" s="292">
        <f>SUM(CZ27,DG27)</f>
        <v>97</v>
      </c>
      <c r="CT27" s="292">
        <f>SUM(CU27:CZ27)</f>
        <v>0</v>
      </c>
      <c r="CU27" s="292">
        <f>AE27</f>
        <v>0</v>
      </c>
      <c r="CV27" s="292">
        <f>AI27</f>
        <v>0</v>
      </c>
      <c r="CW27" s="292">
        <f>AM27</f>
        <v>0</v>
      </c>
      <c r="CX27" s="292">
        <f>AQ27</f>
        <v>0</v>
      </c>
      <c r="CY27" s="292">
        <f>AU27</f>
        <v>0</v>
      </c>
      <c r="CZ27" s="292">
        <f>AY27</f>
        <v>0</v>
      </c>
      <c r="DA27" s="292">
        <f>SUM(DB27:DG27)</f>
        <v>1911</v>
      </c>
      <c r="DB27" s="292">
        <f>BL27</f>
        <v>0</v>
      </c>
      <c r="DC27" s="292">
        <f>BM27</f>
        <v>1807</v>
      </c>
      <c r="DD27" s="292">
        <f>BN27</f>
        <v>3</v>
      </c>
      <c r="DE27" s="292">
        <f>BO27</f>
        <v>4</v>
      </c>
      <c r="DF27" s="292">
        <f>BP27</f>
        <v>0</v>
      </c>
      <c r="DG27" s="292">
        <f>BQ27</f>
        <v>97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SUM(E28,AD28,BC28)</f>
        <v>10479</v>
      </c>
      <c r="E28" s="292">
        <f>SUM(F28,J28,N28,R28,V28,Z28)</f>
        <v>5889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4983</v>
      </c>
      <c r="K28" s="292">
        <v>0</v>
      </c>
      <c r="L28" s="292">
        <v>4983</v>
      </c>
      <c r="M28" s="292">
        <v>0</v>
      </c>
      <c r="N28" s="292">
        <f>SUM(O28:Q28)</f>
        <v>262</v>
      </c>
      <c r="O28" s="292">
        <v>0</v>
      </c>
      <c r="P28" s="292">
        <v>262</v>
      </c>
      <c r="Q28" s="292">
        <v>0</v>
      </c>
      <c r="R28" s="292">
        <f>SUM(S28:U28)</f>
        <v>473</v>
      </c>
      <c r="S28" s="292">
        <v>0</v>
      </c>
      <c r="T28" s="292">
        <v>473</v>
      </c>
      <c r="U28" s="292">
        <v>0</v>
      </c>
      <c r="V28" s="292">
        <f>SUM(W28:Y28)</f>
        <v>132</v>
      </c>
      <c r="W28" s="292">
        <v>0</v>
      </c>
      <c r="X28" s="292">
        <v>132</v>
      </c>
      <c r="Y28" s="292">
        <v>0</v>
      </c>
      <c r="Z28" s="292">
        <f>SUM(AA28:AC28)</f>
        <v>39</v>
      </c>
      <c r="AA28" s="292">
        <v>0</v>
      </c>
      <c r="AB28" s="292">
        <v>39</v>
      </c>
      <c r="AC28" s="292">
        <v>0</v>
      </c>
      <c r="AD28" s="292">
        <f>SUM(AE28,AI28,AM28,AQ28,AU28,AY28)</f>
        <v>0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0</v>
      </c>
      <c r="AJ28" s="292">
        <v>0</v>
      </c>
      <c r="AK28" s="292">
        <v>0</v>
      </c>
      <c r="AL28" s="292">
        <v>0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4590</v>
      </c>
      <c r="BD28" s="292">
        <f>SUM(BE28:BJ28)</f>
        <v>3780</v>
      </c>
      <c r="BE28" s="292">
        <v>0</v>
      </c>
      <c r="BF28" s="292">
        <v>478</v>
      </c>
      <c r="BG28" s="292">
        <v>1622</v>
      </c>
      <c r="BH28" s="292">
        <v>16</v>
      </c>
      <c r="BI28" s="292">
        <v>1422</v>
      </c>
      <c r="BJ28" s="292">
        <v>242</v>
      </c>
      <c r="BK28" s="292">
        <f>SUM(BL28:BQ28)</f>
        <v>810</v>
      </c>
      <c r="BL28" s="292">
        <v>0</v>
      </c>
      <c r="BM28" s="292">
        <v>536</v>
      </c>
      <c r="BN28" s="292">
        <v>73</v>
      </c>
      <c r="BO28" s="292">
        <v>128</v>
      </c>
      <c r="BP28" s="292">
        <v>0</v>
      </c>
      <c r="BQ28" s="292">
        <v>73</v>
      </c>
      <c r="BR28" s="292">
        <f>SUM(BY28,CF28)</f>
        <v>9669</v>
      </c>
      <c r="BS28" s="292">
        <f>SUM(BZ28,CG28)</f>
        <v>0</v>
      </c>
      <c r="BT28" s="292">
        <f>SUM(CA28,CH28)</f>
        <v>5461</v>
      </c>
      <c r="BU28" s="292">
        <f>SUM(CB28,CI28)</f>
        <v>1884</v>
      </c>
      <c r="BV28" s="292">
        <f>SUM(CC28,CJ28)</f>
        <v>489</v>
      </c>
      <c r="BW28" s="292">
        <f>SUM(CD28,CK28)</f>
        <v>1554</v>
      </c>
      <c r="BX28" s="292">
        <f>SUM(CE28,CL28)</f>
        <v>281</v>
      </c>
      <c r="BY28" s="292">
        <f>SUM(BZ28:CE28)</f>
        <v>5889</v>
      </c>
      <c r="BZ28" s="292">
        <f>F28</f>
        <v>0</v>
      </c>
      <c r="CA28" s="292">
        <f>J28</f>
        <v>4983</v>
      </c>
      <c r="CB28" s="292">
        <f>N28</f>
        <v>262</v>
      </c>
      <c r="CC28" s="292">
        <f>R28</f>
        <v>473</v>
      </c>
      <c r="CD28" s="292">
        <f>V28</f>
        <v>132</v>
      </c>
      <c r="CE28" s="292">
        <f>Z28</f>
        <v>39</v>
      </c>
      <c r="CF28" s="292">
        <f>SUM(CG28:CL28)</f>
        <v>3780</v>
      </c>
      <c r="CG28" s="292">
        <f>BE28</f>
        <v>0</v>
      </c>
      <c r="CH28" s="292">
        <f>BF28</f>
        <v>478</v>
      </c>
      <c r="CI28" s="292">
        <f>BG28</f>
        <v>1622</v>
      </c>
      <c r="CJ28" s="292">
        <f>BH28</f>
        <v>16</v>
      </c>
      <c r="CK28" s="292">
        <f>BI28</f>
        <v>1422</v>
      </c>
      <c r="CL28" s="292">
        <f>BJ28</f>
        <v>242</v>
      </c>
      <c r="CM28" s="292">
        <f>SUM(CT28,DA28)</f>
        <v>810</v>
      </c>
      <c r="CN28" s="292">
        <f>SUM(CU28,DB28)</f>
        <v>0</v>
      </c>
      <c r="CO28" s="292">
        <f>SUM(CV28,DC28)</f>
        <v>536</v>
      </c>
      <c r="CP28" s="292">
        <f>SUM(CW28,DD28)</f>
        <v>73</v>
      </c>
      <c r="CQ28" s="292">
        <f>SUM(CX28,DE28)</f>
        <v>128</v>
      </c>
      <c r="CR28" s="292">
        <f>SUM(CY28,DF28)</f>
        <v>0</v>
      </c>
      <c r="CS28" s="292">
        <f>SUM(CZ28,DG28)</f>
        <v>73</v>
      </c>
      <c r="CT28" s="292">
        <f>SUM(CU28:CZ28)</f>
        <v>0</v>
      </c>
      <c r="CU28" s="292">
        <f>AE28</f>
        <v>0</v>
      </c>
      <c r="CV28" s="292">
        <f>AI28</f>
        <v>0</v>
      </c>
      <c r="CW28" s="292">
        <f>AM28</f>
        <v>0</v>
      </c>
      <c r="CX28" s="292">
        <f>AQ28</f>
        <v>0</v>
      </c>
      <c r="CY28" s="292">
        <f>AU28</f>
        <v>0</v>
      </c>
      <c r="CZ28" s="292">
        <f>AY28</f>
        <v>0</v>
      </c>
      <c r="DA28" s="292">
        <f>SUM(DB28:DG28)</f>
        <v>810</v>
      </c>
      <c r="DB28" s="292">
        <f>BL28</f>
        <v>0</v>
      </c>
      <c r="DC28" s="292">
        <f>BM28</f>
        <v>536</v>
      </c>
      <c r="DD28" s="292">
        <f>BN28</f>
        <v>73</v>
      </c>
      <c r="DE28" s="292">
        <f>BO28</f>
        <v>128</v>
      </c>
      <c r="DF28" s="292">
        <f>BP28</f>
        <v>0</v>
      </c>
      <c r="DG28" s="292">
        <f>BQ28</f>
        <v>73</v>
      </c>
      <c r="DH28" s="292">
        <v>0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</row>
    <row r="30" spans="1:117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</row>
    <row r="31" spans="1:117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</row>
    <row r="32" spans="1:117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</row>
    <row r="33" spans="1:117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</row>
    <row r="34" spans="1:117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</row>
    <row r="35" spans="1:117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28">
    <sortCondition ref="A8:A28"/>
    <sortCondition ref="B8:B28"/>
    <sortCondition ref="C8:C28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&amp;Lごみ搬入量の状況（令和2年度実績）</oddHeader>
  </headerFooter>
  <colBreaks count="5" manualBreakCount="5">
    <brk id="13" min="1" max="27" man="1"/>
    <brk id="25" min="1" max="27" man="1"/>
    <brk id="38" min="1" max="27" man="1"/>
    <brk id="50" min="1" max="27" man="1"/>
    <brk id="62" min="1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長崎県</v>
      </c>
      <c r="B7" s="303" t="str">
        <f>ごみ処理概要!B7</f>
        <v>42000</v>
      </c>
      <c r="C7" s="304" t="s">
        <v>3</v>
      </c>
      <c r="D7" s="305">
        <f>SUM(E7,T7,AI7,AX7,BM7,CB7,CQ7,DF7,DU7,DZ7)</f>
        <v>461703</v>
      </c>
      <c r="E7" s="305">
        <f>SUM(F7,M7)</f>
        <v>398387</v>
      </c>
      <c r="F7" s="305">
        <f>SUM(G7:L7)</f>
        <v>331828</v>
      </c>
      <c r="G7" s="305">
        <f t="shared" ref="G7:L7" si="0">SUM(G$8:G$207)</f>
        <v>0</v>
      </c>
      <c r="H7" s="305">
        <f t="shared" si="0"/>
        <v>330512</v>
      </c>
      <c r="I7" s="305">
        <f t="shared" si="0"/>
        <v>301</v>
      </c>
      <c r="J7" s="305">
        <f t="shared" si="0"/>
        <v>286</v>
      </c>
      <c r="K7" s="305">
        <f t="shared" si="0"/>
        <v>3</v>
      </c>
      <c r="L7" s="305">
        <f t="shared" si="0"/>
        <v>726</v>
      </c>
      <c r="M7" s="305">
        <f>SUM(N7:S7)</f>
        <v>66559</v>
      </c>
      <c r="N7" s="305">
        <f t="shared" ref="N7:S7" si="1">SUM(N$8:N$207)</f>
        <v>0</v>
      </c>
      <c r="O7" s="305">
        <f t="shared" si="1"/>
        <v>63756</v>
      </c>
      <c r="P7" s="305">
        <f t="shared" si="1"/>
        <v>398</v>
      </c>
      <c r="Q7" s="305">
        <f t="shared" si="1"/>
        <v>112</v>
      </c>
      <c r="R7" s="305">
        <f t="shared" si="1"/>
        <v>0</v>
      </c>
      <c r="S7" s="305">
        <f t="shared" si="1"/>
        <v>2293</v>
      </c>
      <c r="T7" s="305">
        <f>SUM(U7,AB7)</f>
        <v>5851</v>
      </c>
      <c r="U7" s="305">
        <f>SUM(V7:AA7)</f>
        <v>5003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4284</v>
      </c>
      <c r="Y7" s="305">
        <f t="shared" si="2"/>
        <v>440</v>
      </c>
      <c r="Z7" s="305">
        <f t="shared" si="2"/>
        <v>0</v>
      </c>
      <c r="AA7" s="305">
        <f t="shared" si="2"/>
        <v>279</v>
      </c>
      <c r="AB7" s="305">
        <f>SUM(AC7:AH7)</f>
        <v>848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466</v>
      </c>
      <c r="AF7" s="305">
        <f t="shared" si="3"/>
        <v>382</v>
      </c>
      <c r="AG7" s="305">
        <f t="shared" si="3"/>
        <v>0</v>
      </c>
      <c r="AH7" s="305">
        <f t="shared" si="3"/>
        <v>0</v>
      </c>
      <c r="AI7" s="305">
        <f>SUM(AJ7,AQ7)</f>
        <v>47</v>
      </c>
      <c r="AJ7" s="305">
        <f>SUM(AK7:AP7)</f>
        <v>47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47</v>
      </c>
      <c r="AO7" s="305">
        <f t="shared" si="4"/>
        <v>0</v>
      </c>
      <c r="AP7" s="305">
        <f t="shared" si="4"/>
        <v>0</v>
      </c>
      <c r="AQ7" s="305">
        <f>SUM(AR7:AW7)</f>
        <v>0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0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424</v>
      </c>
      <c r="CC7" s="305">
        <f>SUM(CD7:CI7)</f>
        <v>424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0</v>
      </c>
      <c r="CG7" s="305">
        <f t="shared" si="10"/>
        <v>6</v>
      </c>
      <c r="CH7" s="305">
        <f t="shared" si="10"/>
        <v>0</v>
      </c>
      <c r="CI7" s="305">
        <f t="shared" si="10"/>
        <v>418</v>
      </c>
      <c r="CJ7" s="305">
        <f>SUM(CK7:CP7)</f>
        <v>0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0</v>
      </c>
      <c r="CQ7" s="305">
        <f>SUM(CR7,CY7)</f>
        <v>39867</v>
      </c>
      <c r="CR7" s="305">
        <f>SUM(CS7:CX7)</f>
        <v>36705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6419</v>
      </c>
      <c r="CV7" s="305">
        <f t="shared" si="12"/>
        <v>29146</v>
      </c>
      <c r="CW7" s="305">
        <f t="shared" si="12"/>
        <v>458</v>
      </c>
      <c r="CX7" s="305">
        <f t="shared" si="12"/>
        <v>682</v>
      </c>
      <c r="CY7" s="305">
        <f>SUM(CZ7:DE7)</f>
        <v>3162</v>
      </c>
      <c r="CZ7" s="305">
        <f t="shared" ref="CZ7:DE7" si="13">SUM(CZ$8:CZ$207)</f>
        <v>0</v>
      </c>
      <c r="DA7" s="305">
        <f t="shared" si="13"/>
        <v>32</v>
      </c>
      <c r="DB7" s="305">
        <f t="shared" si="13"/>
        <v>1359</v>
      </c>
      <c r="DC7" s="305">
        <f t="shared" si="13"/>
        <v>1039</v>
      </c>
      <c r="DD7" s="305">
        <f t="shared" si="13"/>
        <v>1</v>
      </c>
      <c r="DE7" s="305">
        <f t="shared" si="13"/>
        <v>731</v>
      </c>
      <c r="DF7" s="305">
        <f>SUM(DG7,DN7)</f>
        <v>1468</v>
      </c>
      <c r="DG7" s="305">
        <f>SUM(DH7:DM7)</f>
        <v>20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20</v>
      </c>
      <c r="DK7" s="305">
        <f t="shared" si="14"/>
        <v>0</v>
      </c>
      <c r="DL7" s="305">
        <f t="shared" si="14"/>
        <v>0</v>
      </c>
      <c r="DM7" s="305">
        <f t="shared" si="14"/>
        <v>0</v>
      </c>
      <c r="DN7" s="305">
        <f>SUM(DO7:DT7)</f>
        <v>1448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27</v>
      </c>
      <c r="DR7" s="305">
        <f t="shared" si="15"/>
        <v>0</v>
      </c>
      <c r="DS7" s="305">
        <f t="shared" si="15"/>
        <v>1421</v>
      </c>
      <c r="DT7" s="305">
        <f t="shared" si="15"/>
        <v>0</v>
      </c>
      <c r="DU7" s="305">
        <f>SUM(DV7:DY7)</f>
        <v>4702</v>
      </c>
      <c r="DV7" s="305">
        <f>SUM(DV$8:DV$207)</f>
        <v>3563</v>
      </c>
      <c r="DW7" s="305">
        <f>SUM(DW$8:DW$207)</f>
        <v>0</v>
      </c>
      <c r="DX7" s="305">
        <f>SUM(DX$8:DX$207)</f>
        <v>1136</v>
      </c>
      <c r="DY7" s="305">
        <f>SUM(DY$8:DY$207)</f>
        <v>3</v>
      </c>
      <c r="DZ7" s="305">
        <f>SUM(EA7,EH7)</f>
        <v>10957</v>
      </c>
      <c r="EA7" s="305">
        <f>SUM(EB7:EG7)</f>
        <v>8237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7834</v>
      </c>
      <c r="EE7" s="305">
        <f t="shared" si="16"/>
        <v>0</v>
      </c>
      <c r="EF7" s="305">
        <f t="shared" si="16"/>
        <v>0</v>
      </c>
      <c r="EG7" s="305">
        <f t="shared" si="16"/>
        <v>403</v>
      </c>
      <c r="EH7" s="305">
        <f>SUM(EI7:EN7)</f>
        <v>2720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2720</v>
      </c>
      <c r="EL7" s="305">
        <f t="shared" si="17"/>
        <v>0</v>
      </c>
      <c r="EM7" s="305">
        <f t="shared" si="17"/>
        <v>0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140484</v>
      </c>
      <c r="E8" s="292">
        <f>SUM(F8,M8)</f>
        <v>114644</v>
      </c>
      <c r="F8" s="292">
        <f>SUM(G8:L8)</f>
        <v>109077</v>
      </c>
      <c r="G8" s="292">
        <v>0</v>
      </c>
      <c r="H8" s="292">
        <v>109077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5567</v>
      </c>
      <c r="N8" s="292">
        <v>0</v>
      </c>
      <c r="O8" s="292">
        <v>5567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0</v>
      </c>
      <c r="U8" s="292">
        <f>SUM(V8:AA8)</f>
        <v>0</v>
      </c>
      <c r="V8" s="292">
        <v>0</v>
      </c>
      <c r="W8" s="292">
        <v>0</v>
      </c>
      <c r="X8" s="292">
        <v>0</v>
      </c>
      <c r="Y8" s="292">
        <v>0</v>
      </c>
      <c r="Z8" s="292">
        <v>0</v>
      </c>
      <c r="AA8" s="292">
        <v>0</v>
      </c>
      <c r="AB8" s="292">
        <f>SUM(AC8:AH8)</f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17289</v>
      </c>
      <c r="CR8" s="292">
        <f>SUM(CS8:CX8)</f>
        <v>17289</v>
      </c>
      <c r="CS8" s="292">
        <v>0</v>
      </c>
      <c r="CT8" s="292">
        <v>0</v>
      </c>
      <c r="CU8" s="292">
        <v>695</v>
      </c>
      <c r="CV8" s="292">
        <v>16440</v>
      </c>
      <c r="CW8" s="292">
        <v>154</v>
      </c>
      <c r="CX8" s="292">
        <v>0</v>
      </c>
      <c r="CY8" s="292">
        <f>SUM(CZ8:DE8)</f>
        <v>0</v>
      </c>
      <c r="CZ8" s="292">
        <v>0</v>
      </c>
      <c r="DA8" s="292">
        <v>0</v>
      </c>
      <c r="DB8" s="292">
        <v>0</v>
      </c>
      <c r="DC8" s="292">
        <v>0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0</v>
      </c>
      <c r="DV8" s="292">
        <v>0</v>
      </c>
      <c r="DW8" s="292">
        <v>0</v>
      </c>
      <c r="DX8" s="292">
        <v>0</v>
      </c>
      <c r="DY8" s="292">
        <v>0</v>
      </c>
      <c r="DZ8" s="292">
        <f>SUM(EA8,EH8)</f>
        <v>8551</v>
      </c>
      <c r="EA8" s="292">
        <f>SUM(EB8:EG8)</f>
        <v>7745</v>
      </c>
      <c r="EB8" s="292">
        <v>0</v>
      </c>
      <c r="EC8" s="292">
        <v>0</v>
      </c>
      <c r="ED8" s="292">
        <v>7342</v>
      </c>
      <c r="EE8" s="292">
        <v>0</v>
      </c>
      <c r="EF8" s="292">
        <v>0</v>
      </c>
      <c r="EG8" s="292">
        <v>403</v>
      </c>
      <c r="EH8" s="292">
        <f>SUM(EI8:EN8)</f>
        <v>806</v>
      </c>
      <c r="EI8" s="292">
        <v>0</v>
      </c>
      <c r="EJ8" s="292">
        <v>0</v>
      </c>
      <c r="EK8" s="292">
        <v>806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84872</v>
      </c>
      <c r="E9" s="292">
        <f>SUM(F9,M9)</f>
        <v>76708</v>
      </c>
      <c r="F9" s="292">
        <f>SUM(G9:L9)</f>
        <v>69540</v>
      </c>
      <c r="G9" s="292">
        <v>0</v>
      </c>
      <c r="H9" s="292">
        <v>69377</v>
      </c>
      <c r="I9" s="292">
        <v>0</v>
      </c>
      <c r="J9" s="292">
        <v>162</v>
      </c>
      <c r="K9" s="292">
        <v>0</v>
      </c>
      <c r="L9" s="292">
        <v>1</v>
      </c>
      <c r="M9" s="292">
        <f>SUM(N9:S9)</f>
        <v>7168</v>
      </c>
      <c r="N9" s="292">
        <v>0</v>
      </c>
      <c r="O9" s="292">
        <v>7168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4539</v>
      </c>
      <c r="U9" s="292">
        <f>SUM(V9:AA9)</f>
        <v>4350</v>
      </c>
      <c r="V9" s="292">
        <v>0</v>
      </c>
      <c r="W9" s="292">
        <v>0</v>
      </c>
      <c r="X9" s="292">
        <v>4071</v>
      </c>
      <c r="Y9" s="292">
        <v>0</v>
      </c>
      <c r="Z9" s="292">
        <v>0</v>
      </c>
      <c r="AA9" s="292">
        <v>279</v>
      </c>
      <c r="AB9" s="292">
        <f>SUM(AC9:AH9)</f>
        <v>189</v>
      </c>
      <c r="AC9" s="292">
        <v>0</v>
      </c>
      <c r="AD9" s="292">
        <v>0</v>
      </c>
      <c r="AE9" s="292">
        <v>189</v>
      </c>
      <c r="AF9" s="292">
        <v>0</v>
      </c>
      <c r="AG9" s="292">
        <v>0</v>
      </c>
      <c r="AH9" s="292">
        <v>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2386</v>
      </c>
      <c r="CR9" s="292">
        <f>SUM(CS9:CX9)</f>
        <v>2386</v>
      </c>
      <c r="CS9" s="292">
        <v>0</v>
      </c>
      <c r="CT9" s="292">
        <v>0</v>
      </c>
      <c r="CU9" s="292">
        <v>0</v>
      </c>
      <c r="CV9" s="292">
        <v>2386</v>
      </c>
      <c r="CW9" s="292">
        <v>0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1085</v>
      </c>
      <c r="DV9" s="292">
        <v>1085</v>
      </c>
      <c r="DW9" s="292">
        <v>0</v>
      </c>
      <c r="DX9" s="292">
        <v>0</v>
      </c>
      <c r="DY9" s="292">
        <v>0</v>
      </c>
      <c r="DZ9" s="292">
        <f>SUM(EA9,EH9)</f>
        <v>154</v>
      </c>
      <c r="EA9" s="292">
        <f>SUM(EB9:EG9)</f>
        <v>154</v>
      </c>
      <c r="EB9" s="292">
        <v>0</v>
      </c>
      <c r="EC9" s="292">
        <v>0</v>
      </c>
      <c r="ED9" s="292">
        <v>154</v>
      </c>
      <c r="EE9" s="292">
        <v>0</v>
      </c>
      <c r="EF9" s="292">
        <v>0</v>
      </c>
      <c r="EG9" s="292">
        <v>0</v>
      </c>
      <c r="EH9" s="292">
        <f>SUM(EI9:EN9)</f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18349</v>
      </c>
      <c r="E10" s="292">
        <f>SUM(F10,M10)</f>
        <v>15940</v>
      </c>
      <c r="F10" s="292">
        <f>SUM(G10:L10)</f>
        <v>13003</v>
      </c>
      <c r="G10" s="292">
        <v>0</v>
      </c>
      <c r="H10" s="292">
        <v>13003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2937</v>
      </c>
      <c r="N10" s="292">
        <v>0</v>
      </c>
      <c r="O10" s="292">
        <v>2937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2409</v>
      </c>
      <c r="CR10" s="292">
        <f>SUM(CS10:CX10)</f>
        <v>2214</v>
      </c>
      <c r="CS10" s="292">
        <v>0</v>
      </c>
      <c r="CT10" s="292">
        <v>0</v>
      </c>
      <c r="CU10" s="292">
        <v>908</v>
      </c>
      <c r="CV10" s="292">
        <v>1301</v>
      </c>
      <c r="CW10" s="292">
        <v>5</v>
      </c>
      <c r="CX10" s="292">
        <v>0</v>
      </c>
      <c r="CY10" s="292">
        <f>SUM(CZ10:DE10)</f>
        <v>195</v>
      </c>
      <c r="CZ10" s="292">
        <v>0</v>
      </c>
      <c r="DA10" s="292">
        <v>0</v>
      </c>
      <c r="DB10" s="292">
        <v>195</v>
      </c>
      <c r="DC10" s="292">
        <v>0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0</v>
      </c>
      <c r="DV10" s="292">
        <v>0</v>
      </c>
      <c r="DW10" s="292">
        <v>0</v>
      </c>
      <c r="DX10" s="292">
        <v>0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48496</v>
      </c>
      <c r="E11" s="292">
        <f>SUM(F11,M11)</f>
        <v>45426</v>
      </c>
      <c r="F11" s="292">
        <f>SUM(G11:L11)</f>
        <v>24550</v>
      </c>
      <c r="G11" s="292">
        <v>0</v>
      </c>
      <c r="H11" s="292">
        <v>24550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20876</v>
      </c>
      <c r="N11" s="292">
        <v>0</v>
      </c>
      <c r="O11" s="292">
        <v>20876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0</v>
      </c>
      <c r="U11" s="292">
        <f>SUM(V11:AA11)</f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0</v>
      </c>
      <c r="AB11" s="292">
        <f>SUM(AC11:AH11)</f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f>SUM(AJ11,AQ11)</f>
        <v>47</v>
      </c>
      <c r="AJ11" s="292">
        <f>SUM(AK11:AP11)</f>
        <v>47</v>
      </c>
      <c r="AK11" s="292">
        <v>0</v>
      </c>
      <c r="AL11" s="292">
        <v>0</v>
      </c>
      <c r="AM11" s="292">
        <v>0</v>
      </c>
      <c r="AN11" s="292">
        <v>47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2423</v>
      </c>
      <c r="CR11" s="292">
        <f>SUM(CS11:CX11)</f>
        <v>2233</v>
      </c>
      <c r="CS11" s="292">
        <v>0</v>
      </c>
      <c r="CT11" s="292">
        <v>0</v>
      </c>
      <c r="CU11" s="292">
        <v>2155</v>
      </c>
      <c r="CV11" s="292">
        <v>0</v>
      </c>
      <c r="CW11" s="292">
        <v>78</v>
      </c>
      <c r="CX11" s="292">
        <v>0</v>
      </c>
      <c r="CY11" s="292">
        <f>SUM(CZ11:DE11)</f>
        <v>190</v>
      </c>
      <c r="CZ11" s="292">
        <v>0</v>
      </c>
      <c r="DA11" s="292">
        <v>0</v>
      </c>
      <c r="DB11" s="292">
        <v>190</v>
      </c>
      <c r="DC11" s="292">
        <v>0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322</v>
      </c>
      <c r="DV11" s="292">
        <v>322</v>
      </c>
      <c r="DW11" s="292">
        <v>0</v>
      </c>
      <c r="DX11" s="292">
        <v>0</v>
      </c>
      <c r="DY11" s="292">
        <v>0</v>
      </c>
      <c r="DZ11" s="292">
        <f>SUM(EA11,EH11)</f>
        <v>278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278</v>
      </c>
      <c r="EI11" s="292">
        <v>0</v>
      </c>
      <c r="EJ11" s="292">
        <v>0</v>
      </c>
      <c r="EK11" s="292">
        <v>278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30941</v>
      </c>
      <c r="E12" s="292">
        <f>SUM(F12,M12)</f>
        <v>28338</v>
      </c>
      <c r="F12" s="292">
        <f>SUM(G12:L12)</f>
        <v>25451</v>
      </c>
      <c r="G12" s="292">
        <v>0</v>
      </c>
      <c r="H12" s="292">
        <v>25451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2887</v>
      </c>
      <c r="N12" s="292">
        <v>0</v>
      </c>
      <c r="O12" s="292">
        <v>2887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1312</v>
      </c>
      <c r="U12" s="292">
        <f>SUM(V12:AA12)</f>
        <v>653</v>
      </c>
      <c r="V12" s="292">
        <v>0</v>
      </c>
      <c r="W12" s="292">
        <v>0</v>
      </c>
      <c r="X12" s="292">
        <v>213</v>
      </c>
      <c r="Y12" s="292">
        <v>440</v>
      </c>
      <c r="Z12" s="292">
        <v>0</v>
      </c>
      <c r="AA12" s="292">
        <v>0</v>
      </c>
      <c r="AB12" s="292">
        <f>SUM(AC12:AH12)</f>
        <v>659</v>
      </c>
      <c r="AC12" s="292">
        <v>0</v>
      </c>
      <c r="AD12" s="292">
        <v>0</v>
      </c>
      <c r="AE12" s="292">
        <v>277</v>
      </c>
      <c r="AF12" s="292">
        <v>382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473</v>
      </c>
      <c r="CR12" s="292">
        <f>SUM(CS12:CX12)</f>
        <v>253</v>
      </c>
      <c r="CS12" s="292">
        <v>0</v>
      </c>
      <c r="CT12" s="292">
        <v>0</v>
      </c>
      <c r="CU12" s="292">
        <v>0</v>
      </c>
      <c r="CV12" s="292">
        <v>253</v>
      </c>
      <c r="CW12" s="292">
        <v>0</v>
      </c>
      <c r="CX12" s="292">
        <v>0</v>
      </c>
      <c r="CY12" s="292">
        <f>SUM(CZ12:DE12)</f>
        <v>220</v>
      </c>
      <c r="CZ12" s="292">
        <v>0</v>
      </c>
      <c r="DA12" s="292">
        <v>0</v>
      </c>
      <c r="DB12" s="292">
        <v>0</v>
      </c>
      <c r="DC12" s="292">
        <v>220</v>
      </c>
      <c r="DD12" s="292">
        <v>0</v>
      </c>
      <c r="DE12" s="292">
        <v>0</v>
      </c>
      <c r="DF12" s="292">
        <f>SUM(DG12,DN12)</f>
        <v>47</v>
      </c>
      <c r="DG12" s="292">
        <f>SUM(DH12:DM12)</f>
        <v>20</v>
      </c>
      <c r="DH12" s="292">
        <v>0</v>
      </c>
      <c r="DI12" s="292">
        <v>0</v>
      </c>
      <c r="DJ12" s="292">
        <v>20</v>
      </c>
      <c r="DK12" s="292">
        <v>0</v>
      </c>
      <c r="DL12" s="292">
        <v>0</v>
      </c>
      <c r="DM12" s="292">
        <v>0</v>
      </c>
      <c r="DN12" s="292">
        <f>SUM(DO12:DT12)</f>
        <v>27</v>
      </c>
      <c r="DO12" s="292">
        <v>0</v>
      </c>
      <c r="DP12" s="292">
        <v>0</v>
      </c>
      <c r="DQ12" s="292">
        <v>27</v>
      </c>
      <c r="DR12" s="292">
        <v>0</v>
      </c>
      <c r="DS12" s="292">
        <v>0</v>
      </c>
      <c r="DT12" s="292">
        <v>0</v>
      </c>
      <c r="DU12" s="292">
        <f>SUM(DV12:DY12)</f>
        <v>771</v>
      </c>
      <c r="DV12" s="292">
        <v>413</v>
      </c>
      <c r="DW12" s="292">
        <v>0</v>
      </c>
      <c r="DX12" s="292">
        <v>358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SUM(E13,T13,AI13,AX13,BM13,CB13,CQ13,DF13,DU13,DZ13)</f>
        <v>9171</v>
      </c>
      <c r="E13" s="292">
        <f>SUM(F13,M13)</f>
        <v>7794</v>
      </c>
      <c r="F13" s="292">
        <f>SUM(G13:L13)</f>
        <v>6802</v>
      </c>
      <c r="G13" s="292">
        <v>0</v>
      </c>
      <c r="H13" s="292">
        <v>6762</v>
      </c>
      <c r="I13" s="292">
        <v>0</v>
      </c>
      <c r="J13" s="292">
        <v>0</v>
      </c>
      <c r="K13" s="292">
        <v>0</v>
      </c>
      <c r="L13" s="292">
        <v>40</v>
      </c>
      <c r="M13" s="292">
        <f>SUM(N13:S13)</f>
        <v>992</v>
      </c>
      <c r="N13" s="292">
        <v>0</v>
      </c>
      <c r="O13" s="292">
        <v>992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0</v>
      </c>
      <c r="U13" s="292">
        <f>SUM(V13:AA13)</f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v>0</v>
      </c>
      <c r="AA13" s="292">
        <v>0</v>
      </c>
      <c r="AB13" s="292">
        <f>SUM(AC13:AH13)</f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1377</v>
      </c>
      <c r="CR13" s="292">
        <f>SUM(CS13:CX13)</f>
        <v>1074</v>
      </c>
      <c r="CS13" s="292">
        <v>0</v>
      </c>
      <c r="CT13" s="292">
        <v>0</v>
      </c>
      <c r="CU13" s="292">
        <v>374</v>
      </c>
      <c r="CV13" s="292">
        <v>679</v>
      </c>
      <c r="CW13" s="292">
        <v>0</v>
      </c>
      <c r="CX13" s="292">
        <v>21</v>
      </c>
      <c r="CY13" s="292">
        <f>SUM(CZ13:DE13)</f>
        <v>303</v>
      </c>
      <c r="CZ13" s="292">
        <v>0</v>
      </c>
      <c r="DA13" s="292">
        <v>0</v>
      </c>
      <c r="DB13" s="292">
        <v>303</v>
      </c>
      <c r="DC13" s="292">
        <v>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0</v>
      </c>
      <c r="DV13" s="292">
        <v>0</v>
      </c>
      <c r="DW13" s="292">
        <v>0</v>
      </c>
      <c r="DX13" s="292">
        <v>0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SUM(E14,T14,AI14,AX14,BM14,CB14,CQ14,DF14,DU14,DZ14)</f>
        <v>6461</v>
      </c>
      <c r="E14" s="292">
        <f>SUM(F14,M14)</f>
        <v>5648</v>
      </c>
      <c r="F14" s="292">
        <f>SUM(G14:L14)</f>
        <v>5163</v>
      </c>
      <c r="G14" s="292">
        <v>0</v>
      </c>
      <c r="H14" s="292">
        <v>5155</v>
      </c>
      <c r="I14" s="292">
        <v>0</v>
      </c>
      <c r="J14" s="292">
        <v>0</v>
      </c>
      <c r="K14" s="292">
        <v>0</v>
      </c>
      <c r="L14" s="292">
        <v>8</v>
      </c>
      <c r="M14" s="292">
        <f>SUM(N14:S14)</f>
        <v>485</v>
      </c>
      <c r="N14" s="292">
        <v>0</v>
      </c>
      <c r="O14" s="292">
        <v>485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0</v>
      </c>
      <c r="U14" s="292">
        <f>SUM(V14:AA14)</f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v>0</v>
      </c>
      <c r="AA14" s="292">
        <v>0</v>
      </c>
      <c r="AB14" s="292">
        <f>SUM(AC14:AH14)</f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813</v>
      </c>
      <c r="CR14" s="292">
        <f>SUM(CS14:CX14)</f>
        <v>663</v>
      </c>
      <c r="CS14" s="292">
        <v>0</v>
      </c>
      <c r="CT14" s="292">
        <v>0</v>
      </c>
      <c r="CU14" s="292">
        <v>255</v>
      </c>
      <c r="CV14" s="292">
        <v>362</v>
      </c>
      <c r="CW14" s="292">
        <v>0</v>
      </c>
      <c r="CX14" s="292">
        <v>46</v>
      </c>
      <c r="CY14" s="292">
        <f>SUM(CZ14:DE14)</f>
        <v>150</v>
      </c>
      <c r="CZ14" s="292">
        <v>0</v>
      </c>
      <c r="DA14" s="292">
        <v>0</v>
      </c>
      <c r="DB14" s="292">
        <v>150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0</v>
      </c>
      <c r="DV14" s="292">
        <v>0</v>
      </c>
      <c r="DW14" s="292">
        <v>0</v>
      </c>
      <c r="DX14" s="292">
        <v>0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SUM(E15,T15,AI15,AX15,BM15,CB15,CQ15,DF15,DU15,DZ15)</f>
        <v>12321</v>
      </c>
      <c r="E15" s="292">
        <f>SUM(F15,M15)</f>
        <v>11714</v>
      </c>
      <c r="F15" s="292">
        <f>SUM(G15:L15)</f>
        <v>5328</v>
      </c>
      <c r="G15" s="292">
        <v>0</v>
      </c>
      <c r="H15" s="292">
        <v>4852</v>
      </c>
      <c r="I15" s="292">
        <v>301</v>
      </c>
      <c r="J15" s="292">
        <v>0</v>
      </c>
      <c r="K15" s="292">
        <v>0</v>
      </c>
      <c r="L15" s="292">
        <v>175</v>
      </c>
      <c r="M15" s="292">
        <f>SUM(N15:S15)</f>
        <v>6386</v>
      </c>
      <c r="N15" s="292">
        <v>0</v>
      </c>
      <c r="O15" s="292">
        <v>4556</v>
      </c>
      <c r="P15" s="292">
        <v>398</v>
      </c>
      <c r="Q15" s="292">
        <v>0</v>
      </c>
      <c r="R15" s="292">
        <v>0</v>
      </c>
      <c r="S15" s="292">
        <v>1432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57</v>
      </c>
      <c r="CR15" s="292">
        <f>SUM(CS15:CX15)</f>
        <v>29</v>
      </c>
      <c r="CS15" s="292">
        <v>0</v>
      </c>
      <c r="CT15" s="292">
        <v>0</v>
      </c>
      <c r="CU15" s="292">
        <v>0</v>
      </c>
      <c r="CV15" s="292">
        <v>29</v>
      </c>
      <c r="CW15" s="292">
        <v>0</v>
      </c>
      <c r="CX15" s="292">
        <v>0</v>
      </c>
      <c r="CY15" s="292">
        <f>SUM(CZ15:DE15)</f>
        <v>28</v>
      </c>
      <c r="CZ15" s="292">
        <v>0</v>
      </c>
      <c r="DA15" s="292">
        <v>0</v>
      </c>
      <c r="DB15" s="292">
        <v>0</v>
      </c>
      <c r="DC15" s="292">
        <v>28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550</v>
      </c>
      <c r="DV15" s="292">
        <v>268</v>
      </c>
      <c r="DW15" s="292">
        <v>0</v>
      </c>
      <c r="DX15" s="292">
        <v>279</v>
      </c>
      <c r="DY15" s="292">
        <v>3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SUM(E16,T16,AI16,AX16,BM16,CB16,CQ16,DF16,DU16,DZ16)</f>
        <v>9214</v>
      </c>
      <c r="E16" s="292">
        <f>SUM(F16,M16)</f>
        <v>7167</v>
      </c>
      <c r="F16" s="292">
        <f>SUM(G16:L16)</f>
        <v>3902</v>
      </c>
      <c r="G16" s="292">
        <v>0</v>
      </c>
      <c r="H16" s="292">
        <v>3902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3265</v>
      </c>
      <c r="N16" s="292">
        <v>0</v>
      </c>
      <c r="O16" s="292">
        <v>3265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0</v>
      </c>
      <c r="U16" s="292">
        <f>SUM(V16:AA16)</f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v>0</v>
      </c>
      <c r="AA16" s="292">
        <v>0</v>
      </c>
      <c r="AB16" s="292">
        <f>SUM(AC16:AH16)</f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2047</v>
      </c>
      <c r="CR16" s="292">
        <f>SUM(CS16:CX16)</f>
        <v>1893</v>
      </c>
      <c r="CS16" s="292">
        <v>0</v>
      </c>
      <c r="CT16" s="292">
        <v>0</v>
      </c>
      <c r="CU16" s="292">
        <v>0</v>
      </c>
      <c r="CV16" s="292">
        <v>1776</v>
      </c>
      <c r="CW16" s="292">
        <v>0</v>
      </c>
      <c r="CX16" s="292">
        <v>117</v>
      </c>
      <c r="CY16" s="292">
        <f>SUM(CZ16:DE16)</f>
        <v>154</v>
      </c>
      <c r="CZ16" s="292">
        <v>0</v>
      </c>
      <c r="DA16" s="292">
        <v>0</v>
      </c>
      <c r="DB16" s="292">
        <v>71</v>
      </c>
      <c r="DC16" s="292">
        <v>83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0</v>
      </c>
      <c r="DV16" s="292">
        <v>0</v>
      </c>
      <c r="DW16" s="292">
        <v>0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SUM(E17,T17,AI17,AX17,BM17,CB17,CQ17,DF17,DU17,DZ17)</f>
        <v>13746</v>
      </c>
      <c r="E17" s="292">
        <f>SUM(F17,M17)</f>
        <v>11348</v>
      </c>
      <c r="F17" s="292">
        <f>SUM(G17:L17)</f>
        <v>9275</v>
      </c>
      <c r="G17" s="292">
        <v>0</v>
      </c>
      <c r="H17" s="292">
        <v>9213</v>
      </c>
      <c r="I17" s="292">
        <v>0</v>
      </c>
      <c r="J17" s="292">
        <v>0</v>
      </c>
      <c r="K17" s="292">
        <v>0</v>
      </c>
      <c r="L17" s="292">
        <v>62</v>
      </c>
      <c r="M17" s="292">
        <f>SUM(N17:S17)</f>
        <v>2073</v>
      </c>
      <c r="N17" s="292">
        <v>0</v>
      </c>
      <c r="O17" s="292">
        <v>1795</v>
      </c>
      <c r="P17" s="292">
        <v>0</v>
      </c>
      <c r="Q17" s="292">
        <v>0</v>
      </c>
      <c r="R17" s="292">
        <v>0</v>
      </c>
      <c r="S17" s="292">
        <v>278</v>
      </c>
      <c r="T17" s="292">
        <f>SUM(U17,AB17)</f>
        <v>0</v>
      </c>
      <c r="U17" s="292">
        <f>SUM(V17:AA17)</f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0</v>
      </c>
      <c r="AB17" s="292">
        <f>SUM(AC17:AH17)</f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2162</v>
      </c>
      <c r="CR17" s="292">
        <f>SUM(CS17:CX17)</f>
        <v>1674</v>
      </c>
      <c r="CS17" s="292">
        <v>0</v>
      </c>
      <c r="CT17" s="292">
        <v>0</v>
      </c>
      <c r="CU17" s="292">
        <v>0</v>
      </c>
      <c r="CV17" s="292">
        <v>1616</v>
      </c>
      <c r="CW17" s="292">
        <v>24</v>
      </c>
      <c r="CX17" s="292">
        <v>34</v>
      </c>
      <c r="CY17" s="292">
        <f>SUM(CZ17:DE17)</f>
        <v>488</v>
      </c>
      <c r="CZ17" s="292">
        <v>0</v>
      </c>
      <c r="DA17" s="292">
        <v>0</v>
      </c>
      <c r="DB17" s="292">
        <v>0</v>
      </c>
      <c r="DC17" s="292">
        <v>430</v>
      </c>
      <c r="DD17" s="292">
        <v>0</v>
      </c>
      <c r="DE17" s="292">
        <v>58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0</v>
      </c>
      <c r="DV17" s="292">
        <v>0</v>
      </c>
      <c r="DW17" s="292">
        <v>0</v>
      </c>
      <c r="DX17" s="292">
        <v>0</v>
      </c>
      <c r="DY17" s="292">
        <v>0</v>
      </c>
      <c r="DZ17" s="292">
        <f>SUM(EA17,EH17)</f>
        <v>236</v>
      </c>
      <c r="EA17" s="292">
        <f>SUM(EB17:EG17)</f>
        <v>176</v>
      </c>
      <c r="EB17" s="292">
        <v>0</v>
      </c>
      <c r="EC17" s="292">
        <v>0</v>
      </c>
      <c r="ED17" s="292">
        <v>176</v>
      </c>
      <c r="EE17" s="292">
        <v>0</v>
      </c>
      <c r="EF17" s="292">
        <v>0</v>
      </c>
      <c r="EG17" s="292">
        <v>0</v>
      </c>
      <c r="EH17" s="292">
        <f>SUM(EI17:EN17)</f>
        <v>60</v>
      </c>
      <c r="EI17" s="292">
        <v>0</v>
      </c>
      <c r="EJ17" s="292">
        <v>0</v>
      </c>
      <c r="EK17" s="292">
        <v>60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SUM(E18,T18,AI18,AX18,BM18,CB18,CQ18,DF18,DU18,DZ18)</f>
        <v>8454</v>
      </c>
      <c r="E18" s="292">
        <f>SUM(F18,M18)</f>
        <v>6899</v>
      </c>
      <c r="F18" s="292">
        <f>SUM(G18:L18)</f>
        <v>6505</v>
      </c>
      <c r="G18" s="292">
        <v>0</v>
      </c>
      <c r="H18" s="292">
        <v>6502</v>
      </c>
      <c r="I18" s="292">
        <v>0</v>
      </c>
      <c r="J18" s="292">
        <v>0</v>
      </c>
      <c r="K18" s="292">
        <v>3</v>
      </c>
      <c r="L18" s="292">
        <v>0</v>
      </c>
      <c r="M18" s="292">
        <f>SUM(N18:S18)</f>
        <v>394</v>
      </c>
      <c r="N18" s="292">
        <v>0</v>
      </c>
      <c r="O18" s="292">
        <v>394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0</v>
      </c>
      <c r="U18" s="292">
        <f>SUM(V18:AA18)</f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0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418</v>
      </c>
      <c r="CC18" s="292">
        <f>SUM(CD18:CI18)</f>
        <v>418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418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606</v>
      </c>
      <c r="CR18" s="292">
        <f>SUM(CS18:CX18)</f>
        <v>606</v>
      </c>
      <c r="CS18" s="292">
        <v>0</v>
      </c>
      <c r="CT18" s="292">
        <v>0</v>
      </c>
      <c r="CU18" s="292">
        <v>0</v>
      </c>
      <c r="CV18" s="292">
        <v>606</v>
      </c>
      <c r="CW18" s="292">
        <v>0</v>
      </c>
      <c r="CX18" s="292">
        <v>0</v>
      </c>
      <c r="CY18" s="292">
        <f>SUM(CZ18:DE18)</f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379</v>
      </c>
      <c r="DV18" s="292">
        <v>379</v>
      </c>
      <c r="DW18" s="292">
        <v>0</v>
      </c>
      <c r="DX18" s="292">
        <v>0</v>
      </c>
      <c r="DY18" s="292">
        <v>0</v>
      </c>
      <c r="DZ18" s="292">
        <f>SUM(EA18,EH18)</f>
        <v>152</v>
      </c>
      <c r="EA18" s="292">
        <f>SUM(EB18:EG18)</f>
        <v>152</v>
      </c>
      <c r="EB18" s="292">
        <v>0</v>
      </c>
      <c r="EC18" s="292">
        <v>0</v>
      </c>
      <c r="ED18" s="292">
        <v>152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SUM(E19,T19,AI19,AX19,BM19,CB19,CQ19,DF19,DU19,DZ19)</f>
        <v>15526</v>
      </c>
      <c r="E19" s="292">
        <f>SUM(F19,M19)</f>
        <v>14374</v>
      </c>
      <c r="F19" s="292">
        <f>SUM(G19:L19)</f>
        <v>13406</v>
      </c>
      <c r="G19" s="292">
        <v>0</v>
      </c>
      <c r="H19" s="292">
        <v>13406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968</v>
      </c>
      <c r="N19" s="292">
        <v>0</v>
      </c>
      <c r="O19" s="292">
        <v>968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1152</v>
      </c>
      <c r="CR19" s="292">
        <f>SUM(CS19:CX19)</f>
        <v>1114</v>
      </c>
      <c r="CS19" s="292">
        <v>0</v>
      </c>
      <c r="CT19" s="292">
        <v>0</v>
      </c>
      <c r="CU19" s="292">
        <v>520</v>
      </c>
      <c r="CV19" s="292">
        <v>569</v>
      </c>
      <c r="CW19" s="292">
        <v>25</v>
      </c>
      <c r="CX19" s="292">
        <v>0</v>
      </c>
      <c r="CY19" s="292">
        <f>SUM(CZ19:DE19)</f>
        <v>38</v>
      </c>
      <c r="CZ19" s="292">
        <v>0</v>
      </c>
      <c r="DA19" s="292">
        <v>0</v>
      </c>
      <c r="DB19" s="292">
        <v>38</v>
      </c>
      <c r="DC19" s="292">
        <v>0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0</v>
      </c>
      <c r="DV19" s="292">
        <v>0</v>
      </c>
      <c r="DW19" s="292">
        <v>0</v>
      </c>
      <c r="DX19" s="292">
        <v>0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SUM(E20,T20,AI20,AX20,BM20,CB20,CQ20,DF20,DU20,DZ20)</f>
        <v>16530</v>
      </c>
      <c r="E20" s="292">
        <f>SUM(F20,M20)</f>
        <v>15014</v>
      </c>
      <c r="F20" s="292">
        <f>SUM(G20:L20)</f>
        <v>11243</v>
      </c>
      <c r="G20" s="292">
        <v>0</v>
      </c>
      <c r="H20" s="292">
        <v>11243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3771</v>
      </c>
      <c r="N20" s="292">
        <v>0</v>
      </c>
      <c r="O20" s="292">
        <v>3771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0</v>
      </c>
      <c r="U20" s="292">
        <f>SUM(V20:AA20)</f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0</v>
      </c>
      <c r="AB20" s="292">
        <f>SUM(AC20:AH20)</f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6</v>
      </c>
      <c r="CC20" s="292">
        <f>SUM(CD20:CI20)</f>
        <v>6</v>
      </c>
      <c r="CD20" s="292">
        <v>0</v>
      </c>
      <c r="CE20" s="292">
        <v>0</v>
      </c>
      <c r="CF20" s="292">
        <v>0</v>
      </c>
      <c r="CG20" s="292">
        <v>6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1510</v>
      </c>
      <c r="CR20" s="292">
        <f>SUM(CS20:CX20)</f>
        <v>1450</v>
      </c>
      <c r="CS20" s="292">
        <v>0</v>
      </c>
      <c r="CT20" s="292">
        <v>0</v>
      </c>
      <c r="CU20" s="292">
        <v>609</v>
      </c>
      <c r="CV20" s="292">
        <v>821</v>
      </c>
      <c r="CW20" s="292">
        <v>20</v>
      </c>
      <c r="CX20" s="292">
        <v>0</v>
      </c>
      <c r="CY20" s="292">
        <f>SUM(CZ20:DE20)</f>
        <v>60</v>
      </c>
      <c r="CZ20" s="292">
        <v>0</v>
      </c>
      <c r="DA20" s="292">
        <v>0</v>
      </c>
      <c r="DB20" s="292">
        <v>60</v>
      </c>
      <c r="DC20" s="292">
        <v>0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0</v>
      </c>
      <c r="DV20" s="292">
        <v>0</v>
      </c>
      <c r="DW20" s="292">
        <v>0</v>
      </c>
      <c r="DX20" s="292">
        <v>0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SUM(E21,T21,AI21,AX21,BM21,CB21,CQ21,DF21,DU21,DZ21)</f>
        <v>11447</v>
      </c>
      <c r="E21" s="292">
        <f>SUM(F21,M21)</f>
        <v>9390</v>
      </c>
      <c r="F21" s="292">
        <f>SUM(G21:L21)</f>
        <v>8558</v>
      </c>
      <c r="G21" s="292">
        <v>0</v>
      </c>
      <c r="H21" s="292">
        <v>8329</v>
      </c>
      <c r="I21" s="292">
        <v>0</v>
      </c>
      <c r="J21" s="292">
        <v>0</v>
      </c>
      <c r="K21" s="292">
        <v>0</v>
      </c>
      <c r="L21" s="292">
        <v>229</v>
      </c>
      <c r="M21" s="292">
        <f>SUM(N21:S21)</f>
        <v>832</v>
      </c>
      <c r="N21" s="292">
        <v>0</v>
      </c>
      <c r="O21" s="292">
        <v>695</v>
      </c>
      <c r="P21" s="292">
        <v>0</v>
      </c>
      <c r="Q21" s="292">
        <v>0</v>
      </c>
      <c r="R21" s="292">
        <v>0</v>
      </c>
      <c r="S21" s="292">
        <v>137</v>
      </c>
      <c r="T21" s="292">
        <f>SUM(U21,AB21)</f>
        <v>0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1443</v>
      </c>
      <c r="CR21" s="292">
        <f>SUM(CS21:CX21)</f>
        <v>1417</v>
      </c>
      <c r="CS21" s="292">
        <v>0</v>
      </c>
      <c r="CT21" s="292">
        <v>0</v>
      </c>
      <c r="CU21" s="292">
        <v>359</v>
      </c>
      <c r="CV21" s="292">
        <v>836</v>
      </c>
      <c r="CW21" s="292">
        <v>13</v>
      </c>
      <c r="CX21" s="292">
        <v>209</v>
      </c>
      <c r="CY21" s="292">
        <f>SUM(CZ21:DE21)</f>
        <v>26</v>
      </c>
      <c r="CZ21" s="292">
        <v>0</v>
      </c>
      <c r="DA21" s="292">
        <v>1</v>
      </c>
      <c r="DB21" s="292">
        <v>17</v>
      </c>
      <c r="DC21" s="292">
        <v>0</v>
      </c>
      <c r="DD21" s="292">
        <v>0</v>
      </c>
      <c r="DE21" s="292">
        <v>8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614</v>
      </c>
      <c r="DV21" s="292">
        <v>614</v>
      </c>
      <c r="DW21" s="292">
        <v>0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SUM(E22,T22,AI22,AX22,BM22,CB22,CQ22,DF22,DU22,DZ22)</f>
        <v>8804</v>
      </c>
      <c r="E22" s="292">
        <f>SUM(F22,M22)</f>
        <v>7372</v>
      </c>
      <c r="F22" s="292">
        <f>SUM(G22:L22)</f>
        <v>6922</v>
      </c>
      <c r="G22" s="292">
        <v>0</v>
      </c>
      <c r="H22" s="292">
        <v>6736</v>
      </c>
      <c r="I22" s="292">
        <v>0</v>
      </c>
      <c r="J22" s="292">
        <v>0</v>
      </c>
      <c r="K22" s="292">
        <v>0</v>
      </c>
      <c r="L22" s="292">
        <v>186</v>
      </c>
      <c r="M22" s="292">
        <f>SUM(N22:S22)</f>
        <v>450</v>
      </c>
      <c r="N22" s="292">
        <v>0</v>
      </c>
      <c r="O22" s="292">
        <v>380</v>
      </c>
      <c r="P22" s="292">
        <v>0</v>
      </c>
      <c r="Q22" s="292">
        <v>0</v>
      </c>
      <c r="R22" s="292">
        <v>0</v>
      </c>
      <c r="S22" s="292">
        <v>70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1328</v>
      </c>
      <c r="CR22" s="292">
        <f>SUM(CS22:CX22)</f>
        <v>1190</v>
      </c>
      <c r="CS22" s="292">
        <v>0</v>
      </c>
      <c r="CT22" s="292">
        <v>0</v>
      </c>
      <c r="CU22" s="292">
        <v>282</v>
      </c>
      <c r="CV22" s="292">
        <v>736</v>
      </c>
      <c r="CW22" s="292">
        <v>7</v>
      </c>
      <c r="CX22" s="292">
        <v>165</v>
      </c>
      <c r="CY22" s="292">
        <f>SUM(CZ22:DE22)</f>
        <v>138</v>
      </c>
      <c r="CZ22" s="292">
        <v>0</v>
      </c>
      <c r="DA22" s="292">
        <v>31</v>
      </c>
      <c r="DB22" s="292">
        <v>21</v>
      </c>
      <c r="DC22" s="292">
        <v>0</v>
      </c>
      <c r="DD22" s="292">
        <v>0</v>
      </c>
      <c r="DE22" s="292">
        <v>86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104</v>
      </c>
      <c r="DV22" s="292">
        <v>104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SUM(E23,T23,AI23,AX23,BM23,CB23,CQ23,DF23,DU23,DZ23)</f>
        <v>2131</v>
      </c>
      <c r="E23" s="292">
        <f>SUM(F23,M23)</f>
        <v>1949</v>
      </c>
      <c r="F23" s="292">
        <f>SUM(G23:L23)</f>
        <v>1142</v>
      </c>
      <c r="G23" s="292">
        <v>0</v>
      </c>
      <c r="H23" s="292">
        <v>1093</v>
      </c>
      <c r="I23" s="292">
        <v>0</v>
      </c>
      <c r="J23" s="292">
        <v>43</v>
      </c>
      <c r="K23" s="292">
        <v>0</v>
      </c>
      <c r="L23" s="292">
        <v>6</v>
      </c>
      <c r="M23" s="292">
        <f>SUM(N23:S23)</f>
        <v>807</v>
      </c>
      <c r="N23" s="292">
        <v>0</v>
      </c>
      <c r="O23" s="292">
        <v>667</v>
      </c>
      <c r="P23" s="292">
        <v>0</v>
      </c>
      <c r="Q23" s="292">
        <v>39</v>
      </c>
      <c r="R23" s="292">
        <v>0</v>
      </c>
      <c r="S23" s="292">
        <v>101</v>
      </c>
      <c r="T23" s="292">
        <f>SUM(U23,AB23)</f>
        <v>0</v>
      </c>
      <c r="U23" s="292">
        <f>SUM(V23:AA23)</f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0</v>
      </c>
      <c r="CR23" s="292">
        <f>SUM(CS23:CX23)</f>
        <v>0</v>
      </c>
      <c r="CS23" s="292">
        <v>0</v>
      </c>
      <c r="CT23" s="292">
        <v>0</v>
      </c>
      <c r="CU23" s="292">
        <v>0</v>
      </c>
      <c r="CV23" s="292">
        <v>0</v>
      </c>
      <c r="CW23" s="292">
        <v>0</v>
      </c>
      <c r="CX23" s="292">
        <v>0</v>
      </c>
      <c r="CY23" s="292">
        <f>SUM(CZ23:DE23)</f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182</v>
      </c>
      <c r="DV23" s="292">
        <v>71</v>
      </c>
      <c r="DW23" s="292">
        <v>0</v>
      </c>
      <c r="DX23" s="292">
        <v>111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SUM(E24,T24,AI24,AX24,BM24,CB24,CQ24,DF24,DU24,DZ24)</f>
        <v>4170</v>
      </c>
      <c r="E24" s="292">
        <f>SUM(F24,M24)</f>
        <v>3814</v>
      </c>
      <c r="F24" s="292">
        <f>SUM(G24:L24)</f>
        <v>2063</v>
      </c>
      <c r="G24" s="292">
        <v>0</v>
      </c>
      <c r="H24" s="292">
        <v>2014</v>
      </c>
      <c r="I24" s="292">
        <v>0</v>
      </c>
      <c r="J24" s="292">
        <v>40</v>
      </c>
      <c r="K24" s="292">
        <v>0</v>
      </c>
      <c r="L24" s="292">
        <v>9</v>
      </c>
      <c r="M24" s="292">
        <f>SUM(N24:S24)</f>
        <v>1751</v>
      </c>
      <c r="N24" s="292">
        <v>0</v>
      </c>
      <c r="O24" s="292">
        <v>1585</v>
      </c>
      <c r="P24" s="292">
        <v>0</v>
      </c>
      <c r="Q24" s="292">
        <v>36</v>
      </c>
      <c r="R24" s="292">
        <v>0</v>
      </c>
      <c r="S24" s="292">
        <v>130</v>
      </c>
      <c r="T24" s="292">
        <f>SUM(U24,AB24)</f>
        <v>0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0</v>
      </c>
      <c r="CR24" s="292">
        <f>SUM(CS24:CX24)</f>
        <v>0</v>
      </c>
      <c r="CS24" s="292">
        <v>0</v>
      </c>
      <c r="CT24" s="292">
        <v>0</v>
      </c>
      <c r="CU24" s="292">
        <v>0</v>
      </c>
      <c r="CV24" s="292">
        <v>0</v>
      </c>
      <c r="CW24" s="292">
        <v>0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356</v>
      </c>
      <c r="DV24" s="292">
        <v>138</v>
      </c>
      <c r="DW24" s="292">
        <v>0</v>
      </c>
      <c r="DX24" s="292">
        <v>218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SUM(E25,T25,AI25,AX25,BM25,CB25,CQ25,DF25,DU25,DZ25)</f>
        <v>3973</v>
      </c>
      <c r="E25" s="292">
        <f>SUM(F25,M25)</f>
        <v>3634</v>
      </c>
      <c r="F25" s="292">
        <f>SUM(G25:L25)</f>
        <v>2240</v>
      </c>
      <c r="G25" s="292">
        <v>0</v>
      </c>
      <c r="H25" s="292">
        <v>2189</v>
      </c>
      <c r="I25" s="292">
        <v>0</v>
      </c>
      <c r="J25" s="292">
        <v>41</v>
      </c>
      <c r="K25" s="292">
        <v>0</v>
      </c>
      <c r="L25" s="292">
        <v>10</v>
      </c>
      <c r="M25" s="292">
        <f>SUM(N25:S25)</f>
        <v>1394</v>
      </c>
      <c r="N25" s="292">
        <v>0</v>
      </c>
      <c r="O25" s="292">
        <v>1212</v>
      </c>
      <c r="P25" s="292">
        <v>0</v>
      </c>
      <c r="Q25" s="292">
        <v>37</v>
      </c>
      <c r="R25" s="292">
        <v>0</v>
      </c>
      <c r="S25" s="292">
        <v>145</v>
      </c>
      <c r="T25" s="292">
        <f>SUM(U25,AB25)</f>
        <v>0</v>
      </c>
      <c r="U25" s="292">
        <f>SUM(V25:AA25)</f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0</v>
      </c>
      <c r="CR25" s="292">
        <f>SUM(CS25:CX25)</f>
        <v>0</v>
      </c>
      <c r="CS25" s="292">
        <v>0</v>
      </c>
      <c r="CT25" s="292">
        <v>0</v>
      </c>
      <c r="CU25" s="292">
        <v>0</v>
      </c>
      <c r="CV25" s="292">
        <v>0</v>
      </c>
      <c r="CW25" s="292">
        <v>0</v>
      </c>
      <c r="CX25" s="292">
        <v>0</v>
      </c>
      <c r="CY25" s="292">
        <f>SUM(CZ25:DE25)</f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339</v>
      </c>
      <c r="DV25" s="292">
        <v>169</v>
      </c>
      <c r="DW25" s="292">
        <v>0</v>
      </c>
      <c r="DX25" s="292">
        <v>170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SUM(E26,T26,AI26,AX26,BM26,CB26,CQ26,DF26,DU26,DZ26)</f>
        <v>1073</v>
      </c>
      <c r="E26" s="292">
        <f>SUM(F26,M26)</f>
        <v>758</v>
      </c>
      <c r="F26" s="292">
        <f>SUM(G26:L26)</f>
        <v>720</v>
      </c>
      <c r="G26" s="292">
        <v>0</v>
      </c>
      <c r="H26" s="292">
        <v>720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38</v>
      </c>
      <c r="N26" s="292">
        <v>0</v>
      </c>
      <c r="O26" s="292">
        <v>38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0</v>
      </c>
      <c r="U26" s="292">
        <f>SUM(V26:AA26)</f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0</v>
      </c>
      <c r="AB26" s="292">
        <f>SUM(AC26:AH26)</f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155</v>
      </c>
      <c r="CR26" s="292">
        <f>SUM(CS26:CX26)</f>
        <v>88</v>
      </c>
      <c r="CS26" s="292">
        <v>0</v>
      </c>
      <c r="CT26" s="292">
        <v>0</v>
      </c>
      <c r="CU26" s="292">
        <v>0</v>
      </c>
      <c r="CV26" s="292">
        <v>88</v>
      </c>
      <c r="CW26" s="292">
        <v>0</v>
      </c>
      <c r="CX26" s="292">
        <v>0</v>
      </c>
      <c r="CY26" s="292">
        <f>SUM(CZ26:DE26)</f>
        <v>67</v>
      </c>
      <c r="CZ26" s="292">
        <v>0</v>
      </c>
      <c r="DA26" s="292">
        <v>0</v>
      </c>
      <c r="DB26" s="292">
        <v>0</v>
      </c>
      <c r="DC26" s="292">
        <v>67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0</v>
      </c>
      <c r="DV26" s="292">
        <v>0</v>
      </c>
      <c r="DW26" s="292">
        <v>0</v>
      </c>
      <c r="DX26" s="292">
        <v>0</v>
      </c>
      <c r="DY26" s="292">
        <v>0</v>
      </c>
      <c r="DZ26" s="292">
        <f>SUM(EA26,EH26)</f>
        <v>160</v>
      </c>
      <c r="EA26" s="292">
        <f>SUM(EB26:EG26)</f>
        <v>10</v>
      </c>
      <c r="EB26" s="292">
        <v>0</v>
      </c>
      <c r="EC26" s="292">
        <v>0</v>
      </c>
      <c r="ED26" s="292">
        <v>10</v>
      </c>
      <c r="EE26" s="292">
        <v>0</v>
      </c>
      <c r="EF26" s="292">
        <v>0</v>
      </c>
      <c r="EG26" s="292">
        <v>0</v>
      </c>
      <c r="EH26" s="292">
        <f>SUM(EI26:EN26)</f>
        <v>150</v>
      </c>
      <c r="EI26" s="292">
        <v>0</v>
      </c>
      <c r="EJ26" s="292">
        <v>0</v>
      </c>
      <c r="EK26" s="292">
        <v>150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SUM(E27,T27,AI27,AX27,BM27,CB27,CQ27,DF27,DU27,DZ27)</f>
        <v>5061</v>
      </c>
      <c r="E27" s="292">
        <f>SUM(F27,M27)</f>
        <v>4459</v>
      </c>
      <c r="F27" s="292">
        <f>SUM(G27:L27)</f>
        <v>1955</v>
      </c>
      <c r="G27" s="292">
        <v>0</v>
      </c>
      <c r="H27" s="292">
        <v>1955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2504</v>
      </c>
      <c r="N27" s="292">
        <v>0</v>
      </c>
      <c r="O27" s="292">
        <v>2504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0</v>
      </c>
      <c r="U27" s="292">
        <f>SUM(V27:AA27)</f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v>0</v>
      </c>
      <c r="AA27" s="292">
        <v>0</v>
      </c>
      <c r="AB27" s="292">
        <f>SUM(AC27:AH27)</f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602</v>
      </c>
      <c r="CR27" s="292">
        <f>SUM(CS27:CX27)</f>
        <v>226</v>
      </c>
      <c r="CS27" s="292">
        <v>0</v>
      </c>
      <c r="CT27" s="292">
        <v>0</v>
      </c>
      <c r="CU27" s="292">
        <v>0</v>
      </c>
      <c r="CV27" s="292">
        <v>175</v>
      </c>
      <c r="CW27" s="292">
        <v>0</v>
      </c>
      <c r="CX27" s="292">
        <v>51</v>
      </c>
      <c r="CY27" s="292">
        <f>SUM(CZ27:DE27)</f>
        <v>376</v>
      </c>
      <c r="CZ27" s="292">
        <v>0</v>
      </c>
      <c r="DA27" s="292">
        <v>0</v>
      </c>
      <c r="DB27" s="292">
        <v>45</v>
      </c>
      <c r="DC27" s="292">
        <v>67</v>
      </c>
      <c r="DD27" s="292">
        <v>0</v>
      </c>
      <c r="DE27" s="292">
        <v>264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0</v>
      </c>
      <c r="DV27" s="292">
        <v>0</v>
      </c>
      <c r="DW27" s="292">
        <v>0</v>
      </c>
      <c r="DX27" s="292">
        <v>0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SUM(E28,T28,AI28,AX28,BM28,CB28,CQ28,DF28,DU28,DZ28)</f>
        <v>10479</v>
      </c>
      <c r="E28" s="292">
        <f>SUM(F28,M28)</f>
        <v>5997</v>
      </c>
      <c r="F28" s="292">
        <f>SUM(G28:L28)</f>
        <v>4983</v>
      </c>
      <c r="G28" s="292">
        <v>0</v>
      </c>
      <c r="H28" s="292">
        <v>4983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1014</v>
      </c>
      <c r="N28" s="292">
        <v>0</v>
      </c>
      <c r="O28" s="292">
        <v>1014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0</v>
      </c>
      <c r="U28" s="292">
        <f>SUM(V28:AA28)</f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v>0</v>
      </c>
      <c r="AA28" s="292">
        <v>0</v>
      </c>
      <c r="AB28" s="292">
        <f>SUM(AC28:AH28)</f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1635</v>
      </c>
      <c r="CR28" s="292">
        <f>SUM(CS28:CX28)</f>
        <v>906</v>
      </c>
      <c r="CS28" s="292">
        <v>0</v>
      </c>
      <c r="CT28" s="292">
        <v>0</v>
      </c>
      <c r="CU28" s="292">
        <v>262</v>
      </c>
      <c r="CV28" s="292">
        <v>473</v>
      </c>
      <c r="CW28" s="292">
        <v>132</v>
      </c>
      <c r="CX28" s="292">
        <v>39</v>
      </c>
      <c r="CY28" s="292">
        <f>SUM(CZ28:DE28)</f>
        <v>729</v>
      </c>
      <c r="CZ28" s="292">
        <v>0</v>
      </c>
      <c r="DA28" s="292">
        <v>0</v>
      </c>
      <c r="DB28" s="292">
        <v>269</v>
      </c>
      <c r="DC28" s="292">
        <v>144</v>
      </c>
      <c r="DD28" s="292">
        <v>1</v>
      </c>
      <c r="DE28" s="292">
        <v>315</v>
      </c>
      <c r="DF28" s="292">
        <f>SUM(DG28,DN28)</f>
        <v>1421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1421</v>
      </c>
      <c r="DO28" s="292">
        <v>0</v>
      </c>
      <c r="DP28" s="292">
        <v>0</v>
      </c>
      <c r="DQ28" s="292">
        <v>0</v>
      </c>
      <c r="DR28" s="292">
        <v>0</v>
      </c>
      <c r="DS28" s="292">
        <v>1421</v>
      </c>
      <c r="DT28" s="292">
        <v>0</v>
      </c>
      <c r="DU28" s="292">
        <f>SUM(DV28:DY28)</f>
        <v>0</v>
      </c>
      <c r="DV28" s="292">
        <v>0</v>
      </c>
      <c r="DW28" s="292">
        <v>0</v>
      </c>
      <c r="DX28" s="292">
        <v>0</v>
      </c>
      <c r="DY28" s="292">
        <v>0</v>
      </c>
      <c r="DZ28" s="292">
        <f>SUM(EA28,EH28)</f>
        <v>1426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1426</v>
      </c>
      <c r="EI28" s="292">
        <v>0</v>
      </c>
      <c r="EJ28" s="292">
        <v>0</v>
      </c>
      <c r="EK28" s="292">
        <v>1426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2"/>
      <c r="DS29" s="292"/>
      <c r="DT29" s="292"/>
      <c r="DU29" s="292"/>
      <c r="DV29" s="292"/>
      <c r="DW29" s="292"/>
      <c r="DX29" s="292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2"/>
      <c r="EL29" s="292"/>
      <c r="EM29" s="292"/>
      <c r="EN29" s="292"/>
    </row>
    <row r="30" spans="1:1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2"/>
      <c r="DS30" s="292"/>
      <c r="DT30" s="292"/>
      <c r="DU30" s="292"/>
      <c r="DV30" s="292"/>
      <c r="DW30" s="292"/>
      <c r="DX30" s="292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2"/>
      <c r="EL30" s="292"/>
      <c r="EM30" s="292"/>
      <c r="EN30" s="292"/>
    </row>
    <row r="31" spans="1:1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2"/>
      <c r="EL31" s="292"/>
      <c r="EM31" s="292"/>
      <c r="EN31" s="292"/>
    </row>
    <row r="32" spans="1:1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2"/>
      <c r="DS32" s="292"/>
      <c r="DT32" s="292"/>
      <c r="DU32" s="292"/>
      <c r="DV32" s="292"/>
      <c r="DW32" s="292"/>
      <c r="DX32" s="292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2"/>
      <c r="EL32" s="292"/>
      <c r="EM32" s="292"/>
      <c r="EN32" s="292"/>
    </row>
    <row r="33" spans="1:1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2"/>
      <c r="EL33" s="292"/>
      <c r="EM33" s="292"/>
      <c r="EN33" s="292"/>
    </row>
    <row r="34" spans="1:1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2"/>
      <c r="EL34" s="292"/>
      <c r="EM34" s="292"/>
      <c r="EN34" s="292"/>
    </row>
    <row r="35" spans="1:1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28">
    <sortCondition ref="A8:A28"/>
    <sortCondition ref="B8:B28"/>
    <sortCondition ref="C8:C28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&amp;L処理施設別ごみ搬入量の状況（令和2年度実績）</oddHeader>
  </headerFooter>
  <colBreaks count="8" manualBreakCount="8">
    <brk id="19" min="1" max="27" man="1"/>
    <brk id="34" min="1" max="27" man="1"/>
    <brk id="49" min="1" max="27" man="1"/>
    <brk id="64" min="1" max="27" man="1"/>
    <brk id="79" min="1" max="27" man="1"/>
    <brk id="94" min="1" max="27" man="1"/>
    <brk id="109" min="1" max="27" man="1"/>
    <brk id="124" min="1" max="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長崎県</v>
      </c>
      <c r="B7" s="303" t="str">
        <f>ごみ処理概要!B7</f>
        <v>42000</v>
      </c>
      <c r="C7" s="304" t="s">
        <v>3</v>
      </c>
      <c r="D7" s="305">
        <f>SUM(E7,F7,N7,O7)</f>
        <v>457052</v>
      </c>
      <c r="E7" s="305">
        <f>+Q7</f>
        <v>395309</v>
      </c>
      <c r="F7" s="305">
        <f>SUM(G7:M7)</f>
        <v>46528</v>
      </c>
      <c r="G7" s="305">
        <f t="shared" ref="G7:M7" si="0">SUM(G$8:G$207)</f>
        <v>5851</v>
      </c>
      <c r="H7" s="305">
        <f t="shared" si="0"/>
        <v>47</v>
      </c>
      <c r="I7" s="305">
        <f t="shared" si="0"/>
        <v>0</v>
      </c>
      <c r="J7" s="305">
        <f t="shared" si="0"/>
        <v>0</v>
      </c>
      <c r="K7" s="305">
        <f t="shared" si="0"/>
        <v>424</v>
      </c>
      <c r="L7" s="305">
        <f t="shared" si="0"/>
        <v>38738</v>
      </c>
      <c r="M7" s="305">
        <f t="shared" si="0"/>
        <v>1468</v>
      </c>
      <c r="N7" s="305">
        <f>+AA7</f>
        <v>10526</v>
      </c>
      <c r="O7" s="305">
        <f>+資源化量内訳!Y7</f>
        <v>4689</v>
      </c>
      <c r="P7" s="305">
        <f>+SUM(Q7,R7)</f>
        <v>401552</v>
      </c>
      <c r="Q7" s="305">
        <f>SUM(Q$8:Q$207)</f>
        <v>395309</v>
      </c>
      <c r="R7" s="305">
        <f>+SUM(S7,T7,U7,V7,W7,X7,Y7)</f>
        <v>6243</v>
      </c>
      <c r="S7" s="305">
        <f t="shared" ref="S7:Y7" si="1">SUM(S$8:S$207)</f>
        <v>1405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3812</v>
      </c>
      <c r="Y7" s="305">
        <f t="shared" si="1"/>
        <v>1026</v>
      </c>
      <c r="Z7" s="305">
        <f>SUM(AA7:AC7)</f>
        <v>38931</v>
      </c>
      <c r="AA7" s="305">
        <f>SUM(AA$8:AA$207)</f>
        <v>10526</v>
      </c>
      <c r="AB7" s="305">
        <f>SUM(AB$8:AB$207)</f>
        <v>23374</v>
      </c>
      <c r="AC7" s="305">
        <f>SUM(AD7:AJ7)</f>
        <v>5031</v>
      </c>
      <c r="AD7" s="305">
        <f t="shared" ref="AD7:AJ7" si="2">SUM(AD$8:AD$207)</f>
        <v>2142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2840</v>
      </c>
      <c r="AJ7" s="305">
        <f t="shared" si="2"/>
        <v>49</v>
      </c>
      <c r="AK7" s="305">
        <f>SUM(AL7:AS7)</f>
        <v>412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19</v>
      </c>
      <c r="AS7" s="305">
        <f t="shared" si="3"/>
        <v>393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138147</v>
      </c>
      <c r="E8" s="292">
        <f>+Q8</f>
        <v>114644</v>
      </c>
      <c r="F8" s="292">
        <f>SUM(G8:M8)</f>
        <v>15383</v>
      </c>
      <c r="G8" s="292">
        <v>0</v>
      </c>
      <c r="H8" s="292">
        <v>0</v>
      </c>
      <c r="I8" s="292">
        <v>0</v>
      </c>
      <c r="J8" s="292">
        <v>0</v>
      </c>
      <c r="K8" s="292">
        <v>0</v>
      </c>
      <c r="L8" s="292">
        <v>15383</v>
      </c>
      <c r="M8" s="292">
        <v>0</v>
      </c>
      <c r="N8" s="292">
        <f>+AA8</f>
        <v>8120</v>
      </c>
      <c r="O8" s="292">
        <f>+資源化量内訳!Y8</f>
        <v>0</v>
      </c>
      <c r="P8" s="292">
        <f>+SUM(Q8,R8)</f>
        <v>116193</v>
      </c>
      <c r="Q8" s="292">
        <v>114644</v>
      </c>
      <c r="R8" s="292">
        <f>+SUM(S8,T8,U8,V8,W8,X8,Y8)</f>
        <v>1549</v>
      </c>
      <c r="S8" s="292">
        <v>0</v>
      </c>
      <c r="T8" s="292">
        <v>0</v>
      </c>
      <c r="U8" s="292">
        <v>0</v>
      </c>
      <c r="V8" s="292">
        <v>0</v>
      </c>
      <c r="W8" s="292">
        <v>0</v>
      </c>
      <c r="X8" s="292">
        <v>1549</v>
      </c>
      <c r="Y8" s="292">
        <v>0</v>
      </c>
      <c r="Z8" s="292">
        <f>SUM(AA8:AC8)</f>
        <v>20558</v>
      </c>
      <c r="AA8" s="292">
        <v>8120</v>
      </c>
      <c r="AB8" s="292">
        <v>12311</v>
      </c>
      <c r="AC8" s="292">
        <f>SUM(AD8:AJ8)</f>
        <v>127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127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84872</v>
      </c>
      <c r="E9" s="292">
        <f>+Q9</f>
        <v>76708</v>
      </c>
      <c r="F9" s="292">
        <f>SUM(G9:M9)</f>
        <v>6925</v>
      </c>
      <c r="G9" s="292">
        <v>4539</v>
      </c>
      <c r="H9" s="292">
        <v>0</v>
      </c>
      <c r="I9" s="292">
        <v>0</v>
      </c>
      <c r="J9" s="292">
        <v>0</v>
      </c>
      <c r="K9" s="292">
        <v>0</v>
      </c>
      <c r="L9" s="292">
        <v>2386</v>
      </c>
      <c r="M9" s="292">
        <v>0</v>
      </c>
      <c r="N9" s="292">
        <f>+AA9</f>
        <v>154</v>
      </c>
      <c r="O9" s="292">
        <f>+資源化量内訳!Y9</f>
        <v>1085</v>
      </c>
      <c r="P9" s="292">
        <f>+SUM(Q9,R9)</f>
        <v>78113</v>
      </c>
      <c r="Q9" s="292">
        <v>76708</v>
      </c>
      <c r="R9" s="292">
        <f>+SUM(S9,T9,U9,V9,W9,X9,Y9)</f>
        <v>1405</v>
      </c>
      <c r="S9" s="292">
        <v>1405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4679</v>
      </c>
      <c r="AA9" s="292">
        <v>154</v>
      </c>
      <c r="AB9" s="292">
        <v>2873</v>
      </c>
      <c r="AC9" s="292">
        <f>SUM(AD9:AJ9)</f>
        <v>1652</v>
      </c>
      <c r="AD9" s="292">
        <v>1652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18349</v>
      </c>
      <c r="E10" s="292">
        <f>+Q10</f>
        <v>15940</v>
      </c>
      <c r="F10" s="292">
        <f>SUM(G10:M10)</f>
        <v>2409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2409</v>
      </c>
      <c r="M10" s="292">
        <v>0</v>
      </c>
      <c r="N10" s="292">
        <f>+AA10</f>
        <v>0</v>
      </c>
      <c r="O10" s="292">
        <f>+資源化量内訳!Y10</f>
        <v>0</v>
      </c>
      <c r="P10" s="292">
        <f>+SUM(Q10,R10)</f>
        <v>16096</v>
      </c>
      <c r="Q10" s="292">
        <v>15940</v>
      </c>
      <c r="R10" s="292">
        <f>+SUM(S10,T10,U10,V10,W10,X10,Y10)</f>
        <v>156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156</v>
      </c>
      <c r="Y10" s="292">
        <v>0</v>
      </c>
      <c r="Z10" s="292">
        <f>SUM(AA10:AC10)</f>
        <v>446</v>
      </c>
      <c r="AA10" s="292">
        <v>0</v>
      </c>
      <c r="AB10" s="292">
        <v>0</v>
      </c>
      <c r="AC10" s="292">
        <f>SUM(AD10:AJ10)</f>
        <v>446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446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48496</v>
      </c>
      <c r="E11" s="292">
        <f>+Q11</f>
        <v>45426</v>
      </c>
      <c r="F11" s="292">
        <f>SUM(G11:M11)</f>
        <v>2470</v>
      </c>
      <c r="G11" s="292">
        <v>0</v>
      </c>
      <c r="H11" s="292">
        <v>47</v>
      </c>
      <c r="I11" s="292">
        <v>0</v>
      </c>
      <c r="J11" s="292">
        <v>0</v>
      </c>
      <c r="K11" s="292">
        <v>0</v>
      </c>
      <c r="L11" s="292">
        <v>2423</v>
      </c>
      <c r="M11" s="292">
        <v>0</v>
      </c>
      <c r="N11" s="292">
        <f>+AA11</f>
        <v>278</v>
      </c>
      <c r="O11" s="292">
        <f>+資源化量内訳!Y11</f>
        <v>322</v>
      </c>
      <c r="P11" s="292">
        <f>+SUM(Q11,R11)</f>
        <v>45426</v>
      </c>
      <c r="Q11" s="292">
        <v>45426</v>
      </c>
      <c r="R11" s="292">
        <f>+SUM(S11,T11,U11,V11,W11,X11,Y11)</f>
        <v>0</v>
      </c>
      <c r="S11" s="292">
        <v>0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>SUM(AA11:AC11)</f>
        <v>1219</v>
      </c>
      <c r="AA11" s="292">
        <v>278</v>
      </c>
      <c r="AB11" s="292">
        <v>0</v>
      </c>
      <c r="AC11" s="292">
        <f>SUM(AD11:AJ11)</f>
        <v>941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941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30941</v>
      </c>
      <c r="E12" s="292">
        <f>+Q12</f>
        <v>28338</v>
      </c>
      <c r="F12" s="292">
        <f>SUM(G12:M12)</f>
        <v>1832</v>
      </c>
      <c r="G12" s="292">
        <v>1312</v>
      </c>
      <c r="H12" s="292">
        <v>0</v>
      </c>
      <c r="I12" s="292">
        <v>0</v>
      </c>
      <c r="J12" s="292">
        <v>0</v>
      </c>
      <c r="K12" s="292">
        <v>0</v>
      </c>
      <c r="L12" s="292">
        <v>473</v>
      </c>
      <c r="M12" s="292">
        <v>47</v>
      </c>
      <c r="N12" s="292">
        <f>+AA12</f>
        <v>0</v>
      </c>
      <c r="O12" s="292">
        <f>+資源化量内訳!Y12</f>
        <v>771</v>
      </c>
      <c r="P12" s="292">
        <f>+SUM(Q12,R12)</f>
        <v>28338</v>
      </c>
      <c r="Q12" s="292">
        <v>28338</v>
      </c>
      <c r="R12" s="292">
        <f>+SUM(S12,T12,U12,V12,W12,X12,Y12)</f>
        <v>0</v>
      </c>
      <c r="S12" s="292">
        <v>0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3948</v>
      </c>
      <c r="AA12" s="292">
        <v>0</v>
      </c>
      <c r="AB12" s="292">
        <v>3411</v>
      </c>
      <c r="AC12" s="292">
        <f>SUM(AD12:AJ12)</f>
        <v>537</v>
      </c>
      <c r="AD12" s="292">
        <v>490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47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9171</v>
      </c>
      <c r="E13" s="292">
        <f>+Q13</f>
        <v>7794</v>
      </c>
      <c r="F13" s="292">
        <f>SUM(G13:M13)</f>
        <v>1377</v>
      </c>
      <c r="G13" s="292">
        <v>0</v>
      </c>
      <c r="H13" s="292">
        <v>0</v>
      </c>
      <c r="I13" s="292">
        <v>0</v>
      </c>
      <c r="J13" s="292">
        <v>0</v>
      </c>
      <c r="K13" s="292">
        <v>0</v>
      </c>
      <c r="L13" s="292">
        <v>1377</v>
      </c>
      <c r="M13" s="292">
        <v>0</v>
      </c>
      <c r="N13" s="292">
        <f>+AA13</f>
        <v>0</v>
      </c>
      <c r="O13" s="292">
        <f>+資源化量内訳!Y13</f>
        <v>0</v>
      </c>
      <c r="P13" s="292">
        <f>+SUM(Q13,R13)</f>
        <v>8281</v>
      </c>
      <c r="Q13" s="292">
        <v>7794</v>
      </c>
      <c r="R13" s="292">
        <f>+SUM(S13,T13,U13,V13,W13,X13,Y13)</f>
        <v>487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487</v>
      </c>
      <c r="Y13" s="292">
        <v>0</v>
      </c>
      <c r="Z13" s="292">
        <f>SUM(AA13:AC13)</f>
        <v>393</v>
      </c>
      <c r="AA13" s="292">
        <v>0</v>
      </c>
      <c r="AB13" s="292">
        <v>309</v>
      </c>
      <c r="AC13" s="292">
        <f>SUM(AD13:AJ13)</f>
        <v>84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84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6461</v>
      </c>
      <c r="E14" s="292">
        <f>+Q14</f>
        <v>5648</v>
      </c>
      <c r="F14" s="292">
        <f>SUM(G14:M14)</f>
        <v>813</v>
      </c>
      <c r="G14" s="292">
        <v>0</v>
      </c>
      <c r="H14" s="292">
        <v>0</v>
      </c>
      <c r="I14" s="292">
        <v>0</v>
      </c>
      <c r="J14" s="292">
        <v>0</v>
      </c>
      <c r="K14" s="292">
        <v>0</v>
      </c>
      <c r="L14" s="292">
        <v>813</v>
      </c>
      <c r="M14" s="292">
        <v>0</v>
      </c>
      <c r="N14" s="292">
        <f>+AA14</f>
        <v>0</v>
      </c>
      <c r="O14" s="292">
        <f>+資源化量内訳!Y14</f>
        <v>0</v>
      </c>
      <c r="P14" s="292">
        <f>+SUM(Q14,R14)</f>
        <v>5793</v>
      </c>
      <c r="Q14" s="292">
        <v>5648</v>
      </c>
      <c r="R14" s="292">
        <f>+SUM(S14,T14,U14,V14,W14,X14,Y14)</f>
        <v>145</v>
      </c>
      <c r="S14" s="292">
        <v>0</v>
      </c>
      <c r="T14" s="292">
        <v>0</v>
      </c>
      <c r="U14" s="292">
        <v>0</v>
      </c>
      <c r="V14" s="292">
        <v>0</v>
      </c>
      <c r="W14" s="292">
        <v>0</v>
      </c>
      <c r="X14" s="292">
        <v>145</v>
      </c>
      <c r="Y14" s="292">
        <v>0</v>
      </c>
      <c r="Z14" s="292">
        <f>SUM(AA14:AC14)</f>
        <v>275</v>
      </c>
      <c r="AA14" s="292">
        <v>0</v>
      </c>
      <c r="AB14" s="292">
        <v>224</v>
      </c>
      <c r="AC14" s="292">
        <f>SUM(AD14:AJ14)</f>
        <v>51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51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10587</v>
      </c>
      <c r="E15" s="292">
        <f>+Q15</f>
        <v>9408</v>
      </c>
      <c r="F15" s="292">
        <f>SUM(G15:M15)</f>
        <v>642</v>
      </c>
      <c r="G15" s="292">
        <v>0</v>
      </c>
      <c r="H15" s="292">
        <v>0</v>
      </c>
      <c r="I15" s="292">
        <v>0</v>
      </c>
      <c r="J15" s="292">
        <v>0</v>
      </c>
      <c r="K15" s="292">
        <v>0</v>
      </c>
      <c r="L15" s="292">
        <v>642</v>
      </c>
      <c r="M15" s="292">
        <v>0</v>
      </c>
      <c r="N15" s="292">
        <f>+AA15</f>
        <v>0</v>
      </c>
      <c r="O15" s="292">
        <f>+資源化量内訳!Y15</f>
        <v>537</v>
      </c>
      <c r="P15" s="292">
        <f>+SUM(Q15,R15)</f>
        <v>9408</v>
      </c>
      <c r="Q15" s="292">
        <v>9408</v>
      </c>
      <c r="R15" s="292">
        <f>+SUM(S15,T15,U15,V15,W15,X15,Y15)</f>
        <v>0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1175</v>
      </c>
      <c r="AA15" s="292">
        <v>0</v>
      </c>
      <c r="AB15" s="292">
        <v>1175</v>
      </c>
      <c r="AC15" s="292">
        <f>SUM(AD15:AJ15)</f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9103</v>
      </c>
      <c r="E16" s="292">
        <f>+Q16</f>
        <v>7056</v>
      </c>
      <c r="F16" s="292">
        <f>SUM(G16:M16)</f>
        <v>2047</v>
      </c>
      <c r="G16" s="292">
        <v>0</v>
      </c>
      <c r="H16" s="292">
        <v>0</v>
      </c>
      <c r="I16" s="292">
        <v>0</v>
      </c>
      <c r="J16" s="292">
        <v>0</v>
      </c>
      <c r="K16" s="292">
        <v>0</v>
      </c>
      <c r="L16" s="292">
        <v>2047</v>
      </c>
      <c r="M16" s="292">
        <v>0</v>
      </c>
      <c r="N16" s="292">
        <f>+AA16</f>
        <v>0</v>
      </c>
      <c r="O16" s="292">
        <f>+資源化量内訳!Y16</f>
        <v>0</v>
      </c>
      <c r="P16" s="292">
        <f>+SUM(Q16,R16)</f>
        <v>7056</v>
      </c>
      <c r="Q16" s="292">
        <v>7056</v>
      </c>
      <c r="R16" s="292">
        <f>+SUM(S16,T16,U16,V16,W16,X16,Y16)</f>
        <v>0</v>
      </c>
      <c r="S16" s="292">
        <v>0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207</v>
      </c>
      <c r="AA16" s="292">
        <v>0</v>
      </c>
      <c r="AB16" s="292">
        <v>207</v>
      </c>
      <c r="AC16" s="292">
        <f>SUM(AD16:AJ16)</f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13746</v>
      </c>
      <c r="E17" s="292">
        <f>+Q17</f>
        <v>11348</v>
      </c>
      <c r="F17" s="292">
        <f>SUM(G17:M17)</f>
        <v>2162</v>
      </c>
      <c r="G17" s="292">
        <v>0</v>
      </c>
      <c r="H17" s="292">
        <v>0</v>
      </c>
      <c r="I17" s="292">
        <v>0</v>
      </c>
      <c r="J17" s="292">
        <v>0</v>
      </c>
      <c r="K17" s="292">
        <v>0</v>
      </c>
      <c r="L17" s="292">
        <v>2162</v>
      </c>
      <c r="M17" s="292">
        <v>0</v>
      </c>
      <c r="N17" s="292">
        <f>+AA17</f>
        <v>236</v>
      </c>
      <c r="O17" s="292">
        <f>+資源化量内訳!Y17</f>
        <v>0</v>
      </c>
      <c r="P17" s="292">
        <f>+SUM(Q17,R17)</f>
        <v>11497</v>
      </c>
      <c r="Q17" s="292">
        <v>11348</v>
      </c>
      <c r="R17" s="292">
        <f>+SUM(S17,T17,U17,V17,W17,X17,Y17)</f>
        <v>149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149</v>
      </c>
      <c r="Y17" s="292">
        <v>0</v>
      </c>
      <c r="Z17" s="292">
        <f>SUM(AA17:AC17)</f>
        <v>1728</v>
      </c>
      <c r="AA17" s="292">
        <v>236</v>
      </c>
      <c r="AB17" s="292">
        <v>1469</v>
      </c>
      <c r="AC17" s="292">
        <f>SUM(AD17:AJ17)</f>
        <v>23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23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8455</v>
      </c>
      <c r="E18" s="292">
        <f>+Q18</f>
        <v>6899</v>
      </c>
      <c r="F18" s="292">
        <f>SUM(G18:M18)</f>
        <v>1025</v>
      </c>
      <c r="G18" s="292">
        <v>0</v>
      </c>
      <c r="H18" s="292">
        <v>0</v>
      </c>
      <c r="I18" s="292">
        <v>0</v>
      </c>
      <c r="J18" s="292">
        <v>0</v>
      </c>
      <c r="K18" s="292">
        <v>418</v>
      </c>
      <c r="L18" s="292">
        <v>607</v>
      </c>
      <c r="M18" s="292">
        <v>0</v>
      </c>
      <c r="N18" s="292">
        <f>+AA18</f>
        <v>152</v>
      </c>
      <c r="O18" s="292">
        <f>+資源化量内訳!Y18</f>
        <v>379</v>
      </c>
      <c r="P18" s="292">
        <f>+SUM(Q18,R18)</f>
        <v>6899</v>
      </c>
      <c r="Q18" s="292">
        <v>6899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152</v>
      </c>
      <c r="AA18" s="292">
        <v>152</v>
      </c>
      <c r="AB18" s="292">
        <v>0</v>
      </c>
      <c r="AC18" s="292">
        <f>SUM(AD18:AJ18)</f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15526</v>
      </c>
      <c r="E19" s="292">
        <f>+Q19</f>
        <v>14374</v>
      </c>
      <c r="F19" s="292">
        <f>SUM(G19:M19)</f>
        <v>1152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1152</v>
      </c>
      <c r="M19" s="292">
        <v>0</v>
      </c>
      <c r="N19" s="292">
        <f>+AA19</f>
        <v>0</v>
      </c>
      <c r="O19" s="292">
        <f>+資源化量内訳!Y19</f>
        <v>0</v>
      </c>
      <c r="P19" s="292">
        <f>+SUM(Q19,R19)</f>
        <v>14479</v>
      </c>
      <c r="Q19" s="292">
        <v>14374</v>
      </c>
      <c r="R19" s="292">
        <f>+SUM(S19,T19,U19,V19,W19,X19,Y19)</f>
        <v>105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105</v>
      </c>
      <c r="Y19" s="292">
        <v>0</v>
      </c>
      <c r="Z19" s="292">
        <f>SUM(AA19:AC19)</f>
        <v>214</v>
      </c>
      <c r="AA19" s="292">
        <v>0</v>
      </c>
      <c r="AB19" s="292">
        <v>0</v>
      </c>
      <c r="AC19" s="292">
        <f>SUM(AD19:AJ19)</f>
        <v>214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214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16530</v>
      </c>
      <c r="E20" s="292">
        <f>+Q20</f>
        <v>15014</v>
      </c>
      <c r="F20" s="292">
        <f>SUM(G20:M20)</f>
        <v>1516</v>
      </c>
      <c r="G20" s="292">
        <v>0</v>
      </c>
      <c r="H20" s="292">
        <v>0</v>
      </c>
      <c r="I20" s="292">
        <v>0</v>
      </c>
      <c r="J20" s="292">
        <v>0</v>
      </c>
      <c r="K20" s="292">
        <v>6</v>
      </c>
      <c r="L20" s="292">
        <v>1510</v>
      </c>
      <c r="M20" s="292">
        <v>0</v>
      </c>
      <c r="N20" s="292">
        <f>+AA20</f>
        <v>0</v>
      </c>
      <c r="O20" s="292">
        <f>+資源化量内訳!Y20</f>
        <v>0</v>
      </c>
      <c r="P20" s="292">
        <f>+SUM(Q20,R20)</f>
        <v>15021</v>
      </c>
      <c r="Q20" s="292">
        <v>15014</v>
      </c>
      <c r="R20" s="292">
        <f>+SUM(S20,T20,U20,V20,W20,X20,Y20)</f>
        <v>7</v>
      </c>
      <c r="S20" s="292">
        <v>0</v>
      </c>
      <c r="T20" s="292">
        <v>0</v>
      </c>
      <c r="U20" s="292">
        <v>0</v>
      </c>
      <c r="V20" s="292">
        <v>0</v>
      </c>
      <c r="W20" s="292">
        <v>0</v>
      </c>
      <c r="X20" s="292">
        <v>7</v>
      </c>
      <c r="Y20" s="292">
        <v>0</v>
      </c>
      <c r="Z20" s="292">
        <f>SUM(AA20:AC20)</f>
        <v>317</v>
      </c>
      <c r="AA20" s="292">
        <v>0</v>
      </c>
      <c r="AB20" s="292">
        <v>0</v>
      </c>
      <c r="AC20" s="292">
        <f>SUM(AD20:AJ20)</f>
        <v>317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317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11220</v>
      </c>
      <c r="E21" s="292">
        <f>+Q21</f>
        <v>9078</v>
      </c>
      <c r="F21" s="292">
        <f>SUM(G21:M21)</f>
        <v>1528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1528</v>
      </c>
      <c r="M21" s="292">
        <v>0</v>
      </c>
      <c r="N21" s="292">
        <f>+AA21</f>
        <v>0</v>
      </c>
      <c r="O21" s="292">
        <f>+資源化量内訳!Y21</f>
        <v>614</v>
      </c>
      <c r="P21" s="292">
        <f>+SUM(Q21,R21)</f>
        <v>9378</v>
      </c>
      <c r="Q21" s="292">
        <v>9078</v>
      </c>
      <c r="R21" s="292">
        <f>+SUM(S21,T21,U21,V21,W21,X21,Y21)</f>
        <v>300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300</v>
      </c>
      <c r="Y21" s="292">
        <v>0</v>
      </c>
      <c r="Z21" s="292">
        <f>SUM(AA21:AC21)</f>
        <v>190</v>
      </c>
      <c r="AA21" s="292">
        <v>0</v>
      </c>
      <c r="AB21" s="292">
        <v>0</v>
      </c>
      <c r="AC21" s="292">
        <f>SUM(AD21:AJ21)</f>
        <v>190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190</v>
      </c>
      <c r="AJ21" s="292">
        <v>0</v>
      </c>
      <c r="AK21" s="290">
        <f>SUM(AL21:AS21)</f>
        <v>19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19</v>
      </c>
      <c r="AS21" s="290">
        <v>0</v>
      </c>
    </row>
    <row r="22" spans="1:45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8607</v>
      </c>
      <c r="E22" s="292">
        <f>+Q22</f>
        <v>7151</v>
      </c>
      <c r="F22" s="292">
        <f>SUM(G22:M22)</f>
        <v>1352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1352</v>
      </c>
      <c r="M22" s="292">
        <v>0</v>
      </c>
      <c r="N22" s="292">
        <f>+AA22</f>
        <v>0</v>
      </c>
      <c r="O22" s="292">
        <f>+資源化量内訳!Y22</f>
        <v>104</v>
      </c>
      <c r="P22" s="292">
        <f>+SUM(Q22,R22)</f>
        <v>7456</v>
      </c>
      <c r="Q22" s="292">
        <v>7151</v>
      </c>
      <c r="R22" s="292">
        <f>+SUM(S22,T22,U22,V22,W22,X22,Y22)</f>
        <v>305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305</v>
      </c>
      <c r="Y22" s="292">
        <v>0</v>
      </c>
      <c r="Z22" s="292">
        <f>SUM(AA22:AC22)</f>
        <v>162</v>
      </c>
      <c r="AA22" s="292">
        <v>0</v>
      </c>
      <c r="AB22" s="292">
        <v>0</v>
      </c>
      <c r="AC22" s="292">
        <f>SUM(AD22:AJ22)</f>
        <v>162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162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2074</v>
      </c>
      <c r="E23" s="292">
        <f>+Q23</f>
        <v>1892</v>
      </c>
      <c r="F23" s="292">
        <f>SUM(G23:M23)</f>
        <v>0</v>
      </c>
      <c r="G23" s="292">
        <v>0</v>
      </c>
      <c r="H23" s="292">
        <v>0</v>
      </c>
      <c r="I23" s="292">
        <v>0</v>
      </c>
      <c r="J23" s="292">
        <v>0</v>
      </c>
      <c r="K23" s="292">
        <v>0</v>
      </c>
      <c r="L23" s="292">
        <v>0</v>
      </c>
      <c r="M23" s="292">
        <v>0</v>
      </c>
      <c r="N23" s="292">
        <f>+AA23</f>
        <v>0</v>
      </c>
      <c r="O23" s="292">
        <f>+資源化量内訳!Y23</f>
        <v>182</v>
      </c>
      <c r="P23" s="292">
        <f>+SUM(Q23,R23)</f>
        <v>1892</v>
      </c>
      <c r="Q23" s="292">
        <v>1892</v>
      </c>
      <c r="R23" s="292">
        <f>+SUM(S23,T23,U23,V23,W23,X23,Y23)</f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74</v>
      </c>
      <c r="AA23" s="292">
        <v>0</v>
      </c>
      <c r="AB23" s="292">
        <v>74</v>
      </c>
      <c r="AC23" s="292">
        <f>SUM(AD23:AJ23)</f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4057</v>
      </c>
      <c r="E24" s="292">
        <f>+Q24</f>
        <v>3701</v>
      </c>
      <c r="F24" s="292">
        <f>SUM(G24:M24)</f>
        <v>0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0</v>
      </c>
      <c r="M24" s="292">
        <v>0</v>
      </c>
      <c r="N24" s="292">
        <f>+AA24</f>
        <v>0</v>
      </c>
      <c r="O24" s="292">
        <f>+資源化量内訳!Y24</f>
        <v>356</v>
      </c>
      <c r="P24" s="292">
        <f>+SUM(Q24,R24)</f>
        <v>3701</v>
      </c>
      <c r="Q24" s="292">
        <v>3701</v>
      </c>
      <c r="R24" s="292">
        <f>+SUM(S24,T24,U24,V24,W24,X24,Y24)</f>
        <v>0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147</v>
      </c>
      <c r="AA24" s="292">
        <v>0</v>
      </c>
      <c r="AB24" s="292">
        <v>147</v>
      </c>
      <c r="AC24" s="292">
        <f>SUM(AD24:AJ24)</f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3973</v>
      </c>
      <c r="E25" s="292">
        <f>+Q25</f>
        <v>3634</v>
      </c>
      <c r="F25" s="292">
        <f>SUM(G25:M25)</f>
        <v>0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0</v>
      </c>
      <c r="M25" s="292">
        <v>0</v>
      </c>
      <c r="N25" s="292">
        <f>+AA25</f>
        <v>0</v>
      </c>
      <c r="O25" s="292">
        <f>+資源化量内訳!Y25</f>
        <v>339</v>
      </c>
      <c r="P25" s="292">
        <f>+SUM(Q25,R25)</f>
        <v>3634</v>
      </c>
      <c r="Q25" s="292">
        <v>3634</v>
      </c>
      <c r="R25" s="292">
        <f>+SUM(S25,T25,U25,V25,W25,X25,Y25)</f>
        <v>0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139</v>
      </c>
      <c r="AA25" s="292">
        <v>0</v>
      </c>
      <c r="AB25" s="292">
        <v>139</v>
      </c>
      <c r="AC25" s="292">
        <f>SUM(AD25:AJ25)</f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1073</v>
      </c>
      <c r="E26" s="292">
        <f>+Q26</f>
        <v>758</v>
      </c>
      <c r="F26" s="292">
        <f>SUM(G26:M26)</f>
        <v>155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155</v>
      </c>
      <c r="M26" s="292">
        <v>0</v>
      </c>
      <c r="N26" s="292">
        <f>+AA26</f>
        <v>160</v>
      </c>
      <c r="O26" s="292">
        <f>+資源化量内訳!Y26</f>
        <v>0</v>
      </c>
      <c r="P26" s="292">
        <f>+SUM(Q26,R26)</f>
        <v>758</v>
      </c>
      <c r="Q26" s="292">
        <v>758</v>
      </c>
      <c r="R26" s="292">
        <f>+SUM(S26,T26,U26,V26,W26,X26,Y26)</f>
        <v>0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234</v>
      </c>
      <c r="AA26" s="292">
        <v>160</v>
      </c>
      <c r="AB26" s="292">
        <v>74</v>
      </c>
      <c r="AC26" s="292">
        <f>SUM(AD26:AJ26)</f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5185</v>
      </c>
      <c r="E27" s="292">
        <f>+Q27</f>
        <v>4501</v>
      </c>
      <c r="F27" s="292">
        <f>SUM(G27:M27)</f>
        <v>684</v>
      </c>
      <c r="G27" s="292">
        <v>0</v>
      </c>
      <c r="H27" s="292">
        <v>0</v>
      </c>
      <c r="I27" s="292">
        <v>0</v>
      </c>
      <c r="J27" s="292">
        <v>0</v>
      </c>
      <c r="K27" s="292">
        <v>0</v>
      </c>
      <c r="L27" s="292">
        <v>684</v>
      </c>
      <c r="M27" s="292">
        <v>0</v>
      </c>
      <c r="N27" s="292">
        <f>+AA27</f>
        <v>0</v>
      </c>
      <c r="O27" s="292">
        <f>+資源化量内訳!Y27</f>
        <v>0</v>
      </c>
      <c r="P27" s="292">
        <f>+SUM(Q27,R27)</f>
        <v>4501</v>
      </c>
      <c r="Q27" s="292">
        <v>4501</v>
      </c>
      <c r="R27" s="292">
        <f>+SUM(S27,T27,U27,V27,W27,X27,Y27)</f>
        <v>0</v>
      </c>
      <c r="S27" s="292">
        <v>0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>SUM(AA27:AC27)</f>
        <v>54</v>
      </c>
      <c r="AA27" s="292">
        <v>0</v>
      </c>
      <c r="AB27" s="292">
        <v>0</v>
      </c>
      <c r="AC27" s="292">
        <f>SUM(AD27:AJ27)</f>
        <v>54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54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10479</v>
      </c>
      <c r="E28" s="292">
        <f>+Q28</f>
        <v>5997</v>
      </c>
      <c r="F28" s="292">
        <f>SUM(G28:M28)</f>
        <v>3056</v>
      </c>
      <c r="G28" s="292">
        <v>0</v>
      </c>
      <c r="H28" s="292">
        <v>0</v>
      </c>
      <c r="I28" s="292">
        <v>0</v>
      </c>
      <c r="J28" s="292">
        <v>0</v>
      </c>
      <c r="K28" s="292">
        <v>0</v>
      </c>
      <c r="L28" s="292">
        <v>1635</v>
      </c>
      <c r="M28" s="292">
        <v>1421</v>
      </c>
      <c r="N28" s="292">
        <f>+AA28</f>
        <v>1426</v>
      </c>
      <c r="O28" s="292">
        <f>+資源化量内訳!Y28</f>
        <v>0</v>
      </c>
      <c r="P28" s="292">
        <f>+SUM(Q28,R28)</f>
        <v>7632</v>
      </c>
      <c r="Q28" s="292">
        <v>5997</v>
      </c>
      <c r="R28" s="292">
        <f>+SUM(S28,T28,U28,V28,W28,X28,Y28)</f>
        <v>1635</v>
      </c>
      <c r="S28" s="292">
        <v>0</v>
      </c>
      <c r="T28" s="292">
        <v>0</v>
      </c>
      <c r="U28" s="292">
        <v>0</v>
      </c>
      <c r="V28" s="292">
        <v>0</v>
      </c>
      <c r="W28" s="292">
        <v>0</v>
      </c>
      <c r="X28" s="292">
        <v>609</v>
      </c>
      <c r="Y28" s="292">
        <v>1026</v>
      </c>
      <c r="Z28" s="292">
        <f>SUM(AA28:AC28)</f>
        <v>2620</v>
      </c>
      <c r="AA28" s="292">
        <v>1426</v>
      </c>
      <c r="AB28" s="292">
        <v>961</v>
      </c>
      <c r="AC28" s="292">
        <f>SUM(AD28:AJ28)</f>
        <v>233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231</v>
      </c>
      <c r="AJ28" s="292">
        <v>2</v>
      </c>
      <c r="AK28" s="290">
        <f>SUM(AL28:AS28)</f>
        <v>393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393</v>
      </c>
    </row>
    <row r="29" spans="1:45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0"/>
      <c r="AL29" s="290"/>
      <c r="AM29" s="290"/>
      <c r="AN29" s="290"/>
      <c r="AO29" s="290"/>
      <c r="AP29" s="290"/>
      <c r="AQ29" s="290"/>
      <c r="AR29" s="290"/>
      <c r="AS29" s="290"/>
    </row>
    <row r="30" spans="1:45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0"/>
      <c r="AL30" s="290"/>
      <c r="AM30" s="290"/>
      <c r="AN30" s="290"/>
      <c r="AO30" s="290"/>
      <c r="AP30" s="290"/>
      <c r="AQ30" s="290"/>
      <c r="AR30" s="290"/>
      <c r="AS30" s="290"/>
    </row>
    <row r="31" spans="1:45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0"/>
      <c r="AL31" s="290"/>
      <c r="AM31" s="290"/>
      <c r="AN31" s="290"/>
      <c r="AO31" s="290"/>
      <c r="AP31" s="290"/>
      <c r="AQ31" s="290"/>
      <c r="AR31" s="290"/>
      <c r="AS31" s="290"/>
    </row>
    <row r="32" spans="1:45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0"/>
      <c r="AL32" s="290"/>
      <c r="AM32" s="290"/>
      <c r="AN32" s="290"/>
      <c r="AO32" s="290"/>
      <c r="AP32" s="290"/>
      <c r="AQ32" s="290"/>
      <c r="AR32" s="290"/>
      <c r="AS32" s="290"/>
    </row>
    <row r="33" spans="1:45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0"/>
      <c r="AL33" s="290"/>
      <c r="AM33" s="290"/>
      <c r="AN33" s="290"/>
      <c r="AO33" s="290"/>
      <c r="AP33" s="290"/>
      <c r="AQ33" s="290"/>
      <c r="AR33" s="290"/>
      <c r="AS33" s="290"/>
    </row>
    <row r="34" spans="1:45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0"/>
      <c r="AL34" s="290"/>
      <c r="AM34" s="290"/>
      <c r="AN34" s="290"/>
      <c r="AO34" s="290"/>
      <c r="AP34" s="290"/>
      <c r="AQ34" s="290"/>
      <c r="AR34" s="290"/>
      <c r="AS34" s="290"/>
    </row>
    <row r="35" spans="1:45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28">
    <sortCondition ref="A8:A28"/>
    <sortCondition ref="B8:B28"/>
    <sortCondition ref="C8:C28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&amp;Lごみ処理の状況（令和2年度実績）</oddHeader>
  </headerFooter>
  <colBreaks count="3" manualBreakCount="3">
    <brk id="15" min="1" max="27" man="1"/>
    <brk id="25" min="1" max="27" man="1"/>
    <brk id="36" min="1" max="2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長崎県</v>
      </c>
      <c r="B7" s="303" t="str">
        <f>ごみ処理概要!B7</f>
        <v>42000</v>
      </c>
      <c r="C7" s="304" t="s">
        <v>3</v>
      </c>
      <c r="D7" s="306">
        <f t="shared" ref="D7:X7" si="0">SUM(Y7,AT7,BO7)</f>
        <v>74831</v>
      </c>
      <c r="E7" s="306">
        <f t="shared" si="0"/>
        <v>21910</v>
      </c>
      <c r="F7" s="306">
        <f t="shared" si="0"/>
        <v>47</v>
      </c>
      <c r="G7" s="306">
        <f t="shared" si="0"/>
        <v>493</v>
      </c>
      <c r="H7" s="306">
        <f t="shared" si="0"/>
        <v>10509</v>
      </c>
      <c r="I7" s="306">
        <f t="shared" si="0"/>
        <v>7072</v>
      </c>
      <c r="J7" s="306">
        <f t="shared" si="0"/>
        <v>3733</v>
      </c>
      <c r="K7" s="306">
        <f t="shared" si="0"/>
        <v>41</v>
      </c>
      <c r="L7" s="306">
        <f t="shared" si="0"/>
        <v>5926</v>
      </c>
      <c r="M7" s="306">
        <f t="shared" si="0"/>
        <v>27</v>
      </c>
      <c r="N7" s="306">
        <f t="shared" si="0"/>
        <v>452</v>
      </c>
      <c r="O7" s="306">
        <f t="shared" si="0"/>
        <v>465</v>
      </c>
      <c r="P7" s="306">
        <f t="shared" si="0"/>
        <v>0</v>
      </c>
      <c r="Q7" s="306">
        <f t="shared" si="0"/>
        <v>7156</v>
      </c>
      <c r="R7" s="306">
        <f t="shared" si="0"/>
        <v>418</v>
      </c>
      <c r="S7" s="306">
        <f t="shared" si="0"/>
        <v>0</v>
      </c>
      <c r="T7" s="306">
        <f t="shared" si="0"/>
        <v>11520</v>
      </c>
      <c r="U7" s="306">
        <f t="shared" si="0"/>
        <v>0</v>
      </c>
      <c r="V7" s="306">
        <f t="shared" si="0"/>
        <v>812</v>
      </c>
      <c r="W7" s="306">
        <f t="shared" si="0"/>
        <v>19</v>
      </c>
      <c r="X7" s="306">
        <f t="shared" si="0"/>
        <v>4231</v>
      </c>
      <c r="Y7" s="306">
        <f>SUM(Z7:AS7)</f>
        <v>4689</v>
      </c>
      <c r="Z7" s="306">
        <f t="shared" ref="Z7:AI7" si="1">SUM(Z$8:Z$207)</f>
        <v>3175</v>
      </c>
      <c r="AA7" s="306">
        <f t="shared" si="1"/>
        <v>17</v>
      </c>
      <c r="AB7" s="306">
        <f t="shared" si="1"/>
        <v>20</v>
      </c>
      <c r="AC7" s="306">
        <f t="shared" si="1"/>
        <v>387</v>
      </c>
      <c r="AD7" s="306">
        <f t="shared" si="1"/>
        <v>197</v>
      </c>
      <c r="AE7" s="306">
        <f t="shared" si="1"/>
        <v>455</v>
      </c>
      <c r="AF7" s="306">
        <f t="shared" si="1"/>
        <v>0</v>
      </c>
      <c r="AG7" s="306">
        <f t="shared" si="1"/>
        <v>170</v>
      </c>
      <c r="AH7" s="306">
        <f t="shared" si="1"/>
        <v>0</v>
      </c>
      <c r="AI7" s="306">
        <f t="shared" si="1"/>
        <v>210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0</v>
      </c>
      <c r="AS7" s="306">
        <f>SUM(AS$8:AS$207)</f>
        <v>58</v>
      </c>
      <c r="AT7" s="306">
        <f>施設資源化量内訳!D7</f>
        <v>57239</v>
      </c>
      <c r="AU7" s="306">
        <f>施設資源化量内訳!E7</f>
        <v>7251</v>
      </c>
      <c r="AV7" s="306">
        <f>施設資源化量内訳!F7</f>
        <v>18</v>
      </c>
      <c r="AW7" s="306">
        <f>施設資源化量内訳!G7</f>
        <v>146</v>
      </c>
      <c r="AX7" s="306">
        <f>施設資源化量内訳!H7</f>
        <v>9516</v>
      </c>
      <c r="AY7" s="306">
        <f>施設資源化量内訳!I7</f>
        <v>6748</v>
      </c>
      <c r="AZ7" s="306">
        <f>施設資源化量内訳!J7</f>
        <v>3148</v>
      </c>
      <c r="BA7" s="306">
        <f>施設資源化量内訳!K7</f>
        <v>41</v>
      </c>
      <c r="BB7" s="306">
        <f>施設資源化量内訳!L7</f>
        <v>5756</v>
      </c>
      <c r="BC7" s="306">
        <f>施設資源化量内訳!M7</f>
        <v>22</v>
      </c>
      <c r="BD7" s="306">
        <f>施設資源化量内訳!N7</f>
        <v>30</v>
      </c>
      <c r="BE7" s="306">
        <f>施設資源化量内訳!O7</f>
        <v>465</v>
      </c>
      <c r="BF7" s="306">
        <f>施設資源化量内訳!P7</f>
        <v>0</v>
      </c>
      <c r="BG7" s="306">
        <f>施設資源化量内訳!Q7</f>
        <v>7156</v>
      </c>
      <c r="BH7" s="306">
        <f>施設資源化量内訳!R7</f>
        <v>418</v>
      </c>
      <c r="BI7" s="306">
        <f>施設資源化量内訳!S7</f>
        <v>0</v>
      </c>
      <c r="BJ7" s="306">
        <f>施設資源化量内訳!T7</f>
        <v>11520</v>
      </c>
      <c r="BK7" s="306">
        <f>施設資源化量内訳!U7</f>
        <v>0</v>
      </c>
      <c r="BL7" s="306">
        <f>施設資源化量内訳!V7</f>
        <v>812</v>
      </c>
      <c r="BM7" s="306">
        <f>施設資源化量内訳!W7</f>
        <v>19</v>
      </c>
      <c r="BN7" s="306">
        <f>施設資源化量内訳!X7</f>
        <v>4173</v>
      </c>
      <c r="BO7" s="306">
        <f>SUM(BP7:CI7)</f>
        <v>12903</v>
      </c>
      <c r="BP7" s="306">
        <f t="shared" ref="BP7:BY7" si="2">SUM(BP$8:BP$207)</f>
        <v>11484</v>
      </c>
      <c r="BQ7" s="306">
        <f t="shared" si="2"/>
        <v>12</v>
      </c>
      <c r="BR7" s="306">
        <f t="shared" si="2"/>
        <v>327</v>
      </c>
      <c r="BS7" s="306">
        <f t="shared" si="2"/>
        <v>606</v>
      </c>
      <c r="BT7" s="306">
        <f t="shared" si="2"/>
        <v>127</v>
      </c>
      <c r="BU7" s="306">
        <f t="shared" si="2"/>
        <v>130</v>
      </c>
      <c r="BV7" s="306">
        <f t="shared" si="2"/>
        <v>0</v>
      </c>
      <c r="BW7" s="306">
        <f t="shared" si="2"/>
        <v>0</v>
      </c>
      <c r="BX7" s="306">
        <f t="shared" si="2"/>
        <v>5</v>
      </c>
      <c r="BY7" s="306">
        <f t="shared" si="2"/>
        <v>212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0</v>
      </c>
      <c r="CJ7" s="307">
        <f>+COUNTIF(CJ$8:CJ$207,"有る")</f>
        <v>17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18862</v>
      </c>
      <c r="E8" s="292">
        <f>SUM(Z8,AU8,BP8)</f>
        <v>8644</v>
      </c>
      <c r="F8" s="292">
        <f>SUM(AA8,AV8,BQ8)</f>
        <v>9</v>
      </c>
      <c r="G8" s="292">
        <f>SUM(AB8,AW8,BR8)</f>
        <v>73</v>
      </c>
      <c r="H8" s="292">
        <f>SUM(AC8,AX8,BS8)</f>
        <v>1517</v>
      </c>
      <c r="I8" s="292">
        <f>SUM(AD8,AY8,BT8)</f>
        <v>2317</v>
      </c>
      <c r="J8" s="292">
        <f>SUM(AE8,AZ8,BU8)</f>
        <v>1588</v>
      </c>
      <c r="K8" s="292">
        <f>SUM(AF8,BA8,BV8)</f>
        <v>0</v>
      </c>
      <c r="L8" s="292">
        <f>SUM(AG8,BB8,BW8)</f>
        <v>4701</v>
      </c>
      <c r="M8" s="292">
        <f>SUM(AH8,BC8,BX8)</f>
        <v>5</v>
      </c>
      <c r="N8" s="292">
        <f>SUM(AI8,BD8,BY8)</f>
        <v>8</v>
      </c>
      <c r="O8" s="292">
        <f>SUM(AJ8,BE8,BZ8)</f>
        <v>0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0</v>
      </c>
      <c r="Y8" s="292">
        <f>SUM(Z8:AS8)</f>
        <v>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804</v>
      </c>
      <c r="AK8" s="295" t="s">
        <v>804</v>
      </c>
      <c r="AL8" s="295" t="s">
        <v>804</v>
      </c>
      <c r="AM8" s="295" t="s">
        <v>804</v>
      </c>
      <c r="AN8" s="295" t="s">
        <v>804</v>
      </c>
      <c r="AO8" s="295" t="s">
        <v>804</v>
      </c>
      <c r="AP8" s="295" t="s">
        <v>804</v>
      </c>
      <c r="AQ8" s="295" t="s">
        <v>804</v>
      </c>
      <c r="AR8" s="292">
        <v>0</v>
      </c>
      <c r="AS8" s="292">
        <v>0</v>
      </c>
      <c r="AT8" s="292">
        <f>施設資源化量内訳!D8</f>
        <v>13707</v>
      </c>
      <c r="AU8" s="292">
        <f>施設資源化量内訳!E8</f>
        <v>3597</v>
      </c>
      <c r="AV8" s="292">
        <f>施設資源化量内訳!F8</f>
        <v>0</v>
      </c>
      <c r="AW8" s="292">
        <f>施設資源化量内訳!G8</f>
        <v>73</v>
      </c>
      <c r="AX8" s="292">
        <f>施設資源化量内訳!H8</f>
        <v>1435</v>
      </c>
      <c r="AY8" s="292">
        <f>施設資源化量内訳!I8</f>
        <v>2313</v>
      </c>
      <c r="AZ8" s="292">
        <f>施設資源化量内訳!J8</f>
        <v>1588</v>
      </c>
      <c r="BA8" s="292">
        <f>施設資源化量内訳!K8</f>
        <v>0</v>
      </c>
      <c r="BB8" s="292">
        <f>施設資源化量内訳!L8</f>
        <v>4701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0</v>
      </c>
      <c r="BO8" s="292">
        <f>SUM(BP8:CI8)</f>
        <v>5155</v>
      </c>
      <c r="BP8" s="292">
        <v>5047</v>
      </c>
      <c r="BQ8" s="292">
        <v>9</v>
      </c>
      <c r="BR8" s="292">
        <v>0</v>
      </c>
      <c r="BS8" s="292">
        <v>82</v>
      </c>
      <c r="BT8" s="292">
        <v>4</v>
      </c>
      <c r="BU8" s="292">
        <v>0</v>
      </c>
      <c r="BV8" s="292">
        <v>0</v>
      </c>
      <c r="BW8" s="292">
        <v>0</v>
      </c>
      <c r="BX8" s="292">
        <v>5</v>
      </c>
      <c r="BY8" s="292">
        <v>8</v>
      </c>
      <c r="BZ8" s="295" t="s">
        <v>804</v>
      </c>
      <c r="CA8" s="295" t="s">
        <v>804</v>
      </c>
      <c r="CB8" s="295" t="s">
        <v>804</v>
      </c>
      <c r="CC8" s="295" t="s">
        <v>804</v>
      </c>
      <c r="CD8" s="295" t="s">
        <v>804</v>
      </c>
      <c r="CE8" s="295" t="s">
        <v>804</v>
      </c>
      <c r="CF8" s="295" t="s">
        <v>804</v>
      </c>
      <c r="CG8" s="295" t="s">
        <v>804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15273</v>
      </c>
      <c r="E9" s="292">
        <f>SUM(Z9,AU9,BP9)</f>
        <v>3858</v>
      </c>
      <c r="F9" s="292">
        <f>SUM(AA9,AV9,BQ9)</f>
        <v>3</v>
      </c>
      <c r="G9" s="292">
        <f>SUM(AB9,AW9,BR9)</f>
        <v>0</v>
      </c>
      <c r="H9" s="292">
        <f>SUM(AC9,AX9,BS9)</f>
        <v>2133</v>
      </c>
      <c r="I9" s="292">
        <f>SUM(AD9,AY9,BT9)</f>
        <v>1628</v>
      </c>
      <c r="J9" s="292">
        <f>SUM(AE9,AZ9,BU9)</f>
        <v>572</v>
      </c>
      <c r="K9" s="292">
        <f>SUM(AF9,BA9,BV9)</f>
        <v>0</v>
      </c>
      <c r="L9" s="292">
        <f>SUM(AG9,BB9,BW9)</f>
        <v>0</v>
      </c>
      <c r="M9" s="292">
        <f>SUM(AH9,BC9,BX9)</f>
        <v>0</v>
      </c>
      <c r="N9" s="292">
        <f>SUM(AI9,BD9,BY9)</f>
        <v>152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6927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0</v>
      </c>
      <c r="Y9" s="292">
        <f>SUM(Z9:AS9)</f>
        <v>1085</v>
      </c>
      <c r="Z9" s="292">
        <v>930</v>
      </c>
      <c r="AA9" s="292">
        <v>3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152</v>
      </c>
      <c r="AJ9" s="295" t="s">
        <v>804</v>
      </c>
      <c r="AK9" s="295" t="s">
        <v>804</v>
      </c>
      <c r="AL9" s="295" t="s">
        <v>804</v>
      </c>
      <c r="AM9" s="295" t="s">
        <v>804</v>
      </c>
      <c r="AN9" s="295" t="s">
        <v>804</v>
      </c>
      <c r="AO9" s="295" t="s">
        <v>804</v>
      </c>
      <c r="AP9" s="295" t="s">
        <v>804</v>
      </c>
      <c r="AQ9" s="295" t="s">
        <v>804</v>
      </c>
      <c r="AR9" s="292">
        <v>0</v>
      </c>
      <c r="AS9" s="292">
        <v>0</v>
      </c>
      <c r="AT9" s="292">
        <f>施設資源化量内訳!D9</f>
        <v>10795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1730</v>
      </c>
      <c r="AY9" s="292">
        <f>施設資源化量内訳!I9</f>
        <v>1566</v>
      </c>
      <c r="AZ9" s="292">
        <f>施設資源化量内訳!J9</f>
        <v>572</v>
      </c>
      <c r="BA9" s="292">
        <f>施設資源化量内訳!K9</f>
        <v>0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6927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0</v>
      </c>
      <c r="BO9" s="292">
        <f>SUM(BP9:CI9)</f>
        <v>3393</v>
      </c>
      <c r="BP9" s="292">
        <v>2928</v>
      </c>
      <c r="BQ9" s="292">
        <v>0</v>
      </c>
      <c r="BR9" s="292">
        <v>0</v>
      </c>
      <c r="BS9" s="292">
        <v>403</v>
      </c>
      <c r="BT9" s="292">
        <v>62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804</v>
      </c>
      <c r="CA9" s="295" t="s">
        <v>804</v>
      </c>
      <c r="CB9" s="295" t="s">
        <v>804</v>
      </c>
      <c r="CC9" s="295" t="s">
        <v>804</v>
      </c>
      <c r="CD9" s="295" t="s">
        <v>804</v>
      </c>
      <c r="CE9" s="295" t="s">
        <v>804</v>
      </c>
      <c r="CF9" s="295" t="s">
        <v>804</v>
      </c>
      <c r="CG9" s="295" t="s">
        <v>804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3750</v>
      </c>
      <c r="E10" s="292">
        <f>SUM(Z10,AU10,BP10)</f>
        <v>786</v>
      </c>
      <c r="F10" s="292">
        <f>SUM(AA10,AV10,BQ10)</f>
        <v>0</v>
      </c>
      <c r="G10" s="292">
        <f>SUM(AB10,AW10,BR10)</f>
        <v>0</v>
      </c>
      <c r="H10" s="292">
        <f>SUM(AC10,AX10,BS10)</f>
        <v>761</v>
      </c>
      <c r="I10" s="292">
        <f>SUM(AD10,AY10,BT10)</f>
        <v>253</v>
      </c>
      <c r="J10" s="292">
        <f>SUM(AE10,AZ10,BU10)</f>
        <v>161</v>
      </c>
      <c r="K10" s="292">
        <f>SUM(AF10,BA10,BV10)</f>
        <v>0</v>
      </c>
      <c r="L10" s="292">
        <f>SUM(AG10,BB10,BW10)</f>
        <v>207</v>
      </c>
      <c r="M10" s="292">
        <f>SUM(AH10,BC10,BX10)</f>
        <v>0</v>
      </c>
      <c r="N10" s="292">
        <f>SUM(AI10,BD10,BY10)</f>
        <v>3</v>
      </c>
      <c r="O10" s="292">
        <f>SUM(AJ10,BE10,BZ10)</f>
        <v>0</v>
      </c>
      <c r="P10" s="292">
        <f>SUM(AK10,BF10,CA10)</f>
        <v>0</v>
      </c>
      <c r="Q10" s="292">
        <f>SUM(AL10,BG10,CB10)</f>
        <v>1155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424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804</v>
      </c>
      <c r="AK10" s="295" t="s">
        <v>804</v>
      </c>
      <c r="AL10" s="295" t="s">
        <v>804</v>
      </c>
      <c r="AM10" s="295" t="s">
        <v>804</v>
      </c>
      <c r="AN10" s="295" t="s">
        <v>804</v>
      </c>
      <c r="AO10" s="295" t="s">
        <v>804</v>
      </c>
      <c r="AP10" s="295" t="s">
        <v>804</v>
      </c>
      <c r="AQ10" s="295" t="s">
        <v>804</v>
      </c>
      <c r="AR10" s="292">
        <v>0</v>
      </c>
      <c r="AS10" s="292">
        <v>0</v>
      </c>
      <c r="AT10" s="292">
        <f>施設資源化量内訳!D10</f>
        <v>3393</v>
      </c>
      <c r="AU10" s="292">
        <f>施設資源化量内訳!E10</f>
        <v>441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752</v>
      </c>
      <c r="AY10" s="292">
        <f>施設資源化量内訳!I10</f>
        <v>253</v>
      </c>
      <c r="AZ10" s="292">
        <f>施設資源化量内訳!J10</f>
        <v>161</v>
      </c>
      <c r="BA10" s="292">
        <f>施設資源化量内訳!K10</f>
        <v>0</v>
      </c>
      <c r="BB10" s="292">
        <f>施設資源化量内訳!L10</f>
        <v>207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1155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424</v>
      </c>
      <c r="BO10" s="292">
        <f>SUM(BP10:CI10)</f>
        <v>357</v>
      </c>
      <c r="BP10" s="292">
        <v>345</v>
      </c>
      <c r="BQ10" s="292">
        <v>0</v>
      </c>
      <c r="BR10" s="292">
        <v>0</v>
      </c>
      <c r="BS10" s="292">
        <v>9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3</v>
      </c>
      <c r="BZ10" s="295" t="s">
        <v>804</v>
      </c>
      <c r="CA10" s="295" t="s">
        <v>804</v>
      </c>
      <c r="CB10" s="295" t="s">
        <v>804</v>
      </c>
      <c r="CC10" s="295" t="s">
        <v>804</v>
      </c>
      <c r="CD10" s="295" t="s">
        <v>804</v>
      </c>
      <c r="CE10" s="295" t="s">
        <v>804</v>
      </c>
      <c r="CF10" s="295" t="s">
        <v>804</v>
      </c>
      <c r="CG10" s="295" t="s">
        <v>804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7324</v>
      </c>
      <c r="E11" s="292">
        <f>SUM(Z11,AU11,BP11)</f>
        <v>1029</v>
      </c>
      <c r="F11" s="292">
        <f>SUM(AA11,AV11,BQ11)</f>
        <v>3</v>
      </c>
      <c r="G11" s="292">
        <f>SUM(AB11,AW11,BR11)</f>
        <v>360</v>
      </c>
      <c r="H11" s="292">
        <f>SUM(AC11,AX11,BS11)</f>
        <v>807</v>
      </c>
      <c r="I11" s="292">
        <f>SUM(AD11,AY11,BT11)</f>
        <v>301</v>
      </c>
      <c r="J11" s="292">
        <f>SUM(AE11,AZ11,BU11)</f>
        <v>322</v>
      </c>
      <c r="K11" s="292">
        <f>SUM(AF11,BA11,BV11)</f>
        <v>0</v>
      </c>
      <c r="L11" s="292">
        <f>SUM(AG11,BB11,BW11)</f>
        <v>0</v>
      </c>
      <c r="M11" s="292">
        <f>SUM(AH11,BC11,BX11)</f>
        <v>0</v>
      </c>
      <c r="N11" s="292">
        <f>SUM(AI11,BD11,BY11)</f>
        <v>14</v>
      </c>
      <c r="O11" s="292">
        <f>SUM(AJ11,BE11,BZ11)</f>
        <v>47</v>
      </c>
      <c r="P11" s="292">
        <f>SUM(AK11,BF11,CA11)</f>
        <v>0</v>
      </c>
      <c r="Q11" s="292">
        <f>SUM(AL11,BG11,CB11)</f>
        <v>3258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1183</v>
      </c>
      <c r="Y11" s="292">
        <f>SUM(Z11:AS11)</f>
        <v>322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322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804</v>
      </c>
      <c r="AK11" s="295" t="s">
        <v>804</v>
      </c>
      <c r="AL11" s="295" t="s">
        <v>804</v>
      </c>
      <c r="AM11" s="295" t="s">
        <v>804</v>
      </c>
      <c r="AN11" s="295" t="s">
        <v>804</v>
      </c>
      <c r="AO11" s="295" t="s">
        <v>804</v>
      </c>
      <c r="AP11" s="295" t="s">
        <v>804</v>
      </c>
      <c r="AQ11" s="295" t="s">
        <v>804</v>
      </c>
      <c r="AR11" s="292">
        <v>0</v>
      </c>
      <c r="AS11" s="292">
        <v>0</v>
      </c>
      <c r="AT11" s="292">
        <f>施設資源化量内訳!D11</f>
        <v>5629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33</v>
      </c>
      <c r="AX11" s="292">
        <f>施設資源化量内訳!H11</f>
        <v>807</v>
      </c>
      <c r="AY11" s="292">
        <f>施設資源化量内訳!I11</f>
        <v>301</v>
      </c>
      <c r="AZ11" s="292">
        <f>施設資源化量内訳!J11</f>
        <v>0</v>
      </c>
      <c r="BA11" s="292">
        <f>施設資源化量内訳!K11</f>
        <v>0</v>
      </c>
      <c r="BB11" s="292">
        <f>施設資源化量内訳!L11</f>
        <v>0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47</v>
      </c>
      <c r="BF11" s="292">
        <f>施設資源化量内訳!P11</f>
        <v>0</v>
      </c>
      <c r="BG11" s="292">
        <f>施設資源化量内訳!Q11</f>
        <v>3258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1183</v>
      </c>
      <c r="BO11" s="292">
        <f>SUM(BP11:CI11)</f>
        <v>1373</v>
      </c>
      <c r="BP11" s="292">
        <v>1029</v>
      </c>
      <c r="BQ11" s="292">
        <v>3</v>
      </c>
      <c r="BR11" s="292">
        <v>327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14</v>
      </c>
      <c r="BZ11" s="295" t="s">
        <v>804</v>
      </c>
      <c r="CA11" s="295" t="s">
        <v>804</v>
      </c>
      <c r="CB11" s="295" t="s">
        <v>804</v>
      </c>
      <c r="CC11" s="295" t="s">
        <v>804</v>
      </c>
      <c r="CD11" s="295" t="s">
        <v>804</v>
      </c>
      <c r="CE11" s="295" t="s">
        <v>804</v>
      </c>
      <c r="CF11" s="295" t="s">
        <v>804</v>
      </c>
      <c r="CG11" s="295" t="s">
        <v>804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3446</v>
      </c>
      <c r="E12" s="292">
        <f>SUM(Z12,AU12,BP12)</f>
        <v>1421</v>
      </c>
      <c r="F12" s="292">
        <f>SUM(AA12,AV12,BQ12)</f>
        <v>0</v>
      </c>
      <c r="G12" s="292">
        <f>SUM(AB12,AW12,BR12)</f>
        <v>0</v>
      </c>
      <c r="H12" s="292">
        <f>SUM(AC12,AX12,BS12)</f>
        <v>682</v>
      </c>
      <c r="I12" s="292">
        <f>SUM(AD12,AY12,BT12)</f>
        <v>440</v>
      </c>
      <c r="J12" s="292">
        <f>SUM(AE12,AZ12,BU12)</f>
        <v>202</v>
      </c>
      <c r="K12" s="292">
        <f>SUM(AF12,BA12,BV12)</f>
        <v>0</v>
      </c>
      <c r="L12" s="292">
        <f>SUM(AG12,BB12,BW12)</f>
        <v>170</v>
      </c>
      <c r="M12" s="292">
        <f>SUM(AH12,BC12,BX12)</f>
        <v>0</v>
      </c>
      <c r="N12" s="292">
        <f>SUM(AI12,BD12,BY12)</f>
        <v>232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299</v>
      </c>
      <c r="Y12" s="292">
        <f>SUM(Z12:AS12)</f>
        <v>771</v>
      </c>
      <c r="Z12" s="292">
        <v>466</v>
      </c>
      <c r="AA12" s="292">
        <v>0</v>
      </c>
      <c r="AB12" s="292">
        <v>0</v>
      </c>
      <c r="AC12" s="292">
        <v>0</v>
      </c>
      <c r="AD12" s="292">
        <v>0</v>
      </c>
      <c r="AE12" s="292">
        <v>72</v>
      </c>
      <c r="AF12" s="292">
        <v>0</v>
      </c>
      <c r="AG12" s="292">
        <v>170</v>
      </c>
      <c r="AH12" s="292">
        <v>0</v>
      </c>
      <c r="AI12" s="295">
        <v>50</v>
      </c>
      <c r="AJ12" s="295" t="s">
        <v>804</v>
      </c>
      <c r="AK12" s="295" t="s">
        <v>804</v>
      </c>
      <c r="AL12" s="295" t="s">
        <v>804</v>
      </c>
      <c r="AM12" s="295" t="s">
        <v>804</v>
      </c>
      <c r="AN12" s="295" t="s">
        <v>804</v>
      </c>
      <c r="AO12" s="295" t="s">
        <v>804</v>
      </c>
      <c r="AP12" s="295" t="s">
        <v>804</v>
      </c>
      <c r="AQ12" s="295" t="s">
        <v>804</v>
      </c>
      <c r="AR12" s="292">
        <v>0</v>
      </c>
      <c r="AS12" s="292">
        <v>13</v>
      </c>
      <c r="AT12" s="292">
        <f>施設資源化量内訳!D12</f>
        <v>1295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580</v>
      </c>
      <c r="AY12" s="292">
        <f>施設資源化量内訳!I12</f>
        <v>429</v>
      </c>
      <c r="AZ12" s="292">
        <f>施設資源化量内訳!J12</f>
        <v>0</v>
      </c>
      <c r="BA12" s="292">
        <f>施設資源化量内訳!K12</f>
        <v>0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286</v>
      </c>
      <c r="BO12" s="292">
        <f>SUM(BP12:CI12)</f>
        <v>1380</v>
      </c>
      <c r="BP12" s="292">
        <v>955</v>
      </c>
      <c r="BQ12" s="292">
        <v>0</v>
      </c>
      <c r="BR12" s="292">
        <v>0</v>
      </c>
      <c r="BS12" s="292">
        <v>102</v>
      </c>
      <c r="BT12" s="292">
        <v>11</v>
      </c>
      <c r="BU12" s="292">
        <v>130</v>
      </c>
      <c r="BV12" s="292">
        <v>0</v>
      </c>
      <c r="BW12" s="292">
        <v>0</v>
      </c>
      <c r="BX12" s="292">
        <v>0</v>
      </c>
      <c r="BY12" s="292">
        <v>182</v>
      </c>
      <c r="BZ12" s="295" t="s">
        <v>804</v>
      </c>
      <c r="CA12" s="295" t="s">
        <v>804</v>
      </c>
      <c r="CB12" s="295" t="s">
        <v>804</v>
      </c>
      <c r="CC12" s="295" t="s">
        <v>804</v>
      </c>
      <c r="CD12" s="295" t="s">
        <v>804</v>
      </c>
      <c r="CE12" s="295" t="s">
        <v>804</v>
      </c>
      <c r="CF12" s="295" t="s">
        <v>804</v>
      </c>
      <c r="CG12" s="295" t="s">
        <v>804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SUM(Y13,AT13,BO13)</f>
        <v>1862</v>
      </c>
      <c r="E13" s="292">
        <f>SUM(Z13,AU13,BP13)</f>
        <v>404</v>
      </c>
      <c r="F13" s="292">
        <f>SUM(AA13,AV13,BQ13)</f>
        <v>0</v>
      </c>
      <c r="G13" s="292">
        <f>SUM(AB13,AW13,BR13)</f>
        <v>0</v>
      </c>
      <c r="H13" s="292">
        <f>SUM(AC13,AX13,BS13)</f>
        <v>361</v>
      </c>
      <c r="I13" s="292">
        <f>SUM(AD13,AY13,BT13)</f>
        <v>195</v>
      </c>
      <c r="J13" s="292">
        <f>SUM(AE13,AZ13,BU13)</f>
        <v>46</v>
      </c>
      <c r="K13" s="292">
        <f>SUM(AF13,BA13,BV13)</f>
        <v>0</v>
      </c>
      <c r="L13" s="292">
        <f>SUM(AG13,BB13,BW13)</f>
        <v>0</v>
      </c>
      <c r="M13" s="292">
        <f>SUM(AH13,BC13,BX13)</f>
        <v>0</v>
      </c>
      <c r="N13" s="292">
        <f>SUM(AI13,BD13,BY13)</f>
        <v>5</v>
      </c>
      <c r="O13" s="292">
        <f>SUM(AJ13,BE13,BZ13)</f>
        <v>235</v>
      </c>
      <c r="P13" s="292">
        <f>SUM(AK13,BF13,CA13)</f>
        <v>0</v>
      </c>
      <c r="Q13" s="292">
        <f>SUM(AL13,BG13,CB13)</f>
        <v>604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12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804</v>
      </c>
      <c r="AK13" s="295" t="s">
        <v>804</v>
      </c>
      <c r="AL13" s="295" t="s">
        <v>804</v>
      </c>
      <c r="AM13" s="295" t="s">
        <v>804</v>
      </c>
      <c r="AN13" s="295" t="s">
        <v>804</v>
      </c>
      <c r="AO13" s="295" t="s">
        <v>804</v>
      </c>
      <c r="AP13" s="295" t="s">
        <v>804</v>
      </c>
      <c r="AQ13" s="295" t="s">
        <v>804</v>
      </c>
      <c r="AR13" s="292">
        <v>0</v>
      </c>
      <c r="AS13" s="292">
        <v>0</v>
      </c>
      <c r="AT13" s="292">
        <f>施設資源化量内訳!D13</f>
        <v>1416</v>
      </c>
      <c r="AU13" s="292">
        <f>施設資源化量内訳!E13</f>
        <v>6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361</v>
      </c>
      <c r="AY13" s="292">
        <f>施設資源化量内訳!I13</f>
        <v>152</v>
      </c>
      <c r="AZ13" s="292">
        <f>施設資源化量内訳!J13</f>
        <v>46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235</v>
      </c>
      <c r="BF13" s="292">
        <f>施設資源化量内訳!P13</f>
        <v>0</v>
      </c>
      <c r="BG13" s="292">
        <f>施設資源化量内訳!Q13</f>
        <v>604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12</v>
      </c>
      <c r="BO13" s="292">
        <f>SUM(BP13:CI13)</f>
        <v>446</v>
      </c>
      <c r="BP13" s="292">
        <v>398</v>
      </c>
      <c r="BQ13" s="292">
        <v>0</v>
      </c>
      <c r="BR13" s="292">
        <v>0</v>
      </c>
      <c r="BS13" s="292">
        <v>0</v>
      </c>
      <c r="BT13" s="292">
        <v>43</v>
      </c>
      <c r="BU13" s="292">
        <v>0</v>
      </c>
      <c r="BV13" s="292">
        <v>0</v>
      </c>
      <c r="BW13" s="292">
        <v>0</v>
      </c>
      <c r="BX13" s="292">
        <v>0</v>
      </c>
      <c r="BY13" s="292">
        <v>5</v>
      </c>
      <c r="BZ13" s="295" t="s">
        <v>804</v>
      </c>
      <c r="CA13" s="295" t="s">
        <v>804</v>
      </c>
      <c r="CB13" s="295" t="s">
        <v>804</v>
      </c>
      <c r="CC13" s="295" t="s">
        <v>804</v>
      </c>
      <c r="CD13" s="295" t="s">
        <v>804</v>
      </c>
      <c r="CE13" s="295" t="s">
        <v>804</v>
      </c>
      <c r="CF13" s="295" t="s">
        <v>804</v>
      </c>
      <c r="CG13" s="295" t="s">
        <v>804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SUM(Y14,AT14,BO14)</f>
        <v>1345</v>
      </c>
      <c r="E14" s="292">
        <f>SUM(Z14,AU14,BP14)</f>
        <v>291</v>
      </c>
      <c r="F14" s="292">
        <f>SUM(AA14,AV14,BQ14)</f>
        <v>0</v>
      </c>
      <c r="G14" s="292">
        <f>SUM(AB14,AW14,BR14)</f>
        <v>0</v>
      </c>
      <c r="H14" s="292">
        <f>SUM(AC14,AX14,BS14)</f>
        <v>289</v>
      </c>
      <c r="I14" s="292">
        <f>SUM(AD14,AY14,BT14)</f>
        <v>119</v>
      </c>
      <c r="J14" s="292">
        <f>SUM(AE14,AZ14,BU14)</f>
        <v>46</v>
      </c>
      <c r="K14" s="292">
        <f>SUM(AF14,BA14,BV14)</f>
        <v>0</v>
      </c>
      <c r="L14" s="292">
        <f>SUM(AG14,BB14,BW14)</f>
        <v>0</v>
      </c>
      <c r="M14" s="292">
        <f>SUM(AH14,BC14,BX14)</f>
        <v>0</v>
      </c>
      <c r="N14" s="292">
        <f>SUM(AI14,BD14,BY14)</f>
        <v>0</v>
      </c>
      <c r="O14" s="292">
        <f>SUM(AJ14,BE14,BZ14)</f>
        <v>156</v>
      </c>
      <c r="P14" s="292">
        <f>SUM(AK14,BF14,CA14)</f>
        <v>0</v>
      </c>
      <c r="Q14" s="292">
        <f>SUM(AL14,BG14,CB14)</f>
        <v>437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7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804</v>
      </c>
      <c r="AK14" s="295" t="s">
        <v>804</v>
      </c>
      <c r="AL14" s="295" t="s">
        <v>804</v>
      </c>
      <c r="AM14" s="295" t="s">
        <v>804</v>
      </c>
      <c r="AN14" s="295" t="s">
        <v>804</v>
      </c>
      <c r="AO14" s="295" t="s">
        <v>804</v>
      </c>
      <c r="AP14" s="295" t="s">
        <v>804</v>
      </c>
      <c r="AQ14" s="295" t="s">
        <v>804</v>
      </c>
      <c r="AR14" s="292">
        <v>0</v>
      </c>
      <c r="AS14" s="292">
        <v>0</v>
      </c>
      <c r="AT14" s="292">
        <f>施設資源化量内訳!D14</f>
        <v>1058</v>
      </c>
      <c r="AU14" s="292">
        <f>施設資源化量内訳!E14</f>
        <v>4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289</v>
      </c>
      <c r="AY14" s="292">
        <f>施設資源化量内訳!I14</f>
        <v>119</v>
      </c>
      <c r="AZ14" s="292">
        <f>施設資源化量内訳!J14</f>
        <v>46</v>
      </c>
      <c r="BA14" s="292">
        <f>施設資源化量内訳!K14</f>
        <v>0</v>
      </c>
      <c r="BB14" s="292">
        <f>施設資源化量内訳!L14</f>
        <v>0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156</v>
      </c>
      <c r="BF14" s="292">
        <f>施設資源化量内訳!P14</f>
        <v>0</v>
      </c>
      <c r="BG14" s="292">
        <f>施設資源化量内訳!Q14</f>
        <v>437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7</v>
      </c>
      <c r="BO14" s="292">
        <f>SUM(BP14:CI14)</f>
        <v>287</v>
      </c>
      <c r="BP14" s="292">
        <v>287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804</v>
      </c>
      <c r="CA14" s="295" t="s">
        <v>804</v>
      </c>
      <c r="CB14" s="295" t="s">
        <v>804</v>
      </c>
      <c r="CC14" s="295" t="s">
        <v>804</v>
      </c>
      <c r="CD14" s="295" t="s">
        <v>804</v>
      </c>
      <c r="CE14" s="295" t="s">
        <v>804</v>
      </c>
      <c r="CF14" s="295" t="s">
        <v>804</v>
      </c>
      <c r="CG14" s="295" t="s">
        <v>804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SUM(Y15,AT15,BO15)</f>
        <v>1605</v>
      </c>
      <c r="E15" s="292">
        <f>SUM(Z15,AU15,BP15)</f>
        <v>524</v>
      </c>
      <c r="F15" s="292">
        <f>SUM(AA15,AV15,BQ15)</f>
        <v>0</v>
      </c>
      <c r="G15" s="292">
        <f>SUM(AB15,AW15,BR15)</f>
        <v>0</v>
      </c>
      <c r="H15" s="292">
        <f>SUM(AC15,AX15,BS15)</f>
        <v>585</v>
      </c>
      <c r="I15" s="292">
        <f>SUM(AD15,AY15,BT15)</f>
        <v>20</v>
      </c>
      <c r="J15" s="292">
        <f>SUM(AE15,AZ15,BU15)</f>
        <v>37</v>
      </c>
      <c r="K15" s="292">
        <f>SUM(AF15,BA15,BV15)</f>
        <v>0</v>
      </c>
      <c r="L15" s="292">
        <f>SUM(AG15,BB15,BW15)</f>
        <v>0</v>
      </c>
      <c r="M15" s="292">
        <f>SUM(AH15,BC15,BX15)</f>
        <v>0</v>
      </c>
      <c r="N15" s="292">
        <f>SUM(AI15,BD15,BY15)</f>
        <v>0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426</v>
      </c>
      <c r="W15" s="292">
        <f>SUM(AR15,BM15,CH15)</f>
        <v>0</v>
      </c>
      <c r="X15" s="292">
        <f>SUM(AS15,BN15,CI15)</f>
        <v>13</v>
      </c>
      <c r="Y15" s="292">
        <f>SUM(Z15:AS15)</f>
        <v>537</v>
      </c>
      <c r="Z15" s="292">
        <v>524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804</v>
      </c>
      <c r="AK15" s="295" t="s">
        <v>804</v>
      </c>
      <c r="AL15" s="295" t="s">
        <v>804</v>
      </c>
      <c r="AM15" s="295" t="s">
        <v>804</v>
      </c>
      <c r="AN15" s="295" t="s">
        <v>804</v>
      </c>
      <c r="AO15" s="295" t="s">
        <v>804</v>
      </c>
      <c r="AP15" s="295" t="s">
        <v>804</v>
      </c>
      <c r="AQ15" s="295" t="s">
        <v>804</v>
      </c>
      <c r="AR15" s="292">
        <v>0</v>
      </c>
      <c r="AS15" s="292">
        <v>13</v>
      </c>
      <c r="AT15" s="292">
        <f>施設資源化量内訳!D15</f>
        <v>1068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585</v>
      </c>
      <c r="AY15" s="292">
        <f>施設資源化量内訳!I15</f>
        <v>20</v>
      </c>
      <c r="AZ15" s="292">
        <f>施設資源化量内訳!J15</f>
        <v>37</v>
      </c>
      <c r="BA15" s="292">
        <f>施設資源化量内訳!K15</f>
        <v>0</v>
      </c>
      <c r="BB15" s="292">
        <f>施設資源化量内訳!L15</f>
        <v>0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426</v>
      </c>
      <c r="BM15" s="292">
        <f>施設資源化量内訳!W15</f>
        <v>0</v>
      </c>
      <c r="BN15" s="292">
        <f>施設資源化量内訳!X15</f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804</v>
      </c>
      <c r="CA15" s="295" t="s">
        <v>804</v>
      </c>
      <c r="CB15" s="295" t="s">
        <v>804</v>
      </c>
      <c r="CC15" s="295" t="s">
        <v>804</v>
      </c>
      <c r="CD15" s="295" t="s">
        <v>804</v>
      </c>
      <c r="CE15" s="295" t="s">
        <v>804</v>
      </c>
      <c r="CF15" s="295" t="s">
        <v>804</v>
      </c>
      <c r="CG15" s="295" t="s">
        <v>804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SUM(Y16,AT16,BO16)</f>
        <v>2878</v>
      </c>
      <c r="E16" s="292">
        <f>SUM(Z16,AU16,BP16)</f>
        <v>1248</v>
      </c>
      <c r="F16" s="292">
        <f>SUM(AA16,AV16,BQ16)</f>
        <v>6</v>
      </c>
      <c r="G16" s="292">
        <f>SUM(AB16,AW16,BR16)</f>
        <v>21</v>
      </c>
      <c r="H16" s="292">
        <f>SUM(AC16,AX16,BS16)</f>
        <v>173</v>
      </c>
      <c r="I16" s="292">
        <f>SUM(AD16,AY16,BT16)</f>
        <v>185</v>
      </c>
      <c r="J16" s="292">
        <f>SUM(AE16,AZ16,BU16)</f>
        <v>92</v>
      </c>
      <c r="K16" s="292">
        <f>SUM(AF16,BA16,BV16)</f>
        <v>0</v>
      </c>
      <c r="L16" s="292">
        <f>SUM(AG16,BB16,BW16)</f>
        <v>40</v>
      </c>
      <c r="M16" s="292">
        <f>SUM(AH16,BC16,BX16)</f>
        <v>0</v>
      </c>
      <c r="N16" s="292">
        <f>SUM(AI16,BD16,BY16)</f>
        <v>13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831</v>
      </c>
      <c r="U16" s="292">
        <f>SUM(AP16,BK16,CF16)</f>
        <v>0</v>
      </c>
      <c r="V16" s="292">
        <f>SUM(AQ16,BL16,CG16)</f>
        <v>244</v>
      </c>
      <c r="W16" s="292">
        <f>SUM(AR16,BM16,CH16)</f>
        <v>10</v>
      </c>
      <c r="X16" s="292">
        <f>SUM(AS16,BN16,CI16)</f>
        <v>15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804</v>
      </c>
      <c r="AK16" s="295" t="s">
        <v>804</v>
      </c>
      <c r="AL16" s="295" t="s">
        <v>804</v>
      </c>
      <c r="AM16" s="295" t="s">
        <v>804</v>
      </c>
      <c r="AN16" s="295" t="s">
        <v>804</v>
      </c>
      <c r="AO16" s="295" t="s">
        <v>804</v>
      </c>
      <c r="AP16" s="295" t="s">
        <v>804</v>
      </c>
      <c r="AQ16" s="295" t="s">
        <v>804</v>
      </c>
      <c r="AR16" s="292">
        <v>0</v>
      </c>
      <c r="AS16" s="292">
        <v>0</v>
      </c>
      <c r="AT16" s="292">
        <f>施設資源化量内訳!D16</f>
        <v>2878</v>
      </c>
      <c r="AU16" s="292">
        <f>施設資源化量内訳!E16</f>
        <v>1248</v>
      </c>
      <c r="AV16" s="292">
        <f>施設資源化量内訳!F16</f>
        <v>6</v>
      </c>
      <c r="AW16" s="292">
        <f>施設資源化量内訳!G16</f>
        <v>21</v>
      </c>
      <c r="AX16" s="292">
        <f>施設資源化量内訳!H16</f>
        <v>173</v>
      </c>
      <c r="AY16" s="292">
        <f>施設資源化量内訳!I16</f>
        <v>185</v>
      </c>
      <c r="AZ16" s="292">
        <f>施設資源化量内訳!J16</f>
        <v>92</v>
      </c>
      <c r="BA16" s="292">
        <f>施設資源化量内訳!K16</f>
        <v>0</v>
      </c>
      <c r="BB16" s="292">
        <f>施設資源化量内訳!L16</f>
        <v>40</v>
      </c>
      <c r="BC16" s="292">
        <f>施設資源化量内訳!M16</f>
        <v>0</v>
      </c>
      <c r="BD16" s="292">
        <f>施設資源化量内訳!N16</f>
        <v>13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831</v>
      </c>
      <c r="BK16" s="292">
        <f>施設資源化量内訳!U16</f>
        <v>0</v>
      </c>
      <c r="BL16" s="292">
        <f>施設資源化量内訳!V16</f>
        <v>244</v>
      </c>
      <c r="BM16" s="292">
        <f>施設資源化量内訳!W16</f>
        <v>10</v>
      </c>
      <c r="BN16" s="292">
        <f>施設資源化量内訳!X16</f>
        <v>15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804</v>
      </c>
      <c r="CA16" s="295" t="s">
        <v>804</v>
      </c>
      <c r="CB16" s="295" t="s">
        <v>804</v>
      </c>
      <c r="CC16" s="295" t="s">
        <v>804</v>
      </c>
      <c r="CD16" s="295" t="s">
        <v>804</v>
      </c>
      <c r="CE16" s="295" t="s">
        <v>804</v>
      </c>
      <c r="CF16" s="295" t="s">
        <v>804</v>
      </c>
      <c r="CG16" s="295" t="s">
        <v>804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SUM(Y17,AT17,BO17)</f>
        <v>2021</v>
      </c>
      <c r="E17" s="292">
        <f>SUM(Z17,AU17,BP17)</f>
        <v>995</v>
      </c>
      <c r="F17" s="292">
        <f>SUM(AA17,AV17,BQ17)</f>
        <v>4</v>
      </c>
      <c r="G17" s="292">
        <f>SUM(AB17,AW17,BR17)</f>
        <v>0</v>
      </c>
      <c r="H17" s="292">
        <f>SUM(AC17,AX17,BS17)</f>
        <v>447</v>
      </c>
      <c r="I17" s="292">
        <f>SUM(AD17,AY17,BT17)</f>
        <v>275</v>
      </c>
      <c r="J17" s="292">
        <f>SUM(AE17,AZ17,BU17)</f>
        <v>142</v>
      </c>
      <c r="K17" s="292">
        <f>SUM(AF17,BA17,BV17)</f>
        <v>30</v>
      </c>
      <c r="L17" s="292">
        <f>SUM(AG17,BB17,BW17)</f>
        <v>0</v>
      </c>
      <c r="M17" s="292">
        <f>SUM(AH17,BC17,BX17)</f>
        <v>0</v>
      </c>
      <c r="N17" s="292">
        <f>SUM(AI17,BD17,BY17)</f>
        <v>15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113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804</v>
      </c>
      <c r="AK17" s="295" t="s">
        <v>804</v>
      </c>
      <c r="AL17" s="295" t="s">
        <v>804</v>
      </c>
      <c r="AM17" s="295" t="s">
        <v>804</v>
      </c>
      <c r="AN17" s="295" t="s">
        <v>804</v>
      </c>
      <c r="AO17" s="295" t="s">
        <v>804</v>
      </c>
      <c r="AP17" s="295" t="s">
        <v>804</v>
      </c>
      <c r="AQ17" s="295" t="s">
        <v>804</v>
      </c>
      <c r="AR17" s="292">
        <v>0</v>
      </c>
      <c r="AS17" s="292">
        <v>0</v>
      </c>
      <c r="AT17" s="292">
        <f>施設資源化量内訳!D17</f>
        <v>1987</v>
      </c>
      <c r="AU17" s="292">
        <f>施設資源化量内訳!E17</f>
        <v>961</v>
      </c>
      <c r="AV17" s="292">
        <f>施設資源化量内訳!F17</f>
        <v>4</v>
      </c>
      <c r="AW17" s="292">
        <f>施設資源化量内訳!G17</f>
        <v>0</v>
      </c>
      <c r="AX17" s="292">
        <f>施設資源化量内訳!H17</f>
        <v>447</v>
      </c>
      <c r="AY17" s="292">
        <f>施設資源化量内訳!I17</f>
        <v>275</v>
      </c>
      <c r="AZ17" s="292">
        <f>施設資源化量内訳!J17</f>
        <v>142</v>
      </c>
      <c r="BA17" s="292">
        <f>施設資源化量内訳!K17</f>
        <v>30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15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113</v>
      </c>
      <c r="BO17" s="292">
        <f>SUM(BP17:CI17)</f>
        <v>34</v>
      </c>
      <c r="BP17" s="292">
        <v>34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804</v>
      </c>
      <c r="CA17" s="295" t="s">
        <v>804</v>
      </c>
      <c r="CB17" s="295" t="s">
        <v>804</v>
      </c>
      <c r="CC17" s="295" t="s">
        <v>804</v>
      </c>
      <c r="CD17" s="295" t="s">
        <v>804</v>
      </c>
      <c r="CE17" s="295" t="s">
        <v>804</v>
      </c>
      <c r="CF17" s="295" t="s">
        <v>804</v>
      </c>
      <c r="CG17" s="295" t="s">
        <v>804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SUM(Y18,AT18,BO18)</f>
        <v>2758</v>
      </c>
      <c r="E18" s="292">
        <f>SUM(Z18,AU18,BP18)</f>
        <v>365</v>
      </c>
      <c r="F18" s="292">
        <f>SUM(AA18,AV18,BQ18)</f>
        <v>2</v>
      </c>
      <c r="G18" s="292">
        <f>SUM(AB18,AW18,BR18)</f>
        <v>20</v>
      </c>
      <c r="H18" s="292">
        <f>SUM(AC18,AX18,BS18)</f>
        <v>274</v>
      </c>
      <c r="I18" s="292">
        <f>SUM(AD18,AY18,BT18)</f>
        <v>150</v>
      </c>
      <c r="J18" s="292">
        <f>SUM(AE18,AZ18,BU18)</f>
        <v>62</v>
      </c>
      <c r="K18" s="292">
        <f>SUM(AF18,BA18,BV18)</f>
        <v>4</v>
      </c>
      <c r="L18" s="292">
        <f>SUM(AG18,BB18,BW18)</f>
        <v>96</v>
      </c>
      <c r="M18" s="292">
        <f>SUM(AH18,BC18,BX18)</f>
        <v>22</v>
      </c>
      <c r="N18" s="292">
        <f>SUM(AI18,BD18,BY18)</f>
        <v>0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418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1345</v>
      </c>
      <c r="Y18" s="292">
        <f>SUM(Z18:AS18)</f>
        <v>379</v>
      </c>
      <c r="Z18" s="292">
        <v>340</v>
      </c>
      <c r="AA18" s="292">
        <v>2</v>
      </c>
      <c r="AB18" s="292">
        <v>20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804</v>
      </c>
      <c r="AK18" s="295" t="s">
        <v>804</v>
      </c>
      <c r="AL18" s="295" t="s">
        <v>804</v>
      </c>
      <c r="AM18" s="295" t="s">
        <v>804</v>
      </c>
      <c r="AN18" s="295" t="s">
        <v>804</v>
      </c>
      <c r="AO18" s="295" t="s">
        <v>804</v>
      </c>
      <c r="AP18" s="295" t="s">
        <v>804</v>
      </c>
      <c r="AQ18" s="295" t="s">
        <v>804</v>
      </c>
      <c r="AR18" s="292">
        <v>0</v>
      </c>
      <c r="AS18" s="292">
        <v>17</v>
      </c>
      <c r="AT18" s="292">
        <f>施設資源化量内訳!D18</f>
        <v>2353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273</v>
      </c>
      <c r="AY18" s="292">
        <f>施設資源化量内訳!I18</f>
        <v>150</v>
      </c>
      <c r="AZ18" s="292">
        <f>施設資源化量内訳!J18</f>
        <v>62</v>
      </c>
      <c r="BA18" s="292">
        <f>施設資源化量内訳!K18</f>
        <v>4</v>
      </c>
      <c r="BB18" s="292">
        <f>施設資源化量内訳!L18</f>
        <v>96</v>
      </c>
      <c r="BC18" s="292">
        <f>施設資源化量内訳!M18</f>
        <v>22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418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1328</v>
      </c>
      <c r="BO18" s="292">
        <f>SUM(BP18:CI18)</f>
        <v>26</v>
      </c>
      <c r="BP18" s="292">
        <v>25</v>
      </c>
      <c r="BQ18" s="292">
        <v>0</v>
      </c>
      <c r="BR18" s="292">
        <v>0</v>
      </c>
      <c r="BS18" s="292">
        <v>1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804</v>
      </c>
      <c r="CA18" s="295" t="s">
        <v>804</v>
      </c>
      <c r="CB18" s="295" t="s">
        <v>804</v>
      </c>
      <c r="CC18" s="295" t="s">
        <v>804</v>
      </c>
      <c r="CD18" s="295" t="s">
        <v>804</v>
      </c>
      <c r="CE18" s="295" t="s">
        <v>804</v>
      </c>
      <c r="CF18" s="295" t="s">
        <v>804</v>
      </c>
      <c r="CG18" s="295" t="s">
        <v>804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SUM(Y19,AT19,BO19)</f>
        <v>2249</v>
      </c>
      <c r="E19" s="292">
        <f>SUM(Z19,AU19,BP19)</f>
        <v>161</v>
      </c>
      <c r="F19" s="292">
        <f>SUM(AA19,AV19,BQ19)</f>
        <v>2</v>
      </c>
      <c r="G19" s="292">
        <f>SUM(AB19,AW19,BR19)</f>
        <v>11</v>
      </c>
      <c r="H19" s="292">
        <f>SUM(AC19,AX19,BS19)</f>
        <v>346</v>
      </c>
      <c r="I19" s="292">
        <f>SUM(AD19,AY19,BT19)</f>
        <v>192</v>
      </c>
      <c r="J19" s="292">
        <f>SUM(AE19,AZ19,BU19)</f>
        <v>87</v>
      </c>
      <c r="K19" s="292">
        <f>SUM(AF19,BA19,BV19)</f>
        <v>2</v>
      </c>
      <c r="L19" s="292">
        <f>SUM(AG19,BB19,BW19)</f>
        <v>12</v>
      </c>
      <c r="M19" s="292">
        <f>SUM(AH19,BC19,BX19)</f>
        <v>0</v>
      </c>
      <c r="N19" s="292">
        <f>SUM(AI19,BD19,BY19)</f>
        <v>2</v>
      </c>
      <c r="O19" s="292">
        <f>SUM(AJ19,BE19,BZ19)</f>
        <v>0</v>
      </c>
      <c r="P19" s="292">
        <f>SUM(AK19,BF19,CA19)</f>
        <v>0</v>
      </c>
      <c r="Q19" s="292">
        <f>SUM(AL19,BG19,CB19)</f>
        <v>1031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3</v>
      </c>
      <c r="X19" s="292">
        <f>SUM(AS19,BN19,CI19)</f>
        <v>400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804</v>
      </c>
      <c r="AK19" s="295" t="s">
        <v>804</v>
      </c>
      <c r="AL19" s="295" t="s">
        <v>804</v>
      </c>
      <c r="AM19" s="295" t="s">
        <v>804</v>
      </c>
      <c r="AN19" s="295" t="s">
        <v>804</v>
      </c>
      <c r="AO19" s="295" t="s">
        <v>804</v>
      </c>
      <c r="AP19" s="295" t="s">
        <v>804</v>
      </c>
      <c r="AQ19" s="295" t="s">
        <v>804</v>
      </c>
      <c r="AR19" s="292">
        <v>0</v>
      </c>
      <c r="AS19" s="292">
        <v>0</v>
      </c>
      <c r="AT19" s="292">
        <f>施設資源化量内訳!D19</f>
        <v>2249</v>
      </c>
      <c r="AU19" s="292">
        <f>施設資源化量内訳!E19</f>
        <v>161</v>
      </c>
      <c r="AV19" s="292">
        <f>施設資源化量内訳!F19</f>
        <v>2</v>
      </c>
      <c r="AW19" s="292">
        <f>施設資源化量内訳!G19</f>
        <v>11</v>
      </c>
      <c r="AX19" s="292">
        <f>施設資源化量内訳!H19</f>
        <v>346</v>
      </c>
      <c r="AY19" s="292">
        <f>施設資源化量内訳!I19</f>
        <v>192</v>
      </c>
      <c r="AZ19" s="292">
        <f>施設資源化量内訳!J19</f>
        <v>87</v>
      </c>
      <c r="BA19" s="292">
        <f>施設資源化量内訳!K19</f>
        <v>2</v>
      </c>
      <c r="BB19" s="292">
        <f>施設資源化量内訳!L19</f>
        <v>12</v>
      </c>
      <c r="BC19" s="292">
        <f>施設資源化量内訳!M19</f>
        <v>0</v>
      </c>
      <c r="BD19" s="292">
        <f>施設資源化量内訳!N19</f>
        <v>2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1031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3</v>
      </c>
      <c r="BN19" s="292">
        <f>施設資源化量内訳!X19</f>
        <v>400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804</v>
      </c>
      <c r="CA19" s="295" t="s">
        <v>804</v>
      </c>
      <c r="CB19" s="295" t="s">
        <v>804</v>
      </c>
      <c r="CC19" s="295" t="s">
        <v>804</v>
      </c>
      <c r="CD19" s="295" t="s">
        <v>804</v>
      </c>
      <c r="CE19" s="295" t="s">
        <v>804</v>
      </c>
      <c r="CF19" s="295" t="s">
        <v>804</v>
      </c>
      <c r="CG19" s="295" t="s">
        <v>804</v>
      </c>
      <c r="CH19" s="292">
        <v>0</v>
      </c>
      <c r="CI19" s="292">
        <v>0</v>
      </c>
      <c r="CJ19" s="293" t="s">
        <v>785</v>
      </c>
    </row>
    <row r="20" spans="1:88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SUM(Y20,AT20,BO20)</f>
        <v>3125</v>
      </c>
      <c r="E20" s="292">
        <f>SUM(Z20,AU20,BP20)</f>
        <v>364</v>
      </c>
      <c r="F20" s="292">
        <f>SUM(AA20,AV20,BQ20)</f>
        <v>6</v>
      </c>
      <c r="G20" s="292">
        <f>SUM(AB20,AW20,BR20)</f>
        <v>8</v>
      </c>
      <c r="H20" s="292">
        <f>SUM(AC20,AX20,BS20)</f>
        <v>516</v>
      </c>
      <c r="I20" s="292">
        <f>SUM(AD20,AY20,BT20)</f>
        <v>291</v>
      </c>
      <c r="J20" s="292">
        <f>SUM(AE20,AZ20,BU20)</f>
        <v>36</v>
      </c>
      <c r="K20" s="292">
        <f>SUM(AF20,BA20,BV20)</f>
        <v>0</v>
      </c>
      <c r="L20" s="292">
        <f>SUM(AG20,BB20,BW20)</f>
        <v>24</v>
      </c>
      <c r="M20" s="292">
        <f>SUM(AH20,BC20,BX20)</f>
        <v>0</v>
      </c>
      <c r="N20" s="292">
        <f>SUM(AI20,BD20,BY20)</f>
        <v>0</v>
      </c>
      <c r="O20" s="292">
        <f>SUM(AJ20,BE20,BZ20)</f>
        <v>0</v>
      </c>
      <c r="P20" s="292">
        <f>SUM(AK20,BF20,CA20)</f>
        <v>0</v>
      </c>
      <c r="Q20" s="292">
        <f>SUM(AL20,BG20,CB20)</f>
        <v>243</v>
      </c>
      <c r="R20" s="292">
        <f>SUM(AM20,BH20,CC20)</f>
        <v>0</v>
      </c>
      <c r="S20" s="292">
        <f>SUM(AN20,BI20,CD20)</f>
        <v>0</v>
      </c>
      <c r="T20" s="292">
        <f>SUM(AO20,BJ20,CE20)</f>
        <v>1523</v>
      </c>
      <c r="U20" s="292">
        <f>SUM(AP20,BK20,CF20)</f>
        <v>0</v>
      </c>
      <c r="V20" s="292">
        <f>SUM(AQ20,BL20,CG20)</f>
        <v>0</v>
      </c>
      <c r="W20" s="292">
        <f>SUM(AR20,BM20,CH20)</f>
        <v>6</v>
      </c>
      <c r="X20" s="292">
        <f>SUM(AS20,BN20,CI20)</f>
        <v>108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0</v>
      </c>
      <c r="AJ20" s="295" t="s">
        <v>804</v>
      </c>
      <c r="AK20" s="295" t="s">
        <v>804</v>
      </c>
      <c r="AL20" s="295" t="s">
        <v>804</v>
      </c>
      <c r="AM20" s="295" t="s">
        <v>804</v>
      </c>
      <c r="AN20" s="295" t="s">
        <v>804</v>
      </c>
      <c r="AO20" s="295" t="s">
        <v>804</v>
      </c>
      <c r="AP20" s="295" t="s">
        <v>804</v>
      </c>
      <c r="AQ20" s="295" t="s">
        <v>804</v>
      </c>
      <c r="AR20" s="292">
        <v>0</v>
      </c>
      <c r="AS20" s="292">
        <v>0</v>
      </c>
      <c r="AT20" s="292">
        <f>施設資源化量内訳!D20</f>
        <v>3048</v>
      </c>
      <c r="AU20" s="292">
        <f>施設資源化量内訳!E20</f>
        <v>294</v>
      </c>
      <c r="AV20" s="292">
        <f>施設資源化量内訳!F20</f>
        <v>6</v>
      </c>
      <c r="AW20" s="292">
        <f>施設資源化量内訳!G20</f>
        <v>8</v>
      </c>
      <c r="AX20" s="292">
        <f>施設資源化量内訳!H20</f>
        <v>512</v>
      </c>
      <c r="AY20" s="292">
        <f>施設資源化量内訳!I20</f>
        <v>288</v>
      </c>
      <c r="AZ20" s="292">
        <f>施設資源化量内訳!J20</f>
        <v>36</v>
      </c>
      <c r="BA20" s="292">
        <f>施設資源化量内訳!K20</f>
        <v>0</v>
      </c>
      <c r="BB20" s="292">
        <f>施設資源化量内訳!L20</f>
        <v>24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243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1523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6</v>
      </c>
      <c r="BN20" s="292">
        <f>施設資源化量内訳!X20</f>
        <v>108</v>
      </c>
      <c r="BO20" s="292">
        <f>SUM(BP20:CI20)</f>
        <v>77</v>
      </c>
      <c r="BP20" s="292">
        <v>70</v>
      </c>
      <c r="BQ20" s="292">
        <v>0</v>
      </c>
      <c r="BR20" s="292">
        <v>0</v>
      </c>
      <c r="BS20" s="292">
        <v>4</v>
      </c>
      <c r="BT20" s="292">
        <v>3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804</v>
      </c>
      <c r="CA20" s="295" t="s">
        <v>804</v>
      </c>
      <c r="CB20" s="295" t="s">
        <v>804</v>
      </c>
      <c r="CC20" s="295" t="s">
        <v>804</v>
      </c>
      <c r="CD20" s="295" t="s">
        <v>804</v>
      </c>
      <c r="CE20" s="295" t="s">
        <v>804</v>
      </c>
      <c r="CF20" s="295" t="s">
        <v>804</v>
      </c>
      <c r="CG20" s="295" t="s">
        <v>804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SUM(Y21,AT21,BO21)</f>
        <v>2861</v>
      </c>
      <c r="E21" s="292">
        <f>SUM(Z21,AU21,BP21)</f>
        <v>625</v>
      </c>
      <c r="F21" s="292">
        <f>SUM(AA21,AV21,BQ21)</f>
        <v>12</v>
      </c>
      <c r="G21" s="292">
        <f>SUM(AB21,AW21,BR21)</f>
        <v>0</v>
      </c>
      <c r="H21" s="292">
        <f>SUM(AC21,AX21,BS21)</f>
        <v>391</v>
      </c>
      <c r="I21" s="292">
        <f>SUM(AD21,AY21,BT21)</f>
        <v>160</v>
      </c>
      <c r="J21" s="292">
        <f>SUM(AE21,AZ21,BU21)</f>
        <v>101</v>
      </c>
      <c r="K21" s="292">
        <f>SUM(AF21,BA21,BV21)</f>
        <v>0</v>
      </c>
      <c r="L21" s="292">
        <f>SUM(AG21,BB21,BW21)</f>
        <v>355</v>
      </c>
      <c r="M21" s="292">
        <f>SUM(AH21,BC21,BX21)</f>
        <v>0</v>
      </c>
      <c r="N21" s="292">
        <f>SUM(AI21,BD21,BY21)</f>
        <v>8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997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212</v>
      </c>
      <c r="Y21" s="292">
        <f>SUM(Z21:AS21)</f>
        <v>614</v>
      </c>
      <c r="Z21" s="292">
        <v>594</v>
      </c>
      <c r="AA21" s="292">
        <v>12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8</v>
      </c>
      <c r="AJ21" s="295" t="s">
        <v>804</v>
      </c>
      <c r="AK21" s="295" t="s">
        <v>804</v>
      </c>
      <c r="AL21" s="295" t="s">
        <v>804</v>
      </c>
      <c r="AM21" s="295" t="s">
        <v>804</v>
      </c>
      <c r="AN21" s="295" t="s">
        <v>804</v>
      </c>
      <c r="AO21" s="295" t="s">
        <v>804</v>
      </c>
      <c r="AP21" s="295" t="s">
        <v>804</v>
      </c>
      <c r="AQ21" s="295" t="s">
        <v>804</v>
      </c>
      <c r="AR21" s="292">
        <v>0</v>
      </c>
      <c r="AS21" s="292">
        <v>0</v>
      </c>
      <c r="AT21" s="292">
        <f>施設資源化量内訳!D21</f>
        <v>2244</v>
      </c>
      <c r="AU21" s="292">
        <f>施設資源化量内訳!E21</f>
        <v>29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391</v>
      </c>
      <c r="AY21" s="292">
        <f>施設資源化量内訳!I21</f>
        <v>159</v>
      </c>
      <c r="AZ21" s="292">
        <f>施設資源化量内訳!J21</f>
        <v>101</v>
      </c>
      <c r="BA21" s="292">
        <f>施設資源化量内訳!K21</f>
        <v>0</v>
      </c>
      <c r="BB21" s="292">
        <f>施設資源化量内訳!L21</f>
        <v>355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997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212</v>
      </c>
      <c r="BO21" s="292">
        <f>SUM(BP21:CI21)</f>
        <v>3</v>
      </c>
      <c r="BP21" s="292">
        <v>2</v>
      </c>
      <c r="BQ21" s="292">
        <v>0</v>
      </c>
      <c r="BR21" s="292">
        <v>0</v>
      </c>
      <c r="BS21" s="292">
        <v>0</v>
      </c>
      <c r="BT21" s="292">
        <v>1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804</v>
      </c>
      <c r="CA21" s="295" t="s">
        <v>804</v>
      </c>
      <c r="CB21" s="295" t="s">
        <v>804</v>
      </c>
      <c r="CC21" s="295" t="s">
        <v>804</v>
      </c>
      <c r="CD21" s="295" t="s">
        <v>804</v>
      </c>
      <c r="CE21" s="295" t="s">
        <v>804</v>
      </c>
      <c r="CF21" s="295" t="s">
        <v>804</v>
      </c>
      <c r="CG21" s="295" t="s">
        <v>804</v>
      </c>
      <c r="CH21" s="292">
        <v>0</v>
      </c>
      <c r="CI21" s="292">
        <v>0</v>
      </c>
      <c r="CJ21" s="293" t="s">
        <v>785</v>
      </c>
    </row>
    <row r="22" spans="1:88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SUM(Y22,AT22,BO22)</f>
        <v>2146</v>
      </c>
      <c r="E22" s="292">
        <f>SUM(Z22,AU22,BP22)</f>
        <v>461</v>
      </c>
      <c r="F22" s="292">
        <f>SUM(AA22,AV22,BQ22)</f>
        <v>0</v>
      </c>
      <c r="G22" s="292">
        <f>SUM(AB22,AW22,BR22)</f>
        <v>0</v>
      </c>
      <c r="H22" s="292">
        <f>SUM(AC22,AX22,BS22)</f>
        <v>368</v>
      </c>
      <c r="I22" s="292">
        <f>SUM(AD22,AY22,BT22)</f>
        <v>147</v>
      </c>
      <c r="J22" s="292">
        <f>SUM(AE22,AZ22,BU22)</f>
        <v>82</v>
      </c>
      <c r="K22" s="292">
        <f>SUM(AF22,BA22,BV22)</f>
        <v>0</v>
      </c>
      <c r="L22" s="292">
        <f>SUM(AG22,BB22,BW22)</f>
        <v>279</v>
      </c>
      <c r="M22" s="292">
        <f>SUM(AH22,BC22,BX22)</f>
        <v>0</v>
      </c>
      <c r="N22" s="292">
        <f>SUM(AI22,BD22,BY22)</f>
        <v>0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792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17</v>
      </c>
      <c r="Y22" s="292">
        <f>SUM(Z22:AS22)</f>
        <v>104</v>
      </c>
      <c r="Z22" s="292">
        <v>104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804</v>
      </c>
      <c r="AK22" s="295" t="s">
        <v>804</v>
      </c>
      <c r="AL22" s="295" t="s">
        <v>804</v>
      </c>
      <c r="AM22" s="295" t="s">
        <v>804</v>
      </c>
      <c r="AN22" s="295" t="s">
        <v>804</v>
      </c>
      <c r="AO22" s="295" t="s">
        <v>804</v>
      </c>
      <c r="AP22" s="295" t="s">
        <v>804</v>
      </c>
      <c r="AQ22" s="295" t="s">
        <v>804</v>
      </c>
      <c r="AR22" s="292">
        <v>0</v>
      </c>
      <c r="AS22" s="292">
        <v>0</v>
      </c>
      <c r="AT22" s="292">
        <f>施設資源化量内訳!D22</f>
        <v>1729</v>
      </c>
      <c r="AU22" s="292">
        <f>施設資源化量内訳!E22</f>
        <v>44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368</v>
      </c>
      <c r="AY22" s="292">
        <f>施設資源化量内訳!I22</f>
        <v>147</v>
      </c>
      <c r="AZ22" s="292">
        <f>施設資源化量内訳!J22</f>
        <v>82</v>
      </c>
      <c r="BA22" s="292">
        <f>施設資源化量内訳!K22</f>
        <v>0</v>
      </c>
      <c r="BB22" s="292">
        <f>施設資源化量内訳!L22</f>
        <v>279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792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17</v>
      </c>
      <c r="BO22" s="292">
        <f>SUM(BP22:CI22)</f>
        <v>313</v>
      </c>
      <c r="BP22" s="292">
        <v>313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804</v>
      </c>
      <c r="CA22" s="295" t="s">
        <v>804</v>
      </c>
      <c r="CB22" s="295" t="s">
        <v>804</v>
      </c>
      <c r="CC22" s="295" t="s">
        <v>804</v>
      </c>
      <c r="CD22" s="295" t="s">
        <v>804</v>
      </c>
      <c r="CE22" s="295" t="s">
        <v>804</v>
      </c>
      <c r="CF22" s="295" t="s">
        <v>804</v>
      </c>
      <c r="CG22" s="295" t="s">
        <v>804</v>
      </c>
      <c r="CH22" s="292">
        <v>0</v>
      </c>
      <c r="CI22" s="292">
        <v>0</v>
      </c>
      <c r="CJ22" s="293" t="s">
        <v>785</v>
      </c>
    </row>
    <row r="23" spans="1:88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SUM(Y23,AT23,BO23)</f>
        <v>339</v>
      </c>
      <c r="E23" s="292">
        <f>SUM(Z23,AU23,BP23)</f>
        <v>45</v>
      </c>
      <c r="F23" s="292">
        <f>SUM(AA23,AV23,BQ23)</f>
        <v>0</v>
      </c>
      <c r="G23" s="292">
        <f>SUM(AB23,AW23,BR23)</f>
        <v>0</v>
      </c>
      <c r="H23" s="292">
        <f>SUM(AC23,AX23,BS23)</f>
        <v>80</v>
      </c>
      <c r="I23" s="292">
        <f>SUM(AD23,AY23,BT23)</f>
        <v>41</v>
      </c>
      <c r="J23" s="292">
        <f>SUM(AE23,AZ23,BU23)</f>
        <v>13</v>
      </c>
      <c r="K23" s="292">
        <f>SUM(AF23,BA23,BV23)</f>
        <v>0</v>
      </c>
      <c r="L23" s="292">
        <f>SUM(AG23,BB23,BW23)</f>
        <v>0</v>
      </c>
      <c r="M23" s="292">
        <f>SUM(AH23,BC23,BX23)</f>
        <v>0</v>
      </c>
      <c r="N23" s="292">
        <f>SUM(AI23,BD23,BY23)</f>
        <v>0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157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3</v>
      </c>
      <c r="Y23" s="292">
        <f>SUM(Z23:AS23)</f>
        <v>182</v>
      </c>
      <c r="Z23" s="292">
        <v>45</v>
      </c>
      <c r="AA23" s="292">
        <v>0</v>
      </c>
      <c r="AB23" s="292">
        <v>0</v>
      </c>
      <c r="AC23" s="292">
        <v>80</v>
      </c>
      <c r="AD23" s="292">
        <v>41</v>
      </c>
      <c r="AE23" s="292">
        <v>13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804</v>
      </c>
      <c r="AK23" s="295" t="s">
        <v>804</v>
      </c>
      <c r="AL23" s="295" t="s">
        <v>804</v>
      </c>
      <c r="AM23" s="295" t="s">
        <v>804</v>
      </c>
      <c r="AN23" s="295" t="s">
        <v>804</v>
      </c>
      <c r="AO23" s="295" t="s">
        <v>804</v>
      </c>
      <c r="AP23" s="295" t="s">
        <v>804</v>
      </c>
      <c r="AQ23" s="295" t="s">
        <v>804</v>
      </c>
      <c r="AR23" s="292">
        <v>0</v>
      </c>
      <c r="AS23" s="292">
        <v>3</v>
      </c>
      <c r="AT23" s="292">
        <f>施設資源化量内訳!D23</f>
        <v>157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0</v>
      </c>
      <c r="AY23" s="292">
        <f>施設資源化量内訳!I23</f>
        <v>0</v>
      </c>
      <c r="AZ23" s="292">
        <f>施設資源化量内訳!J23</f>
        <v>0</v>
      </c>
      <c r="BA23" s="292">
        <f>施設資源化量内訳!K23</f>
        <v>0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157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804</v>
      </c>
      <c r="CA23" s="295" t="s">
        <v>804</v>
      </c>
      <c r="CB23" s="295" t="s">
        <v>804</v>
      </c>
      <c r="CC23" s="295" t="s">
        <v>804</v>
      </c>
      <c r="CD23" s="295" t="s">
        <v>804</v>
      </c>
      <c r="CE23" s="295" t="s">
        <v>804</v>
      </c>
      <c r="CF23" s="295" t="s">
        <v>804</v>
      </c>
      <c r="CG23" s="295" t="s">
        <v>804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SUM(Y24,AT24,BO24)</f>
        <v>691</v>
      </c>
      <c r="E24" s="292">
        <f>SUM(Z24,AU24,BP24)</f>
        <v>113</v>
      </c>
      <c r="F24" s="292">
        <f>SUM(AA24,AV24,BQ24)</f>
        <v>0</v>
      </c>
      <c r="G24" s="292">
        <f>SUM(AB24,AW24,BR24)</f>
        <v>0</v>
      </c>
      <c r="H24" s="292">
        <f>SUM(AC24,AX24,BS24)</f>
        <v>159</v>
      </c>
      <c r="I24" s="292">
        <f>SUM(AD24,AY24,BT24)</f>
        <v>81</v>
      </c>
      <c r="J24" s="292">
        <f>SUM(AE24,AZ24,BU24)</f>
        <v>25</v>
      </c>
      <c r="K24" s="292">
        <f>SUM(AF24,BA24,BV24)</f>
        <v>0</v>
      </c>
      <c r="L24" s="292">
        <f>SUM(AG24,BB24,BW24)</f>
        <v>0</v>
      </c>
      <c r="M24" s="292">
        <f>SUM(AH24,BC24,BX24)</f>
        <v>0</v>
      </c>
      <c r="N24" s="292">
        <f>SUM(AI24,BD24,BY24)</f>
        <v>0</v>
      </c>
      <c r="O24" s="292">
        <f>SUM(AJ24,BE24,BZ24)</f>
        <v>0</v>
      </c>
      <c r="P24" s="292">
        <f>SUM(AK24,BF24,CA24)</f>
        <v>0</v>
      </c>
      <c r="Q24" s="292">
        <f>SUM(AL24,BG24,CB24)</f>
        <v>307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6</v>
      </c>
      <c r="Y24" s="292">
        <f>SUM(Z24:AS24)</f>
        <v>356</v>
      </c>
      <c r="Z24" s="292">
        <v>88</v>
      </c>
      <c r="AA24" s="292">
        <v>0</v>
      </c>
      <c r="AB24" s="292">
        <v>0</v>
      </c>
      <c r="AC24" s="292">
        <v>157</v>
      </c>
      <c r="AD24" s="292">
        <v>80</v>
      </c>
      <c r="AE24" s="292">
        <v>25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804</v>
      </c>
      <c r="AK24" s="295" t="s">
        <v>804</v>
      </c>
      <c r="AL24" s="295" t="s">
        <v>804</v>
      </c>
      <c r="AM24" s="295" t="s">
        <v>804</v>
      </c>
      <c r="AN24" s="295" t="s">
        <v>804</v>
      </c>
      <c r="AO24" s="295" t="s">
        <v>804</v>
      </c>
      <c r="AP24" s="295" t="s">
        <v>804</v>
      </c>
      <c r="AQ24" s="295" t="s">
        <v>804</v>
      </c>
      <c r="AR24" s="292">
        <v>0</v>
      </c>
      <c r="AS24" s="292">
        <v>6</v>
      </c>
      <c r="AT24" s="292">
        <f>施設資源化量内訳!D24</f>
        <v>307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0</v>
      </c>
      <c r="AY24" s="292">
        <f>施設資源化量内訳!I24</f>
        <v>0</v>
      </c>
      <c r="AZ24" s="292">
        <f>施設資源化量内訳!J24</f>
        <v>0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307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0</v>
      </c>
      <c r="BO24" s="292">
        <f>SUM(BP24:CI24)</f>
        <v>28</v>
      </c>
      <c r="BP24" s="292">
        <v>25</v>
      </c>
      <c r="BQ24" s="292">
        <v>0</v>
      </c>
      <c r="BR24" s="292">
        <v>0</v>
      </c>
      <c r="BS24" s="292">
        <v>2</v>
      </c>
      <c r="BT24" s="292">
        <v>1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804</v>
      </c>
      <c r="CA24" s="295" t="s">
        <v>804</v>
      </c>
      <c r="CB24" s="295" t="s">
        <v>804</v>
      </c>
      <c r="CC24" s="295" t="s">
        <v>804</v>
      </c>
      <c r="CD24" s="295" t="s">
        <v>804</v>
      </c>
      <c r="CE24" s="295" t="s">
        <v>804</v>
      </c>
      <c r="CF24" s="295" t="s">
        <v>804</v>
      </c>
      <c r="CG24" s="295" t="s">
        <v>804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SUM(Y25,AT25,BO25)</f>
        <v>632</v>
      </c>
      <c r="E25" s="292">
        <f>SUM(Z25,AU25,BP25)</f>
        <v>84</v>
      </c>
      <c r="F25" s="292">
        <f>SUM(AA25,AV25,BQ25)</f>
        <v>0</v>
      </c>
      <c r="G25" s="292">
        <f>SUM(AB25,AW25,BR25)</f>
        <v>0</v>
      </c>
      <c r="H25" s="292">
        <f>SUM(AC25,AX25,BS25)</f>
        <v>150</v>
      </c>
      <c r="I25" s="292">
        <f>SUM(AD25,AY25,BT25)</f>
        <v>76</v>
      </c>
      <c r="J25" s="292">
        <f>SUM(AE25,AZ25,BU25)</f>
        <v>23</v>
      </c>
      <c r="K25" s="292">
        <f>SUM(AF25,BA25,BV25)</f>
        <v>0</v>
      </c>
      <c r="L25" s="292">
        <f>SUM(AG25,BB25,BW25)</f>
        <v>0</v>
      </c>
      <c r="M25" s="292">
        <f>SUM(AH25,BC25,BX25)</f>
        <v>0</v>
      </c>
      <c r="N25" s="292">
        <f>SUM(AI25,BD25,BY25)</f>
        <v>0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293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6</v>
      </c>
      <c r="Y25" s="292">
        <f>SUM(Z25:AS25)</f>
        <v>339</v>
      </c>
      <c r="Z25" s="292">
        <v>84</v>
      </c>
      <c r="AA25" s="292">
        <v>0</v>
      </c>
      <c r="AB25" s="292">
        <v>0</v>
      </c>
      <c r="AC25" s="292">
        <v>150</v>
      </c>
      <c r="AD25" s="292">
        <v>76</v>
      </c>
      <c r="AE25" s="292">
        <v>23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804</v>
      </c>
      <c r="AK25" s="295" t="s">
        <v>804</v>
      </c>
      <c r="AL25" s="295" t="s">
        <v>804</v>
      </c>
      <c r="AM25" s="295" t="s">
        <v>804</v>
      </c>
      <c r="AN25" s="295" t="s">
        <v>804</v>
      </c>
      <c r="AO25" s="295" t="s">
        <v>804</v>
      </c>
      <c r="AP25" s="295" t="s">
        <v>804</v>
      </c>
      <c r="AQ25" s="295" t="s">
        <v>804</v>
      </c>
      <c r="AR25" s="292">
        <v>0</v>
      </c>
      <c r="AS25" s="292">
        <v>6</v>
      </c>
      <c r="AT25" s="292">
        <f>施設資源化量内訳!D25</f>
        <v>293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0</v>
      </c>
      <c r="AY25" s="292">
        <f>施設資源化量内訳!I25</f>
        <v>0</v>
      </c>
      <c r="AZ25" s="292">
        <f>施設資源化量内訳!J25</f>
        <v>0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293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804</v>
      </c>
      <c r="CA25" s="295" t="s">
        <v>804</v>
      </c>
      <c r="CB25" s="295" t="s">
        <v>804</v>
      </c>
      <c r="CC25" s="295" t="s">
        <v>804</v>
      </c>
      <c r="CD25" s="295" t="s">
        <v>804</v>
      </c>
      <c r="CE25" s="295" t="s">
        <v>804</v>
      </c>
      <c r="CF25" s="295" t="s">
        <v>804</v>
      </c>
      <c r="CG25" s="295" t="s">
        <v>804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SUM(Y26,AT26,BO26)</f>
        <v>154</v>
      </c>
      <c r="E26" s="292">
        <f>SUM(Z26,AU26,BP26)</f>
        <v>67</v>
      </c>
      <c r="F26" s="292">
        <f>SUM(AA26,AV26,BQ26)</f>
        <v>0</v>
      </c>
      <c r="G26" s="292">
        <f>SUM(AB26,AW26,BR26)</f>
        <v>0</v>
      </c>
      <c r="H26" s="292">
        <f>SUM(AC26,AX26,BS26)</f>
        <v>35</v>
      </c>
      <c r="I26" s="292">
        <f>SUM(AD26,AY26,BT26)</f>
        <v>21</v>
      </c>
      <c r="J26" s="292">
        <f>SUM(AE26,AZ26,BU26)</f>
        <v>7</v>
      </c>
      <c r="K26" s="292">
        <f>SUM(AF26,BA26,BV26)</f>
        <v>0</v>
      </c>
      <c r="L26" s="292">
        <f>SUM(AG26,BB26,BW26)</f>
        <v>8</v>
      </c>
      <c r="M26" s="292">
        <f>SUM(AH26,BC26,BX26)</f>
        <v>0</v>
      </c>
      <c r="N26" s="292">
        <f>SUM(AI26,BD26,BY26)</f>
        <v>0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16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804</v>
      </c>
      <c r="AK26" s="295" t="s">
        <v>804</v>
      </c>
      <c r="AL26" s="295" t="s">
        <v>804</v>
      </c>
      <c r="AM26" s="295" t="s">
        <v>804</v>
      </c>
      <c r="AN26" s="295" t="s">
        <v>804</v>
      </c>
      <c r="AO26" s="295" t="s">
        <v>804</v>
      </c>
      <c r="AP26" s="295" t="s">
        <v>804</v>
      </c>
      <c r="AQ26" s="295" t="s">
        <v>804</v>
      </c>
      <c r="AR26" s="292">
        <v>0</v>
      </c>
      <c r="AS26" s="292">
        <v>0</v>
      </c>
      <c r="AT26" s="292">
        <f>施設資源化量内訳!D26</f>
        <v>154</v>
      </c>
      <c r="AU26" s="292">
        <f>施設資源化量内訳!E26</f>
        <v>67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35</v>
      </c>
      <c r="AY26" s="292">
        <f>施設資源化量内訳!I26</f>
        <v>21</v>
      </c>
      <c r="AZ26" s="292">
        <f>施設資源化量内訳!J26</f>
        <v>7</v>
      </c>
      <c r="BA26" s="292">
        <f>施設資源化量内訳!K26</f>
        <v>0</v>
      </c>
      <c r="BB26" s="292">
        <f>施設資源化量内訳!L26</f>
        <v>8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16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804</v>
      </c>
      <c r="CA26" s="295" t="s">
        <v>804</v>
      </c>
      <c r="CB26" s="295" t="s">
        <v>804</v>
      </c>
      <c r="CC26" s="295" t="s">
        <v>804</v>
      </c>
      <c r="CD26" s="295" t="s">
        <v>804</v>
      </c>
      <c r="CE26" s="295" t="s">
        <v>804</v>
      </c>
      <c r="CF26" s="295" t="s">
        <v>804</v>
      </c>
      <c r="CG26" s="295" t="s">
        <v>804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SUM(Y27,AT27,BO27)</f>
        <v>715</v>
      </c>
      <c r="E27" s="292">
        <f>SUM(Z27,AU27,BP27)</f>
        <v>142</v>
      </c>
      <c r="F27" s="292">
        <f>SUM(AA27,AV27,BQ27)</f>
        <v>0</v>
      </c>
      <c r="G27" s="292">
        <f>SUM(AB27,AW27,BR27)</f>
        <v>0</v>
      </c>
      <c r="H27" s="292">
        <f>SUM(AC27,AX27,BS27)</f>
        <v>122</v>
      </c>
      <c r="I27" s="292">
        <f>SUM(AD27,AY27,BT27)</f>
        <v>78</v>
      </c>
      <c r="J27" s="292">
        <f>SUM(AE27,AZ27,BU27)</f>
        <v>34</v>
      </c>
      <c r="K27" s="292">
        <f>SUM(AF27,BA27,BV27)</f>
        <v>0</v>
      </c>
      <c r="L27" s="292">
        <f>SUM(AG27,BB27,BW27)</f>
        <v>34</v>
      </c>
      <c r="M27" s="292">
        <f>SUM(AH27,BC27,BX27)</f>
        <v>0</v>
      </c>
      <c r="N27" s="292">
        <f>SUM(AI27,BD27,BY27)</f>
        <v>0</v>
      </c>
      <c r="O27" s="292">
        <f>SUM(AJ27,BE27,BZ27)</f>
        <v>0</v>
      </c>
      <c r="P27" s="292">
        <f>SUM(AK27,BF27,CA27)</f>
        <v>0</v>
      </c>
      <c r="Q27" s="292">
        <f>SUM(AL27,BG27,CB27)</f>
        <v>121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142</v>
      </c>
      <c r="W27" s="292">
        <f>SUM(AR27,BM27,CH27)</f>
        <v>0</v>
      </c>
      <c r="X27" s="292">
        <f>SUM(AS27,BN27,CI27)</f>
        <v>42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804</v>
      </c>
      <c r="AK27" s="295" t="s">
        <v>804</v>
      </c>
      <c r="AL27" s="295" t="s">
        <v>804</v>
      </c>
      <c r="AM27" s="295" t="s">
        <v>804</v>
      </c>
      <c r="AN27" s="295" t="s">
        <v>804</v>
      </c>
      <c r="AO27" s="295" t="s">
        <v>804</v>
      </c>
      <c r="AP27" s="295" t="s">
        <v>804</v>
      </c>
      <c r="AQ27" s="295" t="s">
        <v>804</v>
      </c>
      <c r="AR27" s="292">
        <v>0</v>
      </c>
      <c r="AS27" s="292">
        <v>0</v>
      </c>
      <c r="AT27" s="292">
        <f>施設資源化量内訳!D27</f>
        <v>684</v>
      </c>
      <c r="AU27" s="292">
        <f>施設資源化量内訳!E27</f>
        <v>116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119</v>
      </c>
      <c r="AY27" s="292">
        <f>施設資源化量内訳!I27</f>
        <v>76</v>
      </c>
      <c r="AZ27" s="292">
        <f>施設資源化量内訳!J27</f>
        <v>34</v>
      </c>
      <c r="BA27" s="292">
        <f>施設資源化量内訳!K27</f>
        <v>0</v>
      </c>
      <c r="BB27" s="292">
        <f>施設資源化量内訳!L27</f>
        <v>34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121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142</v>
      </c>
      <c r="BM27" s="292">
        <f>施設資源化量内訳!W27</f>
        <v>0</v>
      </c>
      <c r="BN27" s="292">
        <f>施設資源化量内訳!X27</f>
        <v>42</v>
      </c>
      <c r="BO27" s="292">
        <f>SUM(BP27:CI27)</f>
        <v>31</v>
      </c>
      <c r="BP27" s="292">
        <v>26</v>
      </c>
      <c r="BQ27" s="292">
        <v>0</v>
      </c>
      <c r="BR27" s="292">
        <v>0</v>
      </c>
      <c r="BS27" s="292">
        <v>3</v>
      </c>
      <c r="BT27" s="292">
        <v>2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804</v>
      </c>
      <c r="CA27" s="295" t="s">
        <v>804</v>
      </c>
      <c r="CB27" s="295" t="s">
        <v>804</v>
      </c>
      <c r="CC27" s="295" t="s">
        <v>804</v>
      </c>
      <c r="CD27" s="295" t="s">
        <v>804</v>
      </c>
      <c r="CE27" s="295" t="s">
        <v>804</v>
      </c>
      <c r="CF27" s="295" t="s">
        <v>804</v>
      </c>
      <c r="CG27" s="295" t="s">
        <v>804</v>
      </c>
      <c r="CH27" s="292">
        <v>0</v>
      </c>
      <c r="CI27" s="292">
        <v>0</v>
      </c>
      <c r="CJ27" s="293" t="s">
        <v>785</v>
      </c>
    </row>
    <row r="28" spans="1:88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SUM(Y28,AT28,BO28)</f>
        <v>795</v>
      </c>
      <c r="E28" s="292">
        <f>SUM(Z28,AU28,BP28)</f>
        <v>283</v>
      </c>
      <c r="F28" s="292">
        <f>SUM(AA28,AV28,BQ28)</f>
        <v>0</v>
      </c>
      <c r="G28" s="292">
        <f>SUM(AB28,AW28,BR28)</f>
        <v>0</v>
      </c>
      <c r="H28" s="292">
        <f>SUM(AC28,AX28,BS28)</f>
        <v>313</v>
      </c>
      <c r="I28" s="292">
        <f>SUM(AD28,AY28,BT28)</f>
        <v>102</v>
      </c>
      <c r="J28" s="292">
        <f>SUM(AE28,AZ28,BU28)</f>
        <v>55</v>
      </c>
      <c r="K28" s="292">
        <f>SUM(AF28,BA28,BV28)</f>
        <v>5</v>
      </c>
      <c r="L28" s="292">
        <f>SUM(AG28,BB28,BW28)</f>
        <v>0</v>
      </c>
      <c r="M28" s="292">
        <f>SUM(AH28,BC28,BX28)</f>
        <v>0</v>
      </c>
      <c r="N28" s="292">
        <f>SUM(AI28,BD28,BY28)</f>
        <v>0</v>
      </c>
      <c r="O28" s="292">
        <f>SUM(AJ28,BE28,BZ28)</f>
        <v>27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10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804</v>
      </c>
      <c r="AK28" s="295" t="s">
        <v>804</v>
      </c>
      <c r="AL28" s="295" t="s">
        <v>804</v>
      </c>
      <c r="AM28" s="295" t="s">
        <v>804</v>
      </c>
      <c r="AN28" s="295" t="s">
        <v>804</v>
      </c>
      <c r="AO28" s="295" t="s">
        <v>804</v>
      </c>
      <c r="AP28" s="295" t="s">
        <v>804</v>
      </c>
      <c r="AQ28" s="295" t="s">
        <v>804</v>
      </c>
      <c r="AR28" s="292">
        <v>0</v>
      </c>
      <c r="AS28" s="292">
        <v>0</v>
      </c>
      <c r="AT28" s="292">
        <f>施設資源化量内訳!D28</f>
        <v>795</v>
      </c>
      <c r="AU28" s="292">
        <f>施設資源化量内訳!E28</f>
        <v>283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313</v>
      </c>
      <c r="AY28" s="292">
        <f>施設資源化量内訳!I28</f>
        <v>102</v>
      </c>
      <c r="AZ28" s="292">
        <f>施設資源化量内訳!J28</f>
        <v>55</v>
      </c>
      <c r="BA28" s="292">
        <f>施設資源化量内訳!K28</f>
        <v>5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27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10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804</v>
      </c>
      <c r="CA28" s="295" t="s">
        <v>804</v>
      </c>
      <c r="CB28" s="295" t="s">
        <v>804</v>
      </c>
      <c r="CC28" s="295" t="s">
        <v>804</v>
      </c>
      <c r="CD28" s="295" t="s">
        <v>804</v>
      </c>
      <c r="CE28" s="295" t="s">
        <v>804</v>
      </c>
      <c r="CF28" s="295" t="s">
        <v>804</v>
      </c>
      <c r="CG28" s="295" t="s">
        <v>804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5"/>
      <c r="AJ29" s="295"/>
      <c r="AK29" s="295"/>
      <c r="AL29" s="295"/>
      <c r="AM29" s="295"/>
      <c r="AN29" s="295"/>
      <c r="AO29" s="295"/>
      <c r="AP29" s="295"/>
      <c r="AQ29" s="295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5"/>
      <c r="CA29" s="295"/>
      <c r="CB29" s="295"/>
      <c r="CC29" s="295"/>
      <c r="CD29" s="295"/>
      <c r="CE29" s="295"/>
      <c r="CF29" s="295"/>
      <c r="CG29" s="295"/>
      <c r="CH29" s="292"/>
      <c r="CI29" s="292"/>
      <c r="CJ29" s="293"/>
    </row>
    <row r="30" spans="1:88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5"/>
      <c r="AJ30" s="295"/>
      <c r="AK30" s="295"/>
      <c r="AL30" s="295"/>
      <c r="AM30" s="295"/>
      <c r="AN30" s="295"/>
      <c r="AO30" s="295"/>
      <c r="AP30" s="295"/>
      <c r="AQ30" s="295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5"/>
      <c r="CA30" s="295"/>
      <c r="CB30" s="295"/>
      <c r="CC30" s="295"/>
      <c r="CD30" s="295"/>
      <c r="CE30" s="295"/>
      <c r="CF30" s="295"/>
      <c r="CG30" s="295"/>
      <c r="CH30" s="292"/>
      <c r="CI30" s="292"/>
      <c r="CJ30" s="293"/>
    </row>
    <row r="31" spans="1:88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5"/>
      <c r="AJ31" s="295"/>
      <c r="AK31" s="295"/>
      <c r="AL31" s="295"/>
      <c r="AM31" s="295"/>
      <c r="AN31" s="295"/>
      <c r="AO31" s="295"/>
      <c r="AP31" s="295"/>
      <c r="AQ31" s="295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5"/>
      <c r="CA31" s="295"/>
      <c r="CB31" s="295"/>
      <c r="CC31" s="295"/>
      <c r="CD31" s="295"/>
      <c r="CE31" s="295"/>
      <c r="CF31" s="295"/>
      <c r="CG31" s="295"/>
      <c r="CH31" s="292"/>
      <c r="CI31" s="292"/>
      <c r="CJ31" s="293"/>
    </row>
    <row r="32" spans="1:88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5"/>
      <c r="AJ32" s="295"/>
      <c r="AK32" s="295"/>
      <c r="AL32" s="295"/>
      <c r="AM32" s="295"/>
      <c r="AN32" s="295"/>
      <c r="AO32" s="295"/>
      <c r="AP32" s="295"/>
      <c r="AQ32" s="295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5"/>
      <c r="CA32" s="295"/>
      <c r="CB32" s="295"/>
      <c r="CC32" s="295"/>
      <c r="CD32" s="295"/>
      <c r="CE32" s="295"/>
      <c r="CF32" s="295"/>
      <c r="CG32" s="295"/>
      <c r="CH32" s="292"/>
      <c r="CI32" s="292"/>
      <c r="CJ32" s="293"/>
    </row>
    <row r="33" spans="1:88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5"/>
      <c r="AJ33" s="295"/>
      <c r="AK33" s="295"/>
      <c r="AL33" s="295"/>
      <c r="AM33" s="295"/>
      <c r="AN33" s="295"/>
      <c r="AO33" s="295"/>
      <c r="AP33" s="295"/>
      <c r="AQ33" s="295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5"/>
      <c r="CA33" s="295"/>
      <c r="CB33" s="295"/>
      <c r="CC33" s="295"/>
      <c r="CD33" s="295"/>
      <c r="CE33" s="295"/>
      <c r="CF33" s="295"/>
      <c r="CG33" s="295"/>
      <c r="CH33" s="292"/>
      <c r="CI33" s="292"/>
      <c r="CJ33" s="293"/>
    </row>
    <row r="34" spans="1:88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5"/>
      <c r="AJ34" s="295"/>
      <c r="AK34" s="295"/>
      <c r="AL34" s="295"/>
      <c r="AM34" s="295"/>
      <c r="AN34" s="295"/>
      <c r="AO34" s="295"/>
      <c r="AP34" s="295"/>
      <c r="AQ34" s="295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5"/>
      <c r="CA34" s="295"/>
      <c r="CB34" s="295"/>
      <c r="CC34" s="295"/>
      <c r="CD34" s="295"/>
      <c r="CE34" s="295"/>
      <c r="CF34" s="295"/>
      <c r="CG34" s="295"/>
      <c r="CH34" s="292"/>
      <c r="CI34" s="292"/>
      <c r="CJ34" s="293"/>
    </row>
    <row r="35" spans="1:88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28">
    <sortCondition ref="A8:A28"/>
    <sortCondition ref="B8:B28"/>
    <sortCondition ref="C8:C28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&amp;Lごみ資源化の状況（令和2年度実績）</oddHeader>
  </headerFooter>
  <colBreaks count="3" manualBreakCount="3">
    <brk id="24" min="1" max="27" man="1"/>
    <brk id="45" min="1" max="27" man="1"/>
    <brk id="66" min="1" max="2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長崎県</v>
      </c>
      <c r="B7" s="303" t="str">
        <f>ごみ処理概要!B7</f>
        <v>42000</v>
      </c>
      <c r="C7" s="304" t="s">
        <v>3</v>
      </c>
      <c r="D7" s="306">
        <f t="shared" ref="D7:X7" si="0">SUM(Y7,AT7,BO7,CJ7,DE7,DZ7,EU7)</f>
        <v>57239</v>
      </c>
      <c r="E7" s="306">
        <f t="shared" si="0"/>
        <v>7251</v>
      </c>
      <c r="F7" s="306">
        <f t="shared" si="0"/>
        <v>18</v>
      </c>
      <c r="G7" s="306">
        <f t="shared" si="0"/>
        <v>146</v>
      </c>
      <c r="H7" s="306">
        <f t="shared" si="0"/>
        <v>9516</v>
      </c>
      <c r="I7" s="306">
        <f t="shared" si="0"/>
        <v>6748</v>
      </c>
      <c r="J7" s="306">
        <f t="shared" si="0"/>
        <v>3148</v>
      </c>
      <c r="K7" s="306">
        <f t="shared" si="0"/>
        <v>41</v>
      </c>
      <c r="L7" s="306">
        <f t="shared" si="0"/>
        <v>5756</v>
      </c>
      <c r="M7" s="306">
        <f t="shared" si="0"/>
        <v>22</v>
      </c>
      <c r="N7" s="306">
        <f t="shared" si="0"/>
        <v>30</v>
      </c>
      <c r="O7" s="306">
        <f t="shared" si="0"/>
        <v>465</v>
      </c>
      <c r="P7" s="306">
        <f t="shared" si="0"/>
        <v>0</v>
      </c>
      <c r="Q7" s="306">
        <f t="shared" si="0"/>
        <v>7156</v>
      </c>
      <c r="R7" s="306">
        <f t="shared" si="0"/>
        <v>418</v>
      </c>
      <c r="S7" s="306">
        <f t="shared" si="0"/>
        <v>0</v>
      </c>
      <c r="T7" s="306">
        <f t="shared" si="0"/>
        <v>11520</v>
      </c>
      <c r="U7" s="306">
        <f t="shared" si="0"/>
        <v>0</v>
      </c>
      <c r="V7" s="306">
        <f t="shared" si="0"/>
        <v>812</v>
      </c>
      <c r="W7" s="306">
        <f t="shared" si="0"/>
        <v>19</v>
      </c>
      <c r="X7" s="306">
        <f t="shared" si="0"/>
        <v>4173</v>
      </c>
      <c r="Y7" s="306">
        <f>SUM(Z7:AS7)</f>
        <v>23235</v>
      </c>
      <c r="Z7" s="306">
        <f t="shared" ref="Z7:AI7" si="1">SUM(Z$8:Z$207)</f>
        <v>106</v>
      </c>
      <c r="AA7" s="306">
        <f t="shared" si="1"/>
        <v>0</v>
      </c>
      <c r="AB7" s="306">
        <f t="shared" si="1"/>
        <v>33</v>
      </c>
      <c r="AC7" s="306">
        <f t="shared" si="1"/>
        <v>6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7156</v>
      </c>
      <c r="AM7" s="310" t="s">
        <v>739</v>
      </c>
      <c r="AN7" s="310" t="s">
        <v>739</v>
      </c>
      <c r="AO7" s="306">
        <f>SUM(AO$8:AO$207)</f>
        <v>11520</v>
      </c>
      <c r="AP7" s="310" t="s">
        <v>739</v>
      </c>
      <c r="AQ7" s="306">
        <f>SUM(AQ$8:AQ$207)</f>
        <v>812</v>
      </c>
      <c r="AR7" s="310" t="s">
        <v>739</v>
      </c>
      <c r="AS7" s="306">
        <f>SUM(AS$8:AS$207)</f>
        <v>3602</v>
      </c>
      <c r="AT7" s="306">
        <f>SUM(AU7:BN7)</f>
        <v>2304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2018</v>
      </c>
      <c r="AY7" s="306">
        <f t="shared" si="2"/>
        <v>0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286</v>
      </c>
      <c r="BO7" s="306">
        <f>SUM(BP7:CI7)</f>
        <v>47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47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0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424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418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6</v>
      </c>
      <c r="ET7" s="306">
        <f>SUM(ET$8:ET$207)</f>
        <v>0</v>
      </c>
      <c r="EU7" s="306">
        <f>SUM(EV7:FO7)</f>
        <v>31229</v>
      </c>
      <c r="EV7" s="306">
        <f t="shared" ref="EV7:FG7" si="7">SUM(EV$8:EV$207)</f>
        <v>7145</v>
      </c>
      <c r="EW7" s="306">
        <f t="shared" si="7"/>
        <v>18</v>
      </c>
      <c r="EX7" s="306">
        <f t="shared" si="7"/>
        <v>113</v>
      </c>
      <c r="EY7" s="306">
        <f t="shared" si="7"/>
        <v>7492</v>
      </c>
      <c r="EZ7" s="306">
        <f t="shared" si="7"/>
        <v>6748</v>
      </c>
      <c r="FA7" s="306">
        <f t="shared" si="7"/>
        <v>3148</v>
      </c>
      <c r="FB7" s="306">
        <f t="shared" si="7"/>
        <v>41</v>
      </c>
      <c r="FC7" s="306">
        <f t="shared" si="7"/>
        <v>5756</v>
      </c>
      <c r="FD7" s="306">
        <f t="shared" si="7"/>
        <v>22</v>
      </c>
      <c r="FE7" s="306">
        <f t="shared" si="7"/>
        <v>30</v>
      </c>
      <c r="FF7" s="306">
        <f t="shared" si="7"/>
        <v>418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13</v>
      </c>
      <c r="FO7" s="306">
        <f>SUM(FO$8:FO$207)</f>
        <v>285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13707</v>
      </c>
      <c r="E8" s="292">
        <f>SUM(Z8,AU8,BP8,CK8,DF8,EA8,EV8)</f>
        <v>3597</v>
      </c>
      <c r="F8" s="292">
        <f>SUM(AA8,AV8,BQ8,CL8,DG8,EB8,EW8)</f>
        <v>0</v>
      </c>
      <c r="G8" s="292">
        <f>SUM(AB8,AW8,BR8,CM8,DH8,EC8,EX8)</f>
        <v>73</v>
      </c>
      <c r="H8" s="292">
        <f>SUM(AC8,AX8,BS8,CN8,DI8,ED8,EY8)</f>
        <v>1435</v>
      </c>
      <c r="I8" s="292">
        <f>SUM(AD8,AY8,BT8,CO8,DJ8,EE8,EZ8)</f>
        <v>2313</v>
      </c>
      <c r="J8" s="292">
        <f>SUM(AE8,AZ8,BU8,CP8,DK8,EF8,FA8)</f>
        <v>1588</v>
      </c>
      <c r="K8" s="292">
        <f>SUM(AF8,BA8,BV8,CQ8,DL8,EG8,FB8)</f>
        <v>0</v>
      </c>
      <c r="L8" s="292">
        <f>SUM(AG8,BB8,BW8,CR8,DM8,EH8,FC8)</f>
        <v>4701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0</v>
      </c>
      <c r="Y8" s="292">
        <f>SUM(Z8:AS8)</f>
        <v>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804</v>
      </c>
      <c r="AK8" s="295" t="s">
        <v>804</v>
      </c>
      <c r="AL8" s="292">
        <v>0</v>
      </c>
      <c r="AM8" s="295" t="s">
        <v>804</v>
      </c>
      <c r="AN8" s="295" t="s">
        <v>804</v>
      </c>
      <c r="AO8" s="292">
        <v>0</v>
      </c>
      <c r="AP8" s="295" t="s">
        <v>804</v>
      </c>
      <c r="AQ8" s="292">
        <v>0</v>
      </c>
      <c r="AR8" s="295" t="s">
        <v>804</v>
      </c>
      <c r="AS8" s="292">
        <v>0</v>
      </c>
      <c r="AT8" s="292">
        <f>SUM(AU8:BN8)</f>
        <v>0</v>
      </c>
      <c r="AU8" s="292">
        <v>0</v>
      </c>
      <c r="AV8" s="292">
        <v>0</v>
      </c>
      <c r="AW8" s="292">
        <v>0</v>
      </c>
      <c r="AX8" s="292">
        <v>0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804</v>
      </c>
      <c r="BF8" s="295" t="s">
        <v>804</v>
      </c>
      <c r="BG8" s="295" t="s">
        <v>804</v>
      </c>
      <c r="BH8" s="295" t="s">
        <v>804</v>
      </c>
      <c r="BI8" s="295" t="s">
        <v>804</v>
      </c>
      <c r="BJ8" s="295" t="s">
        <v>804</v>
      </c>
      <c r="BK8" s="295" t="s">
        <v>804</v>
      </c>
      <c r="BL8" s="295" t="s">
        <v>804</v>
      </c>
      <c r="BM8" s="295" t="s">
        <v>804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804</v>
      </c>
      <c r="CC8" s="295" t="s">
        <v>804</v>
      </c>
      <c r="CD8" s="295" t="s">
        <v>804</v>
      </c>
      <c r="CE8" s="295" t="s">
        <v>804</v>
      </c>
      <c r="CF8" s="295" t="s">
        <v>804</v>
      </c>
      <c r="CG8" s="295" t="s">
        <v>804</v>
      </c>
      <c r="CH8" s="295" t="s">
        <v>804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804</v>
      </c>
      <c r="CX8" s="295" t="s">
        <v>804</v>
      </c>
      <c r="CY8" s="295" t="s">
        <v>804</v>
      </c>
      <c r="CZ8" s="295" t="s">
        <v>804</v>
      </c>
      <c r="DA8" s="295" t="s">
        <v>804</v>
      </c>
      <c r="DB8" s="295" t="s">
        <v>804</v>
      </c>
      <c r="DC8" s="295" t="s">
        <v>804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804</v>
      </c>
      <c r="DS8" s="295" t="s">
        <v>804</v>
      </c>
      <c r="DT8" s="292">
        <v>0</v>
      </c>
      <c r="DU8" s="295" t="s">
        <v>804</v>
      </c>
      <c r="DV8" s="295" t="s">
        <v>804</v>
      </c>
      <c r="DW8" s="295" t="s">
        <v>804</v>
      </c>
      <c r="DX8" s="295" t="s">
        <v>804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804</v>
      </c>
      <c r="EL8" s="295" t="s">
        <v>804</v>
      </c>
      <c r="EM8" s="295" t="s">
        <v>804</v>
      </c>
      <c r="EN8" s="292">
        <v>0</v>
      </c>
      <c r="EO8" s="292">
        <v>0</v>
      </c>
      <c r="EP8" s="295" t="s">
        <v>804</v>
      </c>
      <c r="EQ8" s="295" t="s">
        <v>804</v>
      </c>
      <c r="ER8" s="295" t="s">
        <v>804</v>
      </c>
      <c r="ES8" s="292">
        <v>0</v>
      </c>
      <c r="ET8" s="292">
        <v>0</v>
      </c>
      <c r="EU8" s="292">
        <f>SUM(EV8:FO8)</f>
        <v>13707</v>
      </c>
      <c r="EV8" s="292">
        <v>3597</v>
      </c>
      <c r="EW8" s="292">
        <v>0</v>
      </c>
      <c r="EX8" s="292">
        <v>73</v>
      </c>
      <c r="EY8" s="292">
        <v>1435</v>
      </c>
      <c r="EZ8" s="292">
        <v>2313</v>
      </c>
      <c r="FA8" s="292">
        <v>1588</v>
      </c>
      <c r="FB8" s="292">
        <v>0</v>
      </c>
      <c r="FC8" s="292">
        <v>4701</v>
      </c>
      <c r="FD8" s="292">
        <v>0</v>
      </c>
      <c r="FE8" s="292">
        <v>0</v>
      </c>
      <c r="FF8" s="292">
        <v>0</v>
      </c>
      <c r="FG8" s="292">
        <v>0</v>
      </c>
      <c r="FH8" s="295" t="s">
        <v>804</v>
      </c>
      <c r="FI8" s="295" t="s">
        <v>804</v>
      </c>
      <c r="FJ8" s="295" t="s">
        <v>804</v>
      </c>
      <c r="FK8" s="292">
        <v>0</v>
      </c>
      <c r="FL8" s="292">
        <v>0</v>
      </c>
      <c r="FM8" s="292">
        <v>0</v>
      </c>
      <c r="FN8" s="292">
        <v>0</v>
      </c>
      <c r="FO8" s="292">
        <v>0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10795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1730</v>
      </c>
      <c r="I9" s="292">
        <f>SUM(AD9,AY9,BT9,CO9,DJ9,EE9,EZ9)</f>
        <v>1566</v>
      </c>
      <c r="J9" s="292">
        <f>SUM(AE9,AZ9,BU9,CP9,DK9,EF9,FA9)</f>
        <v>572</v>
      </c>
      <c r="K9" s="292">
        <f>SUM(AF9,BA9,BV9,CQ9,DL9,EG9,FB9)</f>
        <v>0</v>
      </c>
      <c r="L9" s="292">
        <f>SUM(AG9,BB9,BW9,CR9,DM9,EH9,FC9)</f>
        <v>0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6927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0</v>
      </c>
      <c r="Y9" s="292">
        <f>SUM(Z9:AS9)</f>
        <v>6927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804</v>
      </c>
      <c r="AK9" s="295" t="s">
        <v>804</v>
      </c>
      <c r="AL9" s="292">
        <v>0</v>
      </c>
      <c r="AM9" s="295" t="s">
        <v>804</v>
      </c>
      <c r="AN9" s="295" t="s">
        <v>804</v>
      </c>
      <c r="AO9" s="292">
        <v>6927</v>
      </c>
      <c r="AP9" s="295" t="s">
        <v>804</v>
      </c>
      <c r="AQ9" s="292">
        <v>0</v>
      </c>
      <c r="AR9" s="295" t="s">
        <v>804</v>
      </c>
      <c r="AS9" s="292">
        <v>0</v>
      </c>
      <c r="AT9" s="292">
        <f>SUM(AU9:BN9)</f>
        <v>1482</v>
      </c>
      <c r="AU9" s="292">
        <v>0</v>
      </c>
      <c r="AV9" s="292">
        <v>0</v>
      </c>
      <c r="AW9" s="292">
        <v>0</v>
      </c>
      <c r="AX9" s="292">
        <v>1482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804</v>
      </c>
      <c r="BF9" s="295" t="s">
        <v>804</v>
      </c>
      <c r="BG9" s="295" t="s">
        <v>804</v>
      </c>
      <c r="BH9" s="295" t="s">
        <v>804</v>
      </c>
      <c r="BI9" s="295" t="s">
        <v>804</v>
      </c>
      <c r="BJ9" s="295" t="s">
        <v>804</v>
      </c>
      <c r="BK9" s="295" t="s">
        <v>804</v>
      </c>
      <c r="BL9" s="295" t="s">
        <v>804</v>
      </c>
      <c r="BM9" s="295" t="s">
        <v>804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804</v>
      </c>
      <c r="CC9" s="295" t="s">
        <v>804</v>
      </c>
      <c r="CD9" s="295" t="s">
        <v>804</v>
      </c>
      <c r="CE9" s="295" t="s">
        <v>804</v>
      </c>
      <c r="CF9" s="295" t="s">
        <v>804</v>
      </c>
      <c r="CG9" s="295" t="s">
        <v>804</v>
      </c>
      <c r="CH9" s="295" t="s">
        <v>804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804</v>
      </c>
      <c r="CX9" s="295" t="s">
        <v>804</v>
      </c>
      <c r="CY9" s="295" t="s">
        <v>804</v>
      </c>
      <c r="CZ9" s="295" t="s">
        <v>804</v>
      </c>
      <c r="DA9" s="295" t="s">
        <v>804</v>
      </c>
      <c r="DB9" s="295" t="s">
        <v>804</v>
      </c>
      <c r="DC9" s="295" t="s">
        <v>804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804</v>
      </c>
      <c r="DS9" s="295" t="s">
        <v>804</v>
      </c>
      <c r="DT9" s="292">
        <v>0</v>
      </c>
      <c r="DU9" s="295" t="s">
        <v>804</v>
      </c>
      <c r="DV9" s="295" t="s">
        <v>804</v>
      </c>
      <c r="DW9" s="295" t="s">
        <v>804</v>
      </c>
      <c r="DX9" s="295" t="s">
        <v>804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804</v>
      </c>
      <c r="EL9" s="295" t="s">
        <v>804</v>
      </c>
      <c r="EM9" s="295" t="s">
        <v>804</v>
      </c>
      <c r="EN9" s="292">
        <v>0</v>
      </c>
      <c r="EO9" s="292">
        <v>0</v>
      </c>
      <c r="EP9" s="295" t="s">
        <v>804</v>
      </c>
      <c r="EQ9" s="295" t="s">
        <v>804</v>
      </c>
      <c r="ER9" s="295" t="s">
        <v>804</v>
      </c>
      <c r="ES9" s="292">
        <v>0</v>
      </c>
      <c r="ET9" s="292">
        <v>0</v>
      </c>
      <c r="EU9" s="292">
        <f>SUM(EV9:FO9)</f>
        <v>2386</v>
      </c>
      <c r="EV9" s="292">
        <v>0</v>
      </c>
      <c r="EW9" s="292">
        <v>0</v>
      </c>
      <c r="EX9" s="292">
        <v>0</v>
      </c>
      <c r="EY9" s="292">
        <v>248</v>
      </c>
      <c r="EZ9" s="292">
        <v>1566</v>
      </c>
      <c r="FA9" s="292">
        <v>572</v>
      </c>
      <c r="FB9" s="292">
        <v>0</v>
      </c>
      <c r="FC9" s="292">
        <v>0</v>
      </c>
      <c r="FD9" s="292">
        <v>0</v>
      </c>
      <c r="FE9" s="292">
        <v>0</v>
      </c>
      <c r="FF9" s="292">
        <v>0</v>
      </c>
      <c r="FG9" s="292">
        <v>0</v>
      </c>
      <c r="FH9" s="295" t="s">
        <v>804</v>
      </c>
      <c r="FI9" s="295" t="s">
        <v>804</v>
      </c>
      <c r="FJ9" s="295" t="s">
        <v>804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3393</v>
      </c>
      <c r="E10" s="292">
        <f>SUM(Z10,AU10,BP10,CK10,DF10,EA10,EV10)</f>
        <v>441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752</v>
      </c>
      <c r="I10" s="292">
        <f>SUM(AD10,AY10,BT10,CO10,DJ10,EE10,EZ10)</f>
        <v>253</v>
      </c>
      <c r="J10" s="292">
        <f>SUM(AE10,AZ10,BU10,CP10,DK10,EF10,FA10)</f>
        <v>161</v>
      </c>
      <c r="K10" s="292">
        <f>SUM(AF10,BA10,BV10,CQ10,DL10,EG10,FB10)</f>
        <v>0</v>
      </c>
      <c r="L10" s="292">
        <f>SUM(AG10,BB10,BW10,CR10,DM10,EH10,FC10)</f>
        <v>207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1155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424</v>
      </c>
      <c r="Y10" s="292">
        <f>SUM(Z10:AS10)</f>
        <v>1586</v>
      </c>
      <c r="Z10" s="292">
        <v>12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804</v>
      </c>
      <c r="AK10" s="295" t="s">
        <v>804</v>
      </c>
      <c r="AL10" s="292">
        <v>1155</v>
      </c>
      <c r="AM10" s="295" t="s">
        <v>804</v>
      </c>
      <c r="AN10" s="295" t="s">
        <v>804</v>
      </c>
      <c r="AO10" s="292">
        <v>0</v>
      </c>
      <c r="AP10" s="295" t="s">
        <v>804</v>
      </c>
      <c r="AQ10" s="292">
        <v>0</v>
      </c>
      <c r="AR10" s="295" t="s">
        <v>804</v>
      </c>
      <c r="AS10" s="292">
        <v>419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804</v>
      </c>
      <c r="BF10" s="295" t="s">
        <v>804</v>
      </c>
      <c r="BG10" s="295" t="s">
        <v>804</v>
      </c>
      <c r="BH10" s="295" t="s">
        <v>804</v>
      </c>
      <c r="BI10" s="295" t="s">
        <v>804</v>
      </c>
      <c r="BJ10" s="295" t="s">
        <v>804</v>
      </c>
      <c r="BK10" s="295" t="s">
        <v>804</v>
      </c>
      <c r="BL10" s="295" t="s">
        <v>804</v>
      </c>
      <c r="BM10" s="295" t="s">
        <v>804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804</v>
      </c>
      <c r="CC10" s="295" t="s">
        <v>804</v>
      </c>
      <c r="CD10" s="295" t="s">
        <v>804</v>
      </c>
      <c r="CE10" s="295" t="s">
        <v>804</v>
      </c>
      <c r="CF10" s="295" t="s">
        <v>804</v>
      </c>
      <c r="CG10" s="295" t="s">
        <v>804</v>
      </c>
      <c r="CH10" s="295" t="s">
        <v>804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804</v>
      </c>
      <c r="CX10" s="295" t="s">
        <v>804</v>
      </c>
      <c r="CY10" s="295" t="s">
        <v>804</v>
      </c>
      <c r="CZ10" s="295" t="s">
        <v>804</v>
      </c>
      <c r="DA10" s="295" t="s">
        <v>804</v>
      </c>
      <c r="DB10" s="295" t="s">
        <v>804</v>
      </c>
      <c r="DC10" s="295" t="s">
        <v>804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804</v>
      </c>
      <c r="DS10" s="295" t="s">
        <v>804</v>
      </c>
      <c r="DT10" s="292">
        <v>0</v>
      </c>
      <c r="DU10" s="295" t="s">
        <v>804</v>
      </c>
      <c r="DV10" s="295" t="s">
        <v>804</v>
      </c>
      <c r="DW10" s="295" t="s">
        <v>804</v>
      </c>
      <c r="DX10" s="295" t="s">
        <v>804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804</v>
      </c>
      <c r="EL10" s="295" t="s">
        <v>804</v>
      </c>
      <c r="EM10" s="295" t="s">
        <v>804</v>
      </c>
      <c r="EN10" s="292">
        <v>0</v>
      </c>
      <c r="EO10" s="292">
        <v>0</v>
      </c>
      <c r="EP10" s="295" t="s">
        <v>804</v>
      </c>
      <c r="EQ10" s="295" t="s">
        <v>804</v>
      </c>
      <c r="ER10" s="295" t="s">
        <v>804</v>
      </c>
      <c r="ES10" s="292">
        <v>0</v>
      </c>
      <c r="ET10" s="292">
        <v>0</v>
      </c>
      <c r="EU10" s="292">
        <f>SUM(EV10:FO10)</f>
        <v>1807</v>
      </c>
      <c r="EV10" s="292">
        <v>429</v>
      </c>
      <c r="EW10" s="292">
        <v>0</v>
      </c>
      <c r="EX10" s="292">
        <v>0</v>
      </c>
      <c r="EY10" s="292">
        <v>752</v>
      </c>
      <c r="EZ10" s="292">
        <v>253</v>
      </c>
      <c r="FA10" s="292">
        <v>161</v>
      </c>
      <c r="FB10" s="292">
        <v>0</v>
      </c>
      <c r="FC10" s="292">
        <v>207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804</v>
      </c>
      <c r="FI10" s="295" t="s">
        <v>804</v>
      </c>
      <c r="FJ10" s="295" t="s">
        <v>804</v>
      </c>
      <c r="FK10" s="292">
        <v>0</v>
      </c>
      <c r="FL10" s="292">
        <v>0</v>
      </c>
      <c r="FM10" s="292">
        <v>0</v>
      </c>
      <c r="FN10" s="292">
        <v>0</v>
      </c>
      <c r="FO10" s="292">
        <v>5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5629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33</v>
      </c>
      <c r="H11" s="292">
        <f>SUM(AC11,AX11,BS11,CN11,DI11,ED11,EY11)</f>
        <v>807</v>
      </c>
      <c r="I11" s="292">
        <f>SUM(AD11,AY11,BT11,CO11,DJ11,EE11,EZ11)</f>
        <v>301</v>
      </c>
      <c r="J11" s="292">
        <f>SUM(AE11,AZ11,BU11,CP11,DK11,EF11,FA11)</f>
        <v>0</v>
      </c>
      <c r="K11" s="292">
        <f>SUM(AF11,BA11,BV11,CQ11,DL11,EG11,FB11)</f>
        <v>0</v>
      </c>
      <c r="L11" s="292">
        <f>SUM(AG11,BB11,BW11,CR11,DM11,EH11,FC11)</f>
        <v>0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47</v>
      </c>
      <c r="P11" s="292">
        <f>SUM(AK11,BF11,CA11,CV11,DQ11,EL11,FG11)</f>
        <v>0</v>
      </c>
      <c r="Q11" s="292">
        <f>SUM(AL11,BG11,CB11,CW11,DR11,EM11,FH11)</f>
        <v>3258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1183</v>
      </c>
      <c r="Y11" s="292">
        <f>SUM(Z11:AS11)</f>
        <v>4474</v>
      </c>
      <c r="Z11" s="292">
        <v>0</v>
      </c>
      <c r="AA11" s="292">
        <v>0</v>
      </c>
      <c r="AB11" s="292">
        <v>33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804</v>
      </c>
      <c r="AK11" s="295" t="s">
        <v>804</v>
      </c>
      <c r="AL11" s="292">
        <v>3258</v>
      </c>
      <c r="AM11" s="295" t="s">
        <v>804</v>
      </c>
      <c r="AN11" s="295" t="s">
        <v>804</v>
      </c>
      <c r="AO11" s="292">
        <v>0</v>
      </c>
      <c r="AP11" s="295" t="s">
        <v>804</v>
      </c>
      <c r="AQ11" s="292">
        <v>0</v>
      </c>
      <c r="AR11" s="295" t="s">
        <v>804</v>
      </c>
      <c r="AS11" s="292">
        <v>1183</v>
      </c>
      <c r="AT11" s="292">
        <f>SUM(AU11:BN11)</f>
        <v>0</v>
      </c>
      <c r="AU11" s="292">
        <v>0</v>
      </c>
      <c r="AV11" s="292">
        <v>0</v>
      </c>
      <c r="AW11" s="292">
        <v>0</v>
      </c>
      <c r="AX11" s="292">
        <v>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804</v>
      </c>
      <c r="BF11" s="295" t="s">
        <v>804</v>
      </c>
      <c r="BG11" s="295" t="s">
        <v>804</v>
      </c>
      <c r="BH11" s="295" t="s">
        <v>804</v>
      </c>
      <c r="BI11" s="295" t="s">
        <v>804</v>
      </c>
      <c r="BJ11" s="295" t="s">
        <v>804</v>
      </c>
      <c r="BK11" s="295" t="s">
        <v>804</v>
      </c>
      <c r="BL11" s="295" t="s">
        <v>804</v>
      </c>
      <c r="BM11" s="295" t="s">
        <v>804</v>
      </c>
      <c r="BN11" s="292">
        <v>0</v>
      </c>
      <c r="BO11" s="292">
        <f>SUM(BP11:CI11)</f>
        <v>47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47</v>
      </c>
      <c r="CA11" s="292">
        <v>0</v>
      </c>
      <c r="CB11" s="295" t="s">
        <v>804</v>
      </c>
      <c r="CC11" s="295" t="s">
        <v>804</v>
      </c>
      <c r="CD11" s="295" t="s">
        <v>804</v>
      </c>
      <c r="CE11" s="295" t="s">
        <v>804</v>
      </c>
      <c r="CF11" s="295" t="s">
        <v>804</v>
      </c>
      <c r="CG11" s="295" t="s">
        <v>804</v>
      </c>
      <c r="CH11" s="295" t="s">
        <v>804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804</v>
      </c>
      <c r="CX11" s="295" t="s">
        <v>804</v>
      </c>
      <c r="CY11" s="295" t="s">
        <v>804</v>
      </c>
      <c r="CZ11" s="295" t="s">
        <v>804</v>
      </c>
      <c r="DA11" s="295" t="s">
        <v>804</v>
      </c>
      <c r="DB11" s="295" t="s">
        <v>804</v>
      </c>
      <c r="DC11" s="295" t="s">
        <v>804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804</v>
      </c>
      <c r="DS11" s="295" t="s">
        <v>804</v>
      </c>
      <c r="DT11" s="292">
        <v>0</v>
      </c>
      <c r="DU11" s="295" t="s">
        <v>804</v>
      </c>
      <c r="DV11" s="295" t="s">
        <v>804</v>
      </c>
      <c r="DW11" s="295" t="s">
        <v>804</v>
      </c>
      <c r="DX11" s="295" t="s">
        <v>804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804</v>
      </c>
      <c r="EL11" s="295" t="s">
        <v>804</v>
      </c>
      <c r="EM11" s="295" t="s">
        <v>804</v>
      </c>
      <c r="EN11" s="292">
        <v>0</v>
      </c>
      <c r="EO11" s="292">
        <v>0</v>
      </c>
      <c r="EP11" s="295" t="s">
        <v>804</v>
      </c>
      <c r="EQ11" s="295" t="s">
        <v>804</v>
      </c>
      <c r="ER11" s="295" t="s">
        <v>804</v>
      </c>
      <c r="ES11" s="292">
        <v>0</v>
      </c>
      <c r="ET11" s="292">
        <v>0</v>
      </c>
      <c r="EU11" s="292">
        <f>SUM(EV11:FO11)</f>
        <v>1108</v>
      </c>
      <c r="EV11" s="292">
        <v>0</v>
      </c>
      <c r="EW11" s="292">
        <v>0</v>
      </c>
      <c r="EX11" s="292">
        <v>0</v>
      </c>
      <c r="EY11" s="292">
        <v>807</v>
      </c>
      <c r="EZ11" s="292">
        <v>301</v>
      </c>
      <c r="FA11" s="292">
        <v>0</v>
      </c>
      <c r="FB11" s="292">
        <v>0</v>
      </c>
      <c r="FC11" s="292">
        <v>0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804</v>
      </c>
      <c r="FI11" s="295" t="s">
        <v>804</v>
      </c>
      <c r="FJ11" s="295" t="s">
        <v>804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1295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580</v>
      </c>
      <c r="I12" s="292">
        <f>SUM(AD12,AY12,BT12,CO12,DJ12,EE12,EZ12)</f>
        <v>429</v>
      </c>
      <c r="J12" s="292">
        <f>SUM(AE12,AZ12,BU12,CP12,DK12,EF12,FA12)</f>
        <v>0</v>
      </c>
      <c r="K12" s="292">
        <f>SUM(AF12,BA12,BV12,CQ12,DL12,EG12,FB12)</f>
        <v>0</v>
      </c>
      <c r="L12" s="292">
        <f>SUM(AG12,BB12,BW12,CR12,DM12,EH12,FC12)</f>
        <v>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286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804</v>
      </c>
      <c r="AK12" s="295" t="s">
        <v>804</v>
      </c>
      <c r="AL12" s="292">
        <v>0</v>
      </c>
      <c r="AM12" s="295" t="s">
        <v>804</v>
      </c>
      <c r="AN12" s="295" t="s">
        <v>804</v>
      </c>
      <c r="AO12" s="292">
        <v>0</v>
      </c>
      <c r="AP12" s="295" t="s">
        <v>804</v>
      </c>
      <c r="AQ12" s="292">
        <v>0</v>
      </c>
      <c r="AR12" s="295" t="s">
        <v>804</v>
      </c>
      <c r="AS12" s="292">
        <v>0</v>
      </c>
      <c r="AT12" s="292">
        <f>SUM(AU12:BN12)</f>
        <v>822</v>
      </c>
      <c r="AU12" s="292">
        <v>0</v>
      </c>
      <c r="AV12" s="292">
        <v>0</v>
      </c>
      <c r="AW12" s="292">
        <v>0</v>
      </c>
      <c r="AX12" s="292">
        <v>536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804</v>
      </c>
      <c r="BF12" s="295" t="s">
        <v>804</v>
      </c>
      <c r="BG12" s="295" t="s">
        <v>804</v>
      </c>
      <c r="BH12" s="295" t="s">
        <v>804</v>
      </c>
      <c r="BI12" s="295" t="s">
        <v>804</v>
      </c>
      <c r="BJ12" s="295" t="s">
        <v>804</v>
      </c>
      <c r="BK12" s="295" t="s">
        <v>804</v>
      </c>
      <c r="BL12" s="295" t="s">
        <v>804</v>
      </c>
      <c r="BM12" s="295" t="s">
        <v>804</v>
      </c>
      <c r="BN12" s="292">
        <v>286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804</v>
      </c>
      <c r="CC12" s="295" t="s">
        <v>804</v>
      </c>
      <c r="CD12" s="295" t="s">
        <v>804</v>
      </c>
      <c r="CE12" s="295" t="s">
        <v>804</v>
      </c>
      <c r="CF12" s="295" t="s">
        <v>804</v>
      </c>
      <c r="CG12" s="295" t="s">
        <v>804</v>
      </c>
      <c r="CH12" s="295" t="s">
        <v>804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804</v>
      </c>
      <c r="CX12" s="295" t="s">
        <v>804</v>
      </c>
      <c r="CY12" s="295" t="s">
        <v>804</v>
      </c>
      <c r="CZ12" s="295" t="s">
        <v>804</v>
      </c>
      <c r="DA12" s="295" t="s">
        <v>804</v>
      </c>
      <c r="DB12" s="295" t="s">
        <v>804</v>
      </c>
      <c r="DC12" s="295" t="s">
        <v>804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804</v>
      </c>
      <c r="DS12" s="295" t="s">
        <v>804</v>
      </c>
      <c r="DT12" s="292">
        <v>0</v>
      </c>
      <c r="DU12" s="295" t="s">
        <v>804</v>
      </c>
      <c r="DV12" s="295" t="s">
        <v>804</v>
      </c>
      <c r="DW12" s="295" t="s">
        <v>804</v>
      </c>
      <c r="DX12" s="295" t="s">
        <v>804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804</v>
      </c>
      <c r="EL12" s="295" t="s">
        <v>804</v>
      </c>
      <c r="EM12" s="295" t="s">
        <v>804</v>
      </c>
      <c r="EN12" s="292">
        <v>0</v>
      </c>
      <c r="EO12" s="292">
        <v>0</v>
      </c>
      <c r="EP12" s="295" t="s">
        <v>804</v>
      </c>
      <c r="EQ12" s="295" t="s">
        <v>804</v>
      </c>
      <c r="ER12" s="295" t="s">
        <v>804</v>
      </c>
      <c r="ES12" s="292">
        <v>0</v>
      </c>
      <c r="ET12" s="292">
        <v>0</v>
      </c>
      <c r="EU12" s="292">
        <f>SUM(EV12:FO12)</f>
        <v>473</v>
      </c>
      <c r="EV12" s="292">
        <v>0</v>
      </c>
      <c r="EW12" s="292">
        <v>0</v>
      </c>
      <c r="EX12" s="292">
        <v>0</v>
      </c>
      <c r="EY12" s="292">
        <v>44</v>
      </c>
      <c r="EZ12" s="292">
        <v>429</v>
      </c>
      <c r="FA12" s="292">
        <v>0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804</v>
      </c>
      <c r="FI12" s="295" t="s">
        <v>804</v>
      </c>
      <c r="FJ12" s="295" t="s">
        <v>804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SUM(Y13,AT13,BO13,CJ13,DE13,DZ13,EU13)</f>
        <v>1416</v>
      </c>
      <c r="E13" s="292">
        <f>SUM(Z13,AU13,BP13,CK13,DF13,EA13,EV13)</f>
        <v>6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361</v>
      </c>
      <c r="I13" s="292">
        <f>SUM(AD13,AY13,BT13,CO13,DJ13,EE13,EZ13)</f>
        <v>152</v>
      </c>
      <c r="J13" s="292">
        <f>SUM(AE13,AZ13,BU13,CP13,DK13,EF13,FA13)</f>
        <v>46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235</v>
      </c>
      <c r="P13" s="292">
        <f>SUM(AK13,BF13,CA13,CV13,DQ13,EL13,FG13)</f>
        <v>0</v>
      </c>
      <c r="Q13" s="292">
        <f>SUM(AL13,BG13,CB13,CW13,DR13,EM13,FH13)</f>
        <v>604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12</v>
      </c>
      <c r="Y13" s="292">
        <f>SUM(Z13:AS13)</f>
        <v>610</v>
      </c>
      <c r="Z13" s="292">
        <v>6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804</v>
      </c>
      <c r="AK13" s="295" t="s">
        <v>804</v>
      </c>
      <c r="AL13" s="292">
        <v>604</v>
      </c>
      <c r="AM13" s="295" t="s">
        <v>804</v>
      </c>
      <c r="AN13" s="295" t="s">
        <v>804</v>
      </c>
      <c r="AO13" s="292">
        <v>0</v>
      </c>
      <c r="AP13" s="295" t="s">
        <v>804</v>
      </c>
      <c r="AQ13" s="292">
        <v>0</v>
      </c>
      <c r="AR13" s="295" t="s">
        <v>804</v>
      </c>
      <c r="AS13" s="292">
        <v>0</v>
      </c>
      <c r="AT13" s="292">
        <f>SUM(AU13:BN13)</f>
        <v>0</v>
      </c>
      <c r="AU13" s="292">
        <v>0</v>
      </c>
      <c r="AV13" s="292">
        <v>0</v>
      </c>
      <c r="AW13" s="292">
        <v>0</v>
      </c>
      <c r="AX13" s="292">
        <v>0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804</v>
      </c>
      <c r="BF13" s="295" t="s">
        <v>804</v>
      </c>
      <c r="BG13" s="295" t="s">
        <v>804</v>
      </c>
      <c r="BH13" s="295" t="s">
        <v>804</v>
      </c>
      <c r="BI13" s="295" t="s">
        <v>804</v>
      </c>
      <c r="BJ13" s="295" t="s">
        <v>804</v>
      </c>
      <c r="BK13" s="295" t="s">
        <v>804</v>
      </c>
      <c r="BL13" s="295" t="s">
        <v>804</v>
      </c>
      <c r="BM13" s="295" t="s">
        <v>804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804</v>
      </c>
      <c r="CC13" s="295" t="s">
        <v>804</v>
      </c>
      <c r="CD13" s="295" t="s">
        <v>804</v>
      </c>
      <c r="CE13" s="295" t="s">
        <v>804</v>
      </c>
      <c r="CF13" s="295" t="s">
        <v>804</v>
      </c>
      <c r="CG13" s="295" t="s">
        <v>804</v>
      </c>
      <c r="CH13" s="295" t="s">
        <v>804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804</v>
      </c>
      <c r="CX13" s="295" t="s">
        <v>804</v>
      </c>
      <c r="CY13" s="295" t="s">
        <v>804</v>
      </c>
      <c r="CZ13" s="295" t="s">
        <v>804</v>
      </c>
      <c r="DA13" s="295" t="s">
        <v>804</v>
      </c>
      <c r="DB13" s="295" t="s">
        <v>804</v>
      </c>
      <c r="DC13" s="295" t="s">
        <v>804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804</v>
      </c>
      <c r="DS13" s="295" t="s">
        <v>804</v>
      </c>
      <c r="DT13" s="292">
        <v>0</v>
      </c>
      <c r="DU13" s="295" t="s">
        <v>804</v>
      </c>
      <c r="DV13" s="295" t="s">
        <v>804</v>
      </c>
      <c r="DW13" s="295" t="s">
        <v>804</v>
      </c>
      <c r="DX13" s="295" t="s">
        <v>804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804</v>
      </c>
      <c r="EL13" s="295" t="s">
        <v>804</v>
      </c>
      <c r="EM13" s="295" t="s">
        <v>804</v>
      </c>
      <c r="EN13" s="292">
        <v>0</v>
      </c>
      <c r="EO13" s="292">
        <v>0</v>
      </c>
      <c r="EP13" s="295" t="s">
        <v>804</v>
      </c>
      <c r="EQ13" s="295" t="s">
        <v>804</v>
      </c>
      <c r="ER13" s="295" t="s">
        <v>804</v>
      </c>
      <c r="ES13" s="292">
        <v>0</v>
      </c>
      <c r="ET13" s="292">
        <v>0</v>
      </c>
      <c r="EU13" s="292">
        <f>SUM(EV13:FO13)</f>
        <v>806</v>
      </c>
      <c r="EV13" s="292">
        <v>0</v>
      </c>
      <c r="EW13" s="292">
        <v>0</v>
      </c>
      <c r="EX13" s="292">
        <v>0</v>
      </c>
      <c r="EY13" s="292">
        <v>361</v>
      </c>
      <c r="EZ13" s="292">
        <v>152</v>
      </c>
      <c r="FA13" s="292">
        <v>46</v>
      </c>
      <c r="FB13" s="292">
        <v>0</v>
      </c>
      <c r="FC13" s="292">
        <v>0</v>
      </c>
      <c r="FD13" s="292">
        <v>0</v>
      </c>
      <c r="FE13" s="292">
        <v>0</v>
      </c>
      <c r="FF13" s="292">
        <v>235</v>
      </c>
      <c r="FG13" s="292">
        <v>0</v>
      </c>
      <c r="FH13" s="295" t="s">
        <v>804</v>
      </c>
      <c r="FI13" s="295" t="s">
        <v>804</v>
      </c>
      <c r="FJ13" s="295" t="s">
        <v>804</v>
      </c>
      <c r="FK13" s="292">
        <v>0</v>
      </c>
      <c r="FL13" s="292">
        <v>0</v>
      </c>
      <c r="FM13" s="292">
        <v>0</v>
      </c>
      <c r="FN13" s="292">
        <v>0</v>
      </c>
      <c r="FO13" s="292">
        <v>12</v>
      </c>
    </row>
    <row r="14" spans="1:171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SUM(Y14,AT14,BO14,CJ14,DE14,DZ14,EU14)</f>
        <v>1058</v>
      </c>
      <c r="E14" s="292">
        <f>SUM(Z14,AU14,BP14,CK14,DF14,EA14,EV14)</f>
        <v>4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289</v>
      </c>
      <c r="I14" s="292">
        <f>SUM(AD14,AY14,BT14,CO14,DJ14,EE14,EZ14)</f>
        <v>119</v>
      </c>
      <c r="J14" s="292">
        <f>SUM(AE14,AZ14,BU14,CP14,DK14,EF14,FA14)</f>
        <v>46</v>
      </c>
      <c r="K14" s="292">
        <f>SUM(AF14,BA14,BV14,CQ14,DL14,EG14,FB14)</f>
        <v>0</v>
      </c>
      <c r="L14" s="292">
        <f>SUM(AG14,BB14,BW14,CR14,DM14,EH14,FC14)</f>
        <v>0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156</v>
      </c>
      <c r="P14" s="292">
        <f>SUM(AK14,BF14,CA14,CV14,DQ14,EL14,FG14)</f>
        <v>0</v>
      </c>
      <c r="Q14" s="292">
        <f>SUM(AL14,BG14,CB14,CW14,DR14,EM14,FH14)</f>
        <v>437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7</v>
      </c>
      <c r="Y14" s="292">
        <f>SUM(Z14:AS14)</f>
        <v>441</v>
      </c>
      <c r="Z14" s="292">
        <v>4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804</v>
      </c>
      <c r="AK14" s="295" t="s">
        <v>804</v>
      </c>
      <c r="AL14" s="292">
        <v>437</v>
      </c>
      <c r="AM14" s="295" t="s">
        <v>804</v>
      </c>
      <c r="AN14" s="295" t="s">
        <v>804</v>
      </c>
      <c r="AO14" s="292">
        <v>0</v>
      </c>
      <c r="AP14" s="295" t="s">
        <v>804</v>
      </c>
      <c r="AQ14" s="292">
        <v>0</v>
      </c>
      <c r="AR14" s="295" t="s">
        <v>804</v>
      </c>
      <c r="AS14" s="292">
        <v>0</v>
      </c>
      <c r="AT14" s="292">
        <f>SUM(AU14:BN14)</f>
        <v>0</v>
      </c>
      <c r="AU14" s="292">
        <v>0</v>
      </c>
      <c r="AV14" s="292">
        <v>0</v>
      </c>
      <c r="AW14" s="292">
        <v>0</v>
      </c>
      <c r="AX14" s="292">
        <v>0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804</v>
      </c>
      <c r="BF14" s="295" t="s">
        <v>804</v>
      </c>
      <c r="BG14" s="295" t="s">
        <v>804</v>
      </c>
      <c r="BH14" s="295" t="s">
        <v>804</v>
      </c>
      <c r="BI14" s="295" t="s">
        <v>804</v>
      </c>
      <c r="BJ14" s="295" t="s">
        <v>804</v>
      </c>
      <c r="BK14" s="295" t="s">
        <v>804</v>
      </c>
      <c r="BL14" s="295" t="s">
        <v>804</v>
      </c>
      <c r="BM14" s="295" t="s">
        <v>804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804</v>
      </c>
      <c r="CC14" s="295" t="s">
        <v>804</v>
      </c>
      <c r="CD14" s="295" t="s">
        <v>804</v>
      </c>
      <c r="CE14" s="295" t="s">
        <v>804</v>
      </c>
      <c r="CF14" s="295" t="s">
        <v>804</v>
      </c>
      <c r="CG14" s="295" t="s">
        <v>804</v>
      </c>
      <c r="CH14" s="295" t="s">
        <v>804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804</v>
      </c>
      <c r="CX14" s="295" t="s">
        <v>804</v>
      </c>
      <c r="CY14" s="295" t="s">
        <v>804</v>
      </c>
      <c r="CZ14" s="295" t="s">
        <v>804</v>
      </c>
      <c r="DA14" s="295" t="s">
        <v>804</v>
      </c>
      <c r="DB14" s="295" t="s">
        <v>804</v>
      </c>
      <c r="DC14" s="295" t="s">
        <v>804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804</v>
      </c>
      <c r="DS14" s="295" t="s">
        <v>804</v>
      </c>
      <c r="DT14" s="292">
        <v>0</v>
      </c>
      <c r="DU14" s="295" t="s">
        <v>804</v>
      </c>
      <c r="DV14" s="295" t="s">
        <v>804</v>
      </c>
      <c r="DW14" s="295" t="s">
        <v>804</v>
      </c>
      <c r="DX14" s="295" t="s">
        <v>804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804</v>
      </c>
      <c r="EL14" s="295" t="s">
        <v>804</v>
      </c>
      <c r="EM14" s="295" t="s">
        <v>804</v>
      </c>
      <c r="EN14" s="292">
        <v>0</v>
      </c>
      <c r="EO14" s="292">
        <v>0</v>
      </c>
      <c r="EP14" s="295" t="s">
        <v>804</v>
      </c>
      <c r="EQ14" s="295" t="s">
        <v>804</v>
      </c>
      <c r="ER14" s="295" t="s">
        <v>804</v>
      </c>
      <c r="ES14" s="292">
        <v>0</v>
      </c>
      <c r="ET14" s="292">
        <v>0</v>
      </c>
      <c r="EU14" s="292">
        <f>SUM(EV14:FO14)</f>
        <v>617</v>
      </c>
      <c r="EV14" s="292">
        <v>0</v>
      </c>
      <c r="EW14" s="292">
        <v>0</v>
      </c>
      <c r="EX14" s="292">
        <v>0</v>
      </c>
      <c r="EY14" s="292">
        <v>289</v>
      </c>
      <c r="EZ14" s="292">
        <v>119</v>
      </c>
      <c r="FA14" s="292">
        <v>46</v>
      </c>
      <c r="FB14" s="292">
        <v>0</v>
      </c>
      <c r="FC14" s="292">
        <v>0</v>
      </c>
      <c r="FD14" s="292">
        <v>0</v>
      </c>
      <c r="FE14" s="292">
        <v>0</v>
      </c>
      <c r="FF14" s="292">
        <v>156</v>
      </c>
      <c r="FG14" s="292">
        <v>0</v>
      </c>
      <c r="FH14" s="295" t="s">
        <v>804</v>
      </c>
      <c r="FI14" s="295" t="s">
        <v>804</v>
      </c>
      <c r="FJ14" s="295" t="s">
        <v>804</v>
      </c>
      <c r="FK14" s="292">
        <v>0</v>
      </c>
      <c r="FL14" s="292">
        <v>0</v>
      </c>
      <c r="FM14" s="292">
        <v>0</v>
      </c>
      <c r="FN14" s="292">
        <v>0</v>
      </c>
      <c r="FO14" s="292">
        <v>7</v>
      </c>
    </row>
    <row r="15" spans="1:171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SUM(Y15,AT15,BO15,CJ15,DE15,DZ15,EU15)</f>
        <v>1068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585</v>
      </c>
      <c r="I15" s="292">
        <f>SUM(AD15,AY15,BT15,CO15,DJ15,EE15,EZ15)</f>
        <v>20</v>
      </c>
      <c r="J15" s="292">
        <f>SUM(AE15,AZ15,BU15,CP15,DK15,EF15,FA15)</f>
        <v>37</v>
      </c>
      <c r="K15" s="292">
        <f>SUM(AF15,BA15,BV15,CQ15,DL15,EG15,FB15)</f>
        <v>0</v>
      </c>
      <c r="L15" s="292">
        <f>SUM(AG15,BB15,BW15,CR15,DM15,EH15,FC15)</f>
        <v>0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426</v>
      </c>
      <c r="W15" s="292">
        <f>SUM(AR15,BM15,CH15,DC15,DX15,ES15,FN15)</f>
        <v>0</v>
      </c>
      <c r="X15" s="292">
        <f>SUM(AS15,BN15,CI15,DD15,DY15,ET15,FO15)</f>
        <v>0</v>
      </c>
      <c r="Y15" s="292">
        <f>SUM(Z15:AS15)</f>
        <v>426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804</v>
      </c>
      <c r="AK15" s="295" t="s">
        <v>804</v>
      </c>
      <c r="AL15" s="292">
        <v>0</v>
      </c>
      <c r="AM15" s="295" t="s">
        <v>804</v>
      </c>
      <c r="AN15" s="295" t="s">
        <v>804</v>
      </c>
      <c r="AO15" s="292">
        <v>0</v>
      </c>
      <c r="AP15" s="295" t="s">
        <v>804</v>
      </c>
      <c r="AQ15" s="292">
        <v>426</v>
      </c>
      <c r="AR15" s="295" t="s">
        <v>804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804</v>
      </c>
      <c r="BF15" s="295" t="s">
        <v>804</v>
      </c>
      <c r="BG15" s="295" t="s">
        <v>804</v>
      </c>
      <c r="BH15" s="295" t="s">
        <v>804</v>
      </c>
      <c r="BI15" s="295" t="s">
        <v>804</v>
      </c>
      <c r="BJ15" s="295" t="s">
        <v>804</v>
      </c>
      <c r="BK15" s="295" t="s">
        <v>804</v>
      </c>
      <c r="BL15" s="295" t="s">
        <v>804</v>
      </c>
      <c r="BM15" s="295" t="s">
        <v>804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804</v>
      </c>
      <c r="CC15" s="295" t="s">
        <v>804</v>
      </c>
      <c r="CD15" s="295" t="s">
        <v>804</v>
      </c>
      <c r="CE15" s="295" t="s">
        <v>804</v>
      </c>
      <c r="CF15" s="295" t="s">
        <v>804</v>
      </c>
      <c r="CG15" s="295" t="s">
        <v>804</v>
      </c>
      <c r="CH15" s="295" t="s">
        <v>804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804</v>
      </c>
      <c r="CX15" s="295" t="s">
        <v>804</v>
      </c>
      <c r="CY15" s="295" t="s">
        <v>804</v>
      </c>
      <c r="CZ15" s="295" t="s">
        <v>804</v>
      </c>
      <c r="DA15" s="295" t="s">
        <v>804</v>
      </c>
      <c r="DB15" s="295" t="s">
        <v>804</v>
      </c>
      <c r="DC15" s="295" t="s">
        <v>804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804</v>
      </c>
      <c r="DS15" s="295" t="s">
        <v>804</v>
      </c>
      <c r="DT15" s="292">
        <v>0</v>
      </c>
      <c r="DU15" s="295" t="s">
        <v>804</v>
      </c>
      <c r="DV15" s="295" t="s">
        <v>804</v>
      </c>
      <c r="DW15" s="295" t="s">
        <v>804</v>
      </c>
      <c r="DX15" s="295" t="s">
        <v>804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804</v>
      </c>
      <c r="EL15" s="295" t="s">
        <v>804</v>
      </c>
      <c r="EM15" s="295" t="s">
        <v>804</v>
      </c>
      <c r="EN15" s="292">
        <v>0</v>
      </c>
      <c r="EO15" s="292">
        <v>0</v>
      </c>
      <c r="EP15" s="295" t="s">
        <v>804</v>
      </c>
      <c r="EQ15" s="295" t="s">
        <v>804</v>
      </c>
      <c r="ER15" s="295" t="s">
        <v>804</v>
      </c>
      <c r="ES15" s="292">
        <v>0</v>
      </c>
      <c r="ET15" s="292">
        <v>0</v>
      </c>
      <c r="EU15" s="292">
        <f>SUM(EV15:FO15)</f>
        <v>642</v>
      </c>
      <c r="EV15" s="292">
        <v>0</v>
      </c>
      <c r="EW15" s="292">
        <v>0</v>
      </c>
      <c r="EX15" s="292">
        <v>0</v>
      </c>
      <c r="EY15" s="292">
        <v>585</v>
      </c>
      <c r="EZ15" s="292">
        <v>20</v>
      </c>
      <c r="FA15" s="292">
        <v>37</v>
      </c>
      <c r="FB15" s="292">
        <v>0</v>
      </c>
      <c r="FC15" s="292">
        <v>0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804</v>
      </c>
      <c r="FI15" s="295" t="s">
        <v>804</v>
      </c>
      <c r="FJ15" s="295" t="s">
        <v>804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SUM(Y16,AT16,BO16,CJ16,DE16,DZ16,EU16)</f>
        <v>2878</v>
      </c>
      <c r="E16" s="292">
        <f>SUM(Z16,AU16,BP16,CK16,DF16,EA16,EV16)</f>
        <v>1248</v>
      </c>
      <c r="F16" s="292">
        <f>SUM(AA16,AV16,BQ16,CL16,DG16,EB16,EW16)</f>
        <v>6</v>
      </c>
      <c r="G16" s="292">
        <f>SUM(AB16,AW16,BR16,CM16,DH16,EC16,EX16)</f>
        <v>21</v>
      </c>
      <c r="H16" s="292">
        <f>SUM(AC16,AX16,BS16,CN16,DI16,ED16,EY16)</f>
        <v>173</v>
      </c>
      <c r="I16" s="292">
        <f>SUM(AD16,AY16,BT16,CO16,DJ16,EE16,EZ16)</f>
        <v>185</v>
      </c>
      <c r="J16" s="292">
        <f>SUM(AE16,AZ16,BU16,CP16,DK16,EF16,FA16)</f>
        <v>92</v>
      </c>
      <c r="K16" s="292">
        <f>SUM(AF16,BA16,BV16,CQ16,DL16,EG16,FB16)</f>
        <v>0</v>
      </c>
      <c r="L16" s="292">
        <f>SUM(AG16,BB16,BW16,CR16,DM16,EH16,FC16)</f>
        <v>40</v>
      </c>
      <c r="M16" s="292">
        <f>SUM(AH16,BC16,BX16,CS16,DN16,EI16,FD16)</f>
        <v>0</v>
      </c>
      <c r="N16" s="292">
        <f>SUM(AI16,BD16,BY16,CT16,DO16,EJ16,FE16)</f>
        <v>13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831</v>
      </c>
      <c r="U16" s="292">
        <f>SUM(AP16,BK16,CF16,DA16,DV16,EQ16,FL16)</f>
        <v>0</v>
      </c>
      <c r="V16" s="292">
        <f>SUM(AQ16,BL16,CG16,DB16,DW16,ER16,FM16)</f>
        <v>244</v>
      </c>
      <c r="W16" s="292">
        <f>SUM(AR16,BM16,CH16,DC16,DX16,ES16,FN16)</f>
        <v>10</v>
      </c>
      <c r="X16" s="292">
        <f>SUM(AS16,BN16,CI16,DD16,DY16,ET16,FO16)</f>
        <v>15</v>
      </c>
      <c r="Y16" s="292">
        <f>SUM(Z16:AS16)</f>
        <v>1075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804</v>
      </c>
      <c r="AK16" s="295" t="s">
        <v>804</v>
      </c>
      <c r="AL16" s="292">
        <v>0</v>
      </c>
      <c r="AM16" s="295" t="s">
        <v>804</v>
      </c>
      <c r="AN16" s="295" t="s">
        <v>804</v>
      </c>
      <c r="AO16" s="292">
        <v>831</v>
      </c>
      <c r="AP16" s="295" t="s">
        <v>804</v>
      </c>
      <c r="AQ16" s="292">
        <v>244</v>
      </c>
      <c r="AR16" s="295" t="s">
        <v>804</v>
      </c>
      <c r="AS16" s="292">
        <v>0</v>
      </c>
      <c r="AT16" s="292">
        <f>SUM(AU16:BN16)</f>
        <v>0</v>
      </c>
      <c r="AU16" s="292">
        <v>0</v>
      </c>
      <c r="AV16" s="292">
        <v>0</v>
      </c>
      <c r="AW16" s="292">
        <v>0</v>
      </c>
      <c r="AX16" s="292">
        <v>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804</v>
      </c>
      <c r="BF16" s="295" t="s">
        <v>804</v>
      </c>
      <c r="BG16" s="295" t="s">
        <v>804</v>
      </c>
      <c r="BH16" s="295" t="s">
        <v>804</v>
      </c>
      <c r="BI16" s="295" t="s">
        <v>804</v>
      </c>
      <c r="BJ16" s="295" t="s">
        <v>804</v>
      </c>
      <c r="BK16" s="295" t="s">
        <v>804</v>
      </c>
      <c r="BL16" s="295" t="s">
        <v>804</v>
      </c>
      <c r="BM16" s="295" t="s">
        <v>804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804</v>
      </c>
      <c r="CC16" s="295" t="s">
        <v>804</v>
      </c>
      <c r="CD16" s="295" t="s">
        <v>804</v>
      </c>
      <c r="CE16" s="295" t="s">
        <v>804</v>
      </c>
      <c r="CF16" s="295" t="s">
        <v>804</v>
      </c>
      <c r="CG16" s="295" t="s">
        <v>804</v>
      </c>
      <c r="CH16" s="295" t="s">
        <v>804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804</v>
      </c>
      <c r="CX16" s="295" t="s">
        <v>804</v>
      </c>
      <c r="CY16" s="295" t="s">
        <v>804</v>
      </c>
      <c r="CZ16" s="295" t="s">
        <v>804</v>
      </c>
      <c r="DA16" s="295" t="s">
        <v>804</v>
      </c>
      <c r="DB16" s="295" t="s">
        <v>804</v>
      </c>
      <c r="DC16" s="295" t="s">
        <v>804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804</v>
      </c>
      <c r="DS16" s="295" t="s">
        <v>804</v>
      </c>
      <c r="DT16" s="292">
        <v>0</v>
      </c>
      <c r="DU16" s="295" t="s">
        <v>804</v>
      </c>
      <c r="DV16" s="295" t="s">
        <v>804</v>
      </c>
      <c r="DW16" s="295" t="s">
        <v>804</v>
      </c>
      <c r="DX16" s="295" t="s">
        <v>804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804</v>
      </c>
      <c r="EL16" s="295" t="s">
        <v>804</v>
      </c>
      <c r="EM16" s="295" t="s">
        <v>804</v>
      </c>
      <c r="EN16" s="292">
        <v>0</v>
      </c>
      <c r="EO16" s="292">
        <v>0</v>
      </c>
      <c r="EP16" s="295" t="s">
        <v>804</v>
      </c>
      <c r="EQ16" s="295" t="s">
        <v>804</v>
      </c>
      <c r="ER16" s="295" t="s">
        <v>804</v>
      </c>
      <c r="ES16" s="292">
        <v>0</v>
      </c>
      <c r="ET16" s="292">
        <v>0</v>
      </c>
      <c r="EU16" s="292">
        <f>SUM(EV16:FO16)</f>
        <v>1803</v>
      </c>
      <c r="EV16" s="292">
        <v>1248</v>
      </c>
      <c r="EW16" s="292">
        <v>6</v>
      </c>
      <c r="EX16" s="292">
        <v>21</v>
      </c>
      <c r="EY16" s="292">
        <v>173</v>
      </c>
      <c r="EZ16" s="292">
        <v>185</v>
      </c>
      <c r="FA16" s="292">
        <v>92</v>
      </c>
      <c r="FB16" s="292">
        <v>0</v>
      </c>
      <c r="FC16" s="292">
        <v>40</v>
      </c>
      <c r="FD16" s="292">
        <v>0</v>
      </c>
      <c r="FE16" s="292">
        <v>13</v>
      </c>
      <c r="FF16" s="292">
        <v>0</v>
      </c>
      <c r="FG16" s="292">
        <v>0</v>
      </c>
      <c r="FH16" s="295" t="s">
        <v>804</v>
      </c>
      <c r="FI16" s="295" t="s">
        <v>804</v>
      </c>
      <c r="FJ16" s="295" t="s">
        <v>804</v>
      </c>
      <c r="FK16" s="292">
        <v>0</v>
      </c>
      <c r="FL16" s="292">
        <v>0</v>
      </c>
      <c r="FM16" s="292">
        <v>0</v>
      </c>
      <c r="FN16" s="292">
        <v>10</v>
      </c>
      <c r="FO16" s="292">
        <v>15</v>
      </c>
    </row>
    <row r="17" spans="1:171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SUM(Y17,AT17,BO17,CJ17,DE17,DZ17,EU17)</f>
        <v>1987</v>
      </c>
      <c r="E17" s="292">
        <f>SUM(Z17,AU17,BP17,CK17,DF17,EA17,EV17)</f>
        <v>961</v>
      </c>
      <c r="F17" s="292">
        <f>SUM(AA17,AV17,BQ17,CL17,DG17,EB17,EW17)</f>
        <v>4</v>
      </c>
      <c r="G17" s="292">
        <f>SUM(AB17,AW17,BR17,CM17,DH17,EC17,EX17)</f>
        <v>0</v>
      </c>
      <c r="H17" s="292">
        <f>SUM(AC17,AX17,BS17,CN17,DI17,ED17,EY17)</f>
        <v>447</v>
      </c>
      <c r="I17" s="292">
        <f>SUM(AD17,AY17,BT17,CO17,DJ17,EE17,EZ17)</f>
        <v>275</v>
      </c>
      <c r="J17" s="292">
        <f>SUM(AE17,AZ17,BU17,CP17,DK17,EF17,FA17)</f>
        <v>142</v>
      </c>
      <c r="K17" s="292">
        <f>SUM(AF17,BA17,BV17,CQ17,DL17,EG17,FB17)</f>
        <v>30</v>
      </c>
      <c r="L17" s="292">
        <f>SUM(AG17,BB17,BW17,CR17,DM17,EH17,FC17)</f>
        <v>0</v>
      </c>
      <c r="M17" s="292">
        <f>SUM(AH17,BC17,BX17,CS17,DN17,EI17,FD17)</f>
        <v>0</v>
      </c>
      <c r="N17" s="292">
        <f>SUM(AI17,BD17,BY17,CT17,DO17,EJ17,FE17)</f>
        <v>15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113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804</v>
      </c>
      <c r="AK17" s="295" t="s">
        <v>804</v>
      </c>
      <c r="AL17" s="292">
        <v>0</v>
      </c>
      <c r="AM17" s="295" t="s">
        <v>804</v>
      </c>
      <c r="AN17" s="295" t="s">
        <v>804</v>
      </c>
      <c r="AO17" s="292">
        <v>0</v>
      </c>
      <c r="AP17" s="295" t="s">
        <v>804</v>
      </c>
      <c r="AQ17" s="292">
        <v>0</v>
      </c>
      <c r="AR17" s="295" t="s">
        <v>804</v>
      </c>
      <c r="AS17" s="292">
        <v>0</v>
      </c>
      <c r="AT17" s="292">
        <f>SUM(AU17:BN17)</f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804</v>
      </c>
      <c r="BF17" s="295" t="s">
        <v>804</v>
      </c>
      <c r="BG17" s="295" t="s">
        <v>804</v>
      </c>
      <c r="BH17" s="295" t="s">
        <v>804</v>
      </c>
      <c r="BI17" s="295" t="s">
        <v>804</v>
      </c>
      <c r="BJ17" s="295" t="s">
        <v>804</v>
      </c>
      <c r="BK17" s="295" t="s">
        <v>804</v>
      </c>
      <c r="BL17" s="295" t="s">
        <v>804</v>
      </c>
      <c r="BM17" s="295" t="s">
        <v>804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804</v>
      </c>
      <c r="CC17" s="295" t="s">
        <v>804</v>
      </c>
      <c r="CD17" s="295" t="s">
        <v>804</v>
      </c>
      <c r="CE17" s="295" t="s">
        <v>804</v>
      </c>
      <c r="CF17" s="295" t="s">
        <v>804</v>
      </c>
      <c r="CG17" s="295" t="s">
        <v>804</v>
      </c>
      <c r="CH17" s="295" t="s">
        <v>804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804</v>
      </c>
      <c r="CX17" s="295" t="s">
        <v>804</v>
      </c>
      <c r="CY17" s="295" t="s">
        <v>804</v>
      </c>
      <c r="CZ17" s="295" t="s">
        <v>804</v>
      </c>
      <c r="DA17" s="295" t="s">
        <v>804</v>
      </c>
      <c r="DB17" s="295" t="s">
        <v>804</v>
      </c>
      <c r="DC17" s="295" t="s">
        <v>804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804</v>
      </c>
      <c r="DS17" s="295" t="s">
        <v>804</v>
      </c>
      <c r="DT17" s="292">
        <v>0</v>
      </c>
      <c r="DU17" s="295" t="s">
        <v>804</v>
      </c>
      <c r="DV17" s="295" t="s">
        <v>804</v>
      </c>
      <c r="DW17" s="295" t="s">
        <v>804</v>
      </c>
      <c r="DX17" s="295" t="s">
        <v>804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804</v>
      </c>
      <c r="EL17" s="295" t="s">
        <v>804</v>
      </c>
      <c r="EM17" s="295" t="s">
        <v>804</v>
      </c>
      <c r="EN17" s="292">
        <v>0</v>
      </c>
      <c r="EO17" s="292">
        <v>0</v>
      </c>
      <c r="EP17" s="295" t="s">
        <v>804</v>
      </c>
      <c r="EQ17" s="295" t="s">
        <v>804</v>
      </c>
      <c r="ER17" s="295" t="s">
        <v>804</v>
      </c>
      <c r="ES17" s="292">
        <v>0</v>
      </c>
      <c r="ET17" s="292">
        <v>0</v>
      </c>
      <c r="EU17" s="292">
        <f>SUM(EV17:FO17)</f>
        <v>1987</v>
      </c>
      <c r="EV17" s="292">
        <v>961</v>
      </c>
      <c r="EW17" s="292">
        <v>4</v>
      </c>
      <c r="EX17" s="292">
        <v>0</v>
      </c>
      <c r="EY17" s="292">
        <v>447</v>
      </c>
      <c r="EZ17" s="292">
        <v>275</v>
      </c>
      <c r="FA17" s="292">
        <v>142</v>
      </c>
      <c r="FB17" s="292">
        <v>30</v>
      </c>
      <c r="FC17" s="292">
        <v>0</v>
      </c>
      <c r="FD17" s="292">
        <v>0</v>
      </c>
      <c r="FE17" s="292">
        <v>15</v>
      </c>
      <c r="FF17" s="292">
        <v>0</v>
      </c>
      <c r="FG17" s="292">
        <v>0</v>
      </c>
      <c r="FH17" s="295" t="s">
        <v>804</v>
      </c>
      <c r="FI17" s="295" t="s">
        <v>804</v>
      </c>
      <c r="FJ17" s="295" t="s">
        <v>804</v>
      </c>
      <c r="FK17" s="292">
        <v>0</v>
      </c>
      <c r="FL17" s="292">
        <v>0</v>
      </c>
      <c r="FM17" s="292">
        <v>0</v>
      </c>
      <c r="FN17" s="292">
        <v>0</v>
      </c>
      <c r="FO17" s="292">
        <v>113</v>
      </c>
    </row>
    <row r="18" spans="1:171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SUM(Y18,AT18,BO18,CJ18,DE18,DZ18,EU18)</f>
        <v>2353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273</v>
      </c>
      <c r="I18" s="292">
        <f>SUM(AD18,AY18,BT18,CO18,DJ18,EE18,EZ18)</f>
        <v>150</v>
      </c>
      <c r="J18" s="292">
        <f>SUM(AE18,AZ18,BU18,CP18,DK18,EF18,FA18)</f>
        <v>62</v>
      </c>
      <c r="K18" s="292">
        <f>SUM(AF18,BA18,BV18,CQ18,DL18,EG18,FB18)</f>
        <v>4</v>
      </c>
      <c r="L18" s="292">
        <f>SUM(AG18,BB18,BW18,CR18,DM18,EH18,FC18)</f>
        <v>96</v>
      </c>
      <c r="M18" s="292">
        <f>SUM(AH18,BC18,BX18,CS18,DN18,EI18,FD18)</f>
        <v>22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418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1328</v>
      </c>
      <c r="Y18" s="292">
        <f>SUM(Z18:AS18)</f>
        <v>1328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804</v>
      </c>
      <c r="AK18" s="295" t="s">
        <v>804</v>
      </c>
      <c r="AL18" s="292">
        <v>0</v>
      </c>
      <c r="AM18" s="295" t="s">
        <v>804</v>
      </c>
      <c r="AN18" s="295" t="s">
        <v>804</v>
      </c>
      <c r="AO18" s="292">
        <v>0</v>
      </c>
      <c r="AP18" s="295" t="s">
        <v>804</v>
      </c>
      <c r="AQ18" s="292">
        <v>0</v>
      </c>
      <c r="AR18" s="295" t="s">
        <v>804</v>
      </c>
      <c r="AS18" s="292">
        <v>1328</v>
      </c>
      <c r="AT18" s="292">
        <f>SUM(AU18:BN18)</f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804</v>
      </c>
      <c r="BF18" s="295" t="s">
        <v>804</v>
      </c>
      <c r="BG18" s="295" t="s">
        <v>804</v>
      </c>
      <c r="BH18" s="295" t="s">
        <v>804</v>
      </c>
      <c r="BI18" s="295" t="s">
        <v>804</v>
      </c>
      <c r="BJ18" s="295" t="s">
        <v>804</v>
      </c>
      <c r="BK18" s="295" t="s">
        <v>804</v>
      </c>
      <c r="BL18" s="295" t="s">
        <v>804</v>
      </c>
      <c r="BM18" s="295" t="s">
        <v>804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804</v>
      </c>
      <c r="CC18" s="295" t="s">
        <v>804</v>
      </c>
      <c r="CD18" s="295" t="s">
        <v>804</v>
      </c>
      <c r="CE18" s="295" t="s">
        <v>804</v>
      </c>
      <c r="CF18" s="295" t="s">
        <v>804</v>
      </c>
      <c r="CG18" s="295" t="s">
        <v>804</v>
      </c>
      <c r="CH18" s="295" t="s">
        <v>804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804</v>
      </c>
      <c r="CX18" s="295" t="s">
        <v>804</v>
      </c>
      <c r="CY18" s="295" t="s">
        <v>804</v>
      </c>
      <c r="CZ18" s="295" t="s">
        <v>804</v>
      </c>
      <c r="DA18" s="295" t="s">
        <v>804</v>
      </c>
      <c r="DB18" s="295" t="s">
        <v>804</v>
      </c>
      <c r="DC18" s="295" t="s">
        <v>804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804</v>
      </c>
      <c r="DS18" s="295" t="s">
        <v>804</v>
      </c>
      <c r="DT18" s="292">
        <v>0</v>
      </c>
      <c r="DU18" s="295" t="s">
        <v>804</v>
      </c>
      <c r="DV18" s="295" t="s">
        <v>804</v>
      </c>
      <c r="DW18" s="295" t="s">
        <v>804</v>
      </c>
      <c r="DX18" s="295" t="s">
        <v>804</v>
      </c>
      <c r="DY18" s="292">
        <v>0</v>
      </c>
      <c r="DZ18" s="292">
        <f>SUM(EA18:ET18)</f>
        <v>418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804</v>
      </c>
      <c r="EL18" s="295" t="s">
        <v>804</v>
      </c>
      <c r="EM18" s="295" t="s">
        <v>804</v>
      </c>
      <c r="EN18" s="292">
        <v>418</v>
      </c>
      <c r="EO18" s="292">
        <v>0</v>
      </c>
      <c r="EP18" s="295" t="s">
        <v>804</v>
      </c>
      <c r="EQ18" s="295" t="s">
        <v>804</v>
      </c>
      <c r="ER18" s="295" t="s">
        <v>804</v>
      </c>
      <c r="ES18" s="292">
        <v>0</v>
      </c>
      <c r="ET18" s="292">
        <v>0</v>
      </c>
      <c r="EU18" s="292">
        <f>SUM(EV18:FO18)</f>
        <v>607</v>
      </c>
      <c r="EV18" s="292">
        <v>0</v>
      </c>
      <c r="EW18" s="292">
        <v>0</v>
      </c>
      <c r="EX18" s="292">
        <v>0</v>
      </c>
      <c r="EY18" s="292">
        <v>273</v>
      </c>
      <c r="EZ18" s="292">
        <v>150</v>
      </c>
      <c r="FA18" s="292">
        <v>62</v>
      </c>
      <c r="FB18" s="292">
        <v>4</v>
      </c>
      <c r="FC18" s="292">
        <v>96</v>
      </c>
      <c r="FD18" s="292">
        <v>22</v>
      </c>
      <c r="FE18" s="292">
        <v>0</v>
      </c>
      <c r="FF18" s="292">
        <v>0</v>
      </c>
      <c r="FG18" s="292">
        <v>0</v>
      </c>
      <c r="FH18" s="295" t="s">
        <v>804</v>
      </c>
      <c r="FI18" s="295" t="s">
        <v>804</v>
      </c>
      <c r="FJ18" s="295" t="s">
        <v>804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SUM(Y19,AT19,BO19,CJ19,DE19,DZ19,EU19)</f>
        <v>2249</v>
      </c>
      <c r="E19" s="292">
        <f>SUM(Z19,AU19,BP19,CK19,DF19,EA19,EV19)</f>
        <v>161</v>
      </c>
      <c r="F19" s="292">
        <f>SUM(AA19,AV19,BQ19,CL19,DG19,EB19,EW19)</f>
        <v>2</v>
      </c>
      <c r="G19" s="292">
        <f>SUM(AB19,AW19,BR19,CM19,DH19,EC19,EX19)</f>
        <v>11</v>
      </c>
      <c r="H19" s="292">
        <f>SUM(AC19,AX19,BS19,CN19,DI19,ED19,EY19)</f>
        <v>346</v>
      </c>
      <c r="I19" s="292">
        <f>SUM(AD19,AY19,BT19,CO19,DJ19,EE19,EZ19)</f>
        <v>192</v>
      </c>
      <c r="J19" s="292">
        <f>SUM(AE19,AZ19,BU19,CP19,DK19,EF19,FA19)</f>
        <v>87</v>
      </c>
      <c r="K19" s="292">
        <f>SUM(AF19,BA19,BV19,CQ19,DL19,EG19,FB19)</f>
        <v>2</v>
      </c>
      <c r="L19" s="292">
        <f>SUM(AG19,BB19,BW19,CR19,DM19,EH19,FC19)</f>
        <v>12</v>
      </c>
      <c r="M19" s="292">
        <f>SUM(AH19,BC19,BX19,CS19,DN19,EI19,FD19)</f>
        <v>0</v>
      </c>
      <c r="N19" s="292">
        <f>SUM(AI19,BD19,BY19,CT19,DO19,EJ19,FE19)</f>
        <v>2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1031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3</v>
      </c>
      <c r="X19" s="292">
        <f>SUM(AS19,BN19,CI19,DD19,DY19,ET19,FO19)</f>
        <v>400</v>
      </c>
      <c r="Y19" s="292">
        <f>SUM(Z19:AS19)</f>
        <v>1416</v>
      </c>
      <c r="Z19" s="292">
        <v>10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804</v>
      </c>
      <c r="AK19" s="295" t="s">
        <v>804</v>
      </c>
      <c r="AL19" s="292">
        <v>1031</v>
      </c>
      <c r="AM19" s="295" t="s">
        <v>804</v>
      </c>
      <c r="AN19" s="295" t="s">
        <v>804</v>
      </c>
      <c r="AO19" s="292">
        <v>0</v>
      </c>
      <c r="AP19" s="295" t="s">
        <v>804</v>
      </c>
      <c r="AQ19" s="292">
        <v>0</v>
      </c>
      <c r="AR19" s="295" t="s">
        <v>804</v>
      </c>
      <c r="AS19" s="292">
        <v>375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804</v>
      </c>
      <c r="BF19" s="295" t="s">
        <v>804</v>
      </c>
      <c r="BG19" s="295" t="s">
        <v>804</v>
      </c>
      <c r="BH19" s="295" t="s">
        <v>804</v>
      </c>
      <c r="BI19" s="295" t="s">
        <v>804</v>
      </c>
      <c r="BJ19" s="295" t="s">
        <v>804</v>
      </c>
      <c r="BK19" s="295" t="s">
        <v>804</v>
      </c>
      <c r="BL19" s="295" t="s">
        <v>804</v>
      </c>
      <c r="BM19" s="295" t="s">
        <v>804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804</v>
      </c>
      <c r="CC19" s="295" t="s">
        <v>804</v>
      </c>
      <c r="CD19" s="295" t="s">
        <v>804</v>
      </c>
      <c r="CE19" s="295" t="s">
        <v>804</v>
      </c>
      <c r="CF19" s="295" t="s">
        <v>804</v>
      </c>
      <c r="CG19" s="295" t="s">
        <v>804</v>
      </c>
      <c r="CH19" s="295" t="s">
        <v>804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804</v>
      </c>
      <c r="CX19" s="295" t="s">
        <v>804</v>
      </c>
      <c r="CY19" s="295" t="s">
        <v>804</v>
      </c>
      <c r="CZ19" s="295" t="s">
        <v>804</v>
      </c>
      <c r="DA19" s="295" t="s">
        <v>804</v>
      </c>
      <c r="DB19" s="295" t="s">
        <v>804</v>
      </c>
      <c r="DC19" s="295" t="s">
        <v>804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804</v>
      </c>
      <c r="DS19" s="295" t="s">
        <v>804</v>
      </c>
      <c r="DT19" s="292">
        <v>0</v>
      </c>
      <c r="DU19" s="295" t="s">
        <v>804</v>
      </c>
      <c r="DV19" s="295" t="s">
        <v>804</v>
      </c>
      <c r="DW19" s="295" t="s">
        <v>804</v>
      </c>
      <c r="DX19" s="295" t="s">
        <v>804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804</v>
      </c>
      <c r="EL19" s="295" t="s">
        <v>804</v>
      </c>
      <c r="EM19" s="295" t="s">
        <v>804</v>
      </c>
      <c r="EN19" s="292">
        <v>0</v>
      </c>
      <c r="EO19" s="292">
        <v>0</v>
      </c>
      <c r="EP19" s="295" t="s">
        <v>804</v>
      </c>
      <c r="EQ19" s="295" t="s">
        <v>804</v>
      </c>
      <c r="ER19" s="295" t="s">
        <v>804</v>
      </c>
      <c r="ES19" s="292">
        <v>0</v>
      </c>
      <c r="ET19" s="292">
        <v>0</v>
      </c>
      <c r="EU19" s="292">
        <f>SUM(EV19:FO19)</f>
        <v>833</v>
      </c>
      <c r="EV19" s="292">
        <v>151</v>
      </c>
      <c r="EW19" s="292">
        <v>2</v>
      </c>
      <c r="EX19" s="292">
        <v>11</v>
      </c>
      <c r="EY19" s="292">
        <v>346</v>
      </c>
      <c r="EZ19" s="292">
        <v>192</v>
      </c>
      <c r="FA19" s="292">
        <v>87</v>
      </c>
      <c r="FB19" s="292">
        <v>2</v>
      </c>
      <c r="FC19" s="292">
        <v>12</v>
      </c>
      <c r="FD19" s="292">
        <v>0</v>
      </c>
      <c r="FE19" s="292">
        <v>2</v>
      </c>
      <c r="FF19" s="292">
        <v>0</v>
      </c>
      <c r="FG19" s="292">
        <v>0</v>
      </c>
      <c r="FH19" s="295" t="s">
        <v>804</v>
      </c>
      <c r="FI19" s="295" t="s">
        <v>804</v>
      </c>
      <c r="FJ19" s="295" t="s">
        <v>804</v>
      </c>
      <c r="FK19" s="292">
        <v>0</v>
      </c>
      <c r="FL19" s="292">
        <v>0</v>
      </c>
      <c r="FM19" s="292">
        <v>0</v>
      </c>
      <c r="FN19" s="292">
        <v>3</v>
      </c>
      <c r="FO19" s="292">
        <v>25</v>
      </c>
    </row>
    <row r="20" spans="1:171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SUM(Y20,AT20,BO20,CJ20,DE20,DZ20,EU20)</f>
        <v>3048</v>
      </c>
      <c r="E20" s="292">
        <f>SUM(Z20,AU20,BP20,CK20,DF20,EA20,EV20)</f>
        <v>294</v>
      </c>
      <c r="F20" s="292">
        <f>SUM(AA20,AV20,BQ20,CL20,DG20,EB20,EW20)</f>
        <v>6</v>
      </c>
      <c r="G20" s="292">
        <f>SUM(AB20,AW20,BR20,CM20,DH20,EC20,EX20)</f>
        <v>8</v>
      </c>
      <c r="H20" s="292">
        <f>SUM(AC20,AX20,BS20,CN20,DI20,ED20,EY20)</f>
        <v>512</v>
      </c>
      <c r="I20" s="292">
        <f>SUM(AD20,AY20,BT20,CO20,DJ20,EE20,EZ20)</f>
        <v>288</v>
      </c>
      <c r="J20" s="292">
        <f>SUM(AE20,AZ20,BU20,CP20,DK20,EF20,FA20)</f>
        <v>36</v>
      </c>
      <c r="K20" s="292">
        <f>SUM(AF20,BA20,BV20,CQ20,DL20,EG20,FB20)</f>
        <v>0</v>
      </c>
      <c r="L20" s="292">
        <f>SUM(AG20,BB20,BW20,CR20,DM20,EH20,FC20)</f>
        <v>24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243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1523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6</v>
      </c>
      <c r="X20" s="292">
        <f>SUM(AS20,BN20,CI20,DD20,DY20,ET20,FO20)</f>
        <v>108</v>
      </c>
      <c r="Y20" s="292">
        <f>SUM(Z20:AS20)</f>
        <v>1856</v>
      </c>
      <c r="Z20" s="292">
        <v>2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804</v>
      </c>
      <c r="AK20" s="295" t="s">
        <v>804</v>
      </c>
      <c r="AL20" s="292">
        <v>243</v>
      </c>
      <c r="AM20" s="295" t="s">
        <v>804</v>
      </c>
      <c r="AN20" s="295" t="s">
        <v>804</v>
      </c>
      <c r="AO20" s="292">
        <v>1523</v>
      </c>
      <c r="AP20" s="295" t="s">
        <v>804</v>
      </c>
      <c r="AQ20" s="292">
        <v>0</v>
      </c>
      <c r="AR20" s="295" t="s">
        <v>804</v>
      </c>
      <c r="AS20" s="292">
        <v>88</v>
      </c>
      <c r="AT20" s="292">
        <f>SUM(AU20:BN20)</f>
        <v>0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804</v>
      </c>
      <c r="BF20" s="295" t="s">
        <v>804</v>
      </c>
      <c r="BG20" s="295" t="s">
        <v>804</v>
      </c>
      <c r="BH20" s="295" t="s">
        <v>804</v>
      </c>
      <c r="BI20" s="295" t="s">
        <v>804</v>
      </c>
      <c r="BJ20" s="295" t="s">
        <v>804</v>
      </c>
      <c r="BK20" s="295" t="s">
        <v>804</v>
      </c>
      <c r="BL20" s="295" t="s">
        <v>804</v>
      </c>
      <c r="BM20" s="295" t="s">
        <v>804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804</v>
      </c>
      <c r="CC20" s="295" t="s">
        <v>804</v>
      </c>
      <c r="CD20" s="295" t="s">
        <v>804</v>
      </c>
      <c r="CE20" s="295" t="s">
        <v>804</v>
      </c>
      <c r="CF20" s="295" t="s">
        <v>804</v>
      </c>
      <c r="CG20" s="295" t="s">
        <v>804</v>
      </c>
      <c r="CH20" s="295" t="s">
        <v>804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804</v>
      </c>
      <c r="CX20" s="295" t="s">
        <v>804</v>
      </c>
      <c r="CY20" s="295" t="s">
        <v>804</v>
      </c>
      <c r="CZ20" s="295" t="s">
        <v>804</v>
      </c>
      <c r="DA20" s="295" t="s">
        <v>804</v>
      </c>
      <c r="DB20" s="295" t="s">
        <v>804</v>
      </c>
      <c r="DC20" s="295" t="s">
        <v>804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804</v>
      </c>
      <c r="DS20" s="295" t="s">
        <v>804</v>
      </c>
      <c r="DT20" s="292">
        <v>0</v>
      </c>
      <c r="DU20" s="295" t="s">
        <v>804</v>
      </c>
      <c r="DV20" s="295" t="s">
        <v>804</v>
      </c>
      <c r="DW20" s="295" t="s">
        <v>804</v>
      </c>
      <c r="DX20" s="295" t="s">
        <v>804</v>
      </c>
      <c r="DY20" s="292">
        <v>0</v>
      </c>
      <c r="DZ20" s="292">
        <f>SUM(EA20:ET20)</f>
        <v>6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804</v>
      </c>
      <c r="EL20" s="295" t="s">
        <v>804</v>
      </c>
      <c r="EM20" s="295" t="s">
        <v>804</v>
      </c>
      <c r="EN20" s="292">
        <v>0</v>
      </c>
      <c r="EO20" s="292">
        <v>0</v>
      </c>
      <c r="EP20" s="295" t="s">
        <v>804</v>
      </c>
      <c r="EQ20" s="295" t="s">
        <v>804</v>
      </c>
      <c r="ER20" s="295" t="s">
        <v>804</v>
      </c>
      <c r="ES20" s="292">
        <v>6</v>
      </c>
      <c r="ET20" s="292">
        <v>0</v>
      </c>
      <c r="EU20" s="292">
        <f>SUM(EV20:FO20)</f>
        <v>1186</v>
      </c>
      <c r="EV20" s="292">
        <v>292</v>
      </c>
      <c r="EW20" s="292">
        <v>6</v>
      </c>
      <c r="EX20" s="292">
        <v>8</v>
      </c>
      <c r="EY20" s="292">
        <v>512</v>
      </c>
      <c r="EZ20" s="292">
        <v>288</v>
      </c>
      <c r="FA20" s="292">
        <v>36</v>
      </c>
      <c r="FB20" s="292">
        <v>0</v>
      </c>
      <c r="FC20" s="292">
        <v>24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804</v>
      </c>
      <c r="FI20" s="295" t="s">
        <v>804</v>
      </c>
      <c r="FJ20" s="295" t="s">
        <v>804</v>
      </c>
      <c r="FK20" s="292">
        <v>0</v>
      </c>
      <c r="FL20" s="292">
        <v>0</v>
      </c>
      <c r="FM20" s="292">
        <v>0</v>
      </c>
      <c r="FN20" s="292">
        <v>0</v>
      </c>
      <c r="FO20" s="292">
        <v>20</v>
      </c>
    </row>
    <row r="21" spans="1:171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SUM(Y21,AT21,BO21,CJ21,DE21,DZ21,EU21)</f>
        <v>2244</v>
      </c>
      <c r="E21" s="292">
        <f>SUM(Z21,AU21,BP21,CK21,DF21,EA21,EV21)</f>
        <v>29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391</v>
      </c>
      <c r="I21" s="292">
        <f>SUM(AD21,AY21,BT21,CO21,DJ21,EE21,EZ21)</f>
        <v>159</v>
      </c>
      <c r="J21" s="292">
        <f>SUM(AE21,AZ21,BU21,CP21,DK21,EF21,FA21)</f>
        <v>101</v>
      </c>
      <c r="K21" s="292">
        <f>SUM(AF21,BA21,BV21,CQ21,DL21,EG21,FB21)</f>
        <v>0</v>
      </c>
      <c r="L21" s="292">
        <f>SUM(AG21,BB21,BW21,CR21,DM21,EH21,FC21)</f>
        <v>355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997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212</v>
      </c>
      <c r="Y21" s="292">
        <f>SUM(Z21:AS21)</f>
        <v>1225</v>
      </c>
      <c r="Z21" s="292">
        <v>29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804</v>
      </c>
      <c r="AK21" s="295" t="s">
        <v>804</v>
      </c>
      <c r="AL21" s="292">
        <v>0</v>
      </c>
      <c r="AM21" s="295" t="s">
        <v>804</v>
      </c>
      <c r="AN21" s="295" t="s">
        <v>804</v>
      </c>
      <c r="AO21" s="292">
        <v>997</v>
      </c>
      <c r="AP21" s="295" t="s">
        <v>804</v>
      </c>
      <c r="AQ21" s="292">
        <v>0</v>
      </c>
      <c r="AR21" s="295" t="s">
        <v>804</v>
      </c>
      <c r="AS21" s="292">
        <v>199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804</v>
      </c>
      <c r="BF21" s="295" t="s">
        <v>804</v>
      </c>
      <c r="BG21" s="295" t="s">
        <v>804</v>
      </c>
      <c r="BH21" s="295" t="s">
        <v>804</v>
      </c>
      <c r="BI21" s="295" t="s">
        <v>804</v>
      </c>
      <c r="BJ21" s="295" t="s">
        <v>804</v>
      </c>
      <c r="BK21" s="295" t="s">
        <v>804</v>
      </c>
      <c r="BL21" s="295" t="s">
        <v>804</v>
      </c>
      <c r="BM21" s="295" t="s">
        <v>804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804</v>
      </c>
      <c r="CC21" s="295" t="s">
        <v>804</v>
      </c>
      <c r="CD21" s="295" t="s">
        <v>804</v>
      </c>
      <c r="CE21" s="295" t="s">
        <v>804</v>
      </c>
      <c r="CF21" s="295" t="s">
        <v>804</v>
      </c>
      <c r="CG21" s="295" t="s">
        <v>804</v>
      </c>
      <c r="CH21" s="295" t="s">
        <v>804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804</v>
      </c>
      <c r="CX21" s="295" t="s">
        <v>804</v>
      </c>
      <c r="CY21" s="295" t="s">
        <v>804</v>
      </c>
      <c r="CZ21" s="295" t="s">
        <v>804</v>
      </c>
      <c r="DA21" s="295" t="s">
        <v>804</v>
      </c>
      <c r="DB21" s="295" t="s">
        <v>804</v>
      </c>
      <c r="DC21" s="295" t="s">
        <v>804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804</v>
      </c>
      <c r="DS21" s="295" t="s">
        <v>804</v>
      </c>
      <c r="DT21" s="292">
        <v>0</v>
      </c>
      <c r="DU21" s="295" t="s">
        <v>804</v>
      </c>
      <c r="DV21" s="295" t="s">
        <v>804</v>
      </c>
      <c r="DW21" s="295" t="s">
        <v>804</v>
      </c>
      <c r="DX21" s="295" t="s">
        <v>804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804</v>
      </c>
      <c r="EL21" s="295" t="s">
        <v>804</v>
      </c>
      <c r="EM21" s="295" t="s">
        <v>804</v>
      </c>
      <c r="EN21" s="292">
        <v>0</v>
      </c>
      <c r="EO21" s="292">
        <v>0</v>
      </c>
      <c r="EP21" s="295" t="s">
        <v>804</v>
      </c>
      <c r="EQ21" s="295" t="s">
        <v>804</v>
      </c>
      <c r="ER21" s="295" t="s">
        <v>804</v>
      </c>
      <c r="ES21" s="292">
        <v>0</v>
      </c>
      <c r="ET21" s="292">
        <v>0</v>
      </c>
      <c r="EU21" s="292">
        <f>SUM(EV21:FO21)</f>
        <v>1019</v>
      </c>
      <c r="EV21" s="292">
        <v>0</v>
      </c>
      <c r="EW21" s="292">
        <v>0</v>
      </c>
      <c r="EX21" s="292">
        <v>0</v>
      </c>
      <c r="EY21" s="292">
        <v>391</v>
      </c>
      <c r="EZ21" s="292">
        <v>159</v>
      </c>
      <c r="FA21" s="292">
        <v>101</v>
      </c>
      <c r="FB21" s="292">
        <v>0</v>
      </c>
      <c r="FC21" s="292">
        <v>355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804</v>
      </c>
      <c r="FI21" s="295" t="s">
        <v>804</v>
      </c>
      <c r="FJ21" s="295" t="s">
        <v>804</v>
      </c>
      <c r="FK21" s="292">
        <v>0</v>
      </c>
      <c r="FL21" s="292">
        <v>0</v>
      </c>
      <c r="FM21" s="292">
        <v>0</v>
      </c>
      <c r="FN21" s="292">
        <v>0</v>
      </c>
      <c r="FO21" s="292">
        <v>13</v>
      </c>
    </row>
    <row r="22" spans="1:171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SUM(Y22,AT22,BO22,CJ22,DE22,DZ22,EU22)</f>
        <v>1729</v>
      </c>
      <c r="E22" s="292">
        <f>SUM(Z22,AU22,BP22,CK22,DF22,EA22,EV22)</f>
        <v>44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368</v>
      </c>
      <c r="I22" s="292">
        <f>SUM(AD22,AY22,BT22,CO22,DJ22,EE22,EZ22)</f>
        <v>147</v>
      </c>
      <c r="J22" s="292">
        <f>SUM(AE22,AZ22,BU22,CP22,DK22,EF22,FA22)</f>
        <v>82</v>
      </c>
      <c r="K22" s="292">
        <f>SUM(AF22,BA22,BV22,CQ22,DL22,EG22,FB22)</f>
        <v>0</v>
      </c>
      <c r="L22" s="292">
        <f>SUM(AG22,BB22,BW22,CR22,DM22,EH22,FC22)</f>
        <v>279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792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17</v>
      </c>
      <c r="Y22" s="292">
        <f>SUM(Z22:AS22)</f>
        <v>845</v>
      </c>
      <c r="Z22" s="292">
        <v>43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804</v>
      </c>
      <c r="AK22" s="295" t="s">
        <v>804</v>
      </c>
      <c r="AL22" s="292">
        <v>0</v>
      </c>
      <c r="AM22" s="295" t="s">
        <v>804</v>
      </c>
      <c r="AN22" s="295" t="s">
        <v>804</v>
      </c>
      <c r="AO22" s="292">
        <v>792</v>
      </c>
      <c r="AP22" s="295" t="s">
        <v>804</v>
      </c>
      <c r="AQ22" s="292">
        <v>0</v>
      </c>
      <c r="AR22" s="295" t="s">
        <v>804</v>
      </c>
      <c r="AS22" s="292">
        <v>10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804</v>
      </c>
      <c r="BF22" s="295" t="s">
        <v>804</v>
      </c>
      <c r="BG22" s="295" t="s">
        <v>804</v>
      </c>
      <c r="BH22" s="295" t="s">
        <v>804</v>
      </c>
      <c r="BI22" s="295" t="s">
        <v>804</v>
      </c>
      <c r="BJ22" s="295" t="s">
        <v>804</v>
      </c>
      <c r="BK22" s="295" t="s">
        <v>804</v>
      </c>
      <c r="BL22" s="295" t="s">
        <v>804</v>
      </c>
      <c r="BM22" s="295" t="s">
        <v>804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804</v>
      </c>
      <c r="CC22" s="295" t="s">
        <v>804</v>
      </c>
      <c r="CD22" s="295" t="s">
        <v>804</v>
      </c>
      <c r="CE22" s="295" t="s">
        <v>804</v>
      </c>
      <c r="CF22" s="295" t="s">
        <v>804</v>
      </c>
      <c r="CG22" s="295" t="s">
        <v>804</v>
      </c>
      <c r="CH22" s="295" t="s">
        <v>804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804</v>
      </c>
      <c r="CX22" s="295" t="s">
        <v>804</v>
      </c>
      <c r="CY22" s="295" t="s">
        <v>804</v>
      </c>
      <c r="CZ22" s="295" t="s">
        <v>804</v>
      </c>
      <c r="DA22" s="295" t="s">
        <v>804</v>
      </c>
      <c r="DB22" s="295" t="s">
        <v>804</v>
      </c>
      <c r="DC22" s="295" t="s">
        <v>804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804</v>
      </c>
      <c r="DS22" s="295" t="s">
        <v>804</v>
      </c>
      <c r="DT22" s="292">
        <v>0</v>
      </c>
      <c r="DU22" s="295" t="s">
        <v>804</v>
      </c>
      <c r="DV22" s="295" t="s">
        <v>804</v>
      </c>
      <c r="DW22" s="295" t="s">
        <v>804</v>
      </c>
      <c r="DX22" s="295" t="s">
        <v>804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804</v>
      </c>
      <c r="EL22" s="295" t="s">
        <v>804</v>
      </c>
      <c r="EM22" s="295" t="s">
        <v>804</v>
      </c>
      <c r="EN22" s="292">
        <v>0</v>
      </c>
      <c r="EO22" s="292">
        <v>0</v>
      </c>
      <c r="EP22" s="295" t="s">
        <v>804</v>
      </c>
      <c r="EQ22" s="295" t="s">
        <v>804</v>
      </c>
      <c r="ER22" s="295" t="s">
        <v>804</v>
      </c>
      <c r="ES22" s="292">
        <v>0</v>
      </c>
      <c r="ET22" s="292">
        <v>0</v>
      </c>
      <c r="EU22" s="292">
        <f>SUM(EV22:FO22)</f>
        <v>884</v>
      </c>
      <c r="EV22" s="292">
        <v>1</v>
      </c>
      <c r="EW22" s="292">
        <v>0</v>
      </c>
      <c r="EX22" s="292">
        <v>0</v>
      </c>
      <c r="EY22" s="292">
        <v>368</v>
      </c>
      <c r="EZ22" s="292">
        <v>147</v>
      </c>
      <c r="FA22" s="292">
        <v>82</v>
      </c>
      <c r="FB22" s="292">
        <v>0</v>
      </c>
      <c r="FC22" s="292">
        <v>279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804</v>
      </c>
      <c r="FI22" s="295" t="s">
        <v>804</v>
      </c>
      <c r="FJ22" s="295" t="s">
        <v>804</v>
      </c>
      <c r="FK22" s="292">
        <v>0</v>
      </c>
      <c r="FL22" s="292">
        <v>0</v>
      </c>
      <c r="FM22" s="292">
        <v>0</v>
      </c>
      <c r="FN22" s="292">
        <v>0</v>
      </c>
      <c r="FO22" s="292">
        <v>7</v>
      </c>
    </row>
    <row r="23" spans="1:171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SUM(Y23,AT23,BO23,CJ23,DE23,DZ23,EU23)</f>
        <v>157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0</v>
      </c>
      <c r="I23" s="292">
        <f>SUM(AD23,AY23,BT23,CO23,DJ23,EE23,EZ23)</f>
        <v>0</v>
      </c>
      <c r="J23" s="292">
        <f>SUM(AE23,AZ23,BU23,CP23,DK23,EF23,FA23)</f>
        <v>0</v>
      </c>
      <c r="K23" s="292">
        <f>SUM(AF23,BA23,BV23,CQ23,DL23,EG23,FB23)</f>
        <v>0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157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157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804</v>
      </c>
      <c r="AK23" s="295" t="s">
        <v>804</v>
      </c>
      <c r="AL23" s="292">
        <v>0</v>
      </c>
      <c r="AM23" s="295" t="s">
        <v>804</v>
      </c>
      <c r="AN23" s="295" t="s">
        <v>804</v>
      </c>
      <c r="AO23" s="292">
        <v>157</v>
      </c>
      <c r="AP23" s="295" t="s">
        <v>804</v>
      </c>
      <c r="AQ23" s="292">
        <v>0</v>
      </c>
      <c r="AR23" s="295" t="s">
        <v>804</v>
      </c>
      <c r="AS23" s="292">
        <v>0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804</v>
      </c>
      <c r="BF23" s="295" t="s">
        <v>804</v>
      </c>
      <c r="BG23" s="295" t="s">
        <v>804</v>
      </c>
      <c r="BH23" s="295" t="s">
        <v>804</v>
      </c>
      <c r="BI23" s="295" t="s">
        <v>804</v>
      </c>
      <c r="BJ23" s="295" t="s">
        <v>804</v>
      </c>
      <c r="BK23" s="295" t="s">
        <v>804</v>
      </c>
      <c r="BL23" s="295" t="s">
        <v>804</v>
      </c>
      <c r="BM23" s="295" t="s">
        <v>804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804</v>
      </c>
      <c r="CC23" s="295" t="s">
        <v>804</v>
      </c>
      <c r="CD23" s="295" t="s">
        <v>804</v>
      </c>
      <c r="CE23" s="295" t="s">
        <v>804</v>
      </c>
      <c r="CF23" s="295" t="s">
        <v>804</v>
      </c>
      <c r="CG23" s="295" t="s">
        <v>804</v>
      </c>
      <c r="CH23" s="295" t="s">
        <v>804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804</v>
      </c>
      <c r="CX23" s="295" t="s">
        <v>804</v>
      </c>
      <c r="CY23" s="295" t="s">
        <v>804</v>
      </c>
      <c r="CZ23" s="295" t="s">
        <v>804</v>
      </c>
      <c r="DA23" s="295" t="s">
        <v>804</v>
      </c>
      <c r="DB23" s="295" t="s">
        <v>804</v>
      </c>
      <c r="DC23" s="295" t="s">
        <v>804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804</v>
      </c>
      <c r="DS23" s="295" t="s">
        <v>804</v>
      </c>
      <c r="DT23" s="292">
        <v>0</v>
      </c>
      <c r="DU23" s="295" t="s">
        <v>804</v>
      </c>
      <c r="DV23" s="295" t="s">
        <v>804</v>
      </c>
      <c r="DW23" s="295" t="s">
        <v>804</v>
      </c>
      <c r="DX23" s="295" t="s">
        <v>804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804</v>
      </c>
      <c r="EL23" s="295" t="s">
        <v>804</v>
      </c>
      <c r="EM23" s="295" t="s">
        <v>804</v>
      </c>
      <c r="EN23" s="292">
        <v>0</v>
      </c>
      <c r="EO23" s="292">
        <v>0</v>
      </c>
      <c r="EP23" s="295" t="s">
        <v>804</v>
      </c>
      <c r="EQ23" s="295" t="s">
        <v>804</v>
      </c>
      <c r="ER23" s="295" t="s">
        <v>804</v>
      </c>
      <c r="ES23" s="292">
        <v>0</v>
      </c>
      <c r="ET23" s="292">
        <v>0</v>
      </c>
      <c r="EU23" s="292">
        <f>SUM(EV23:FO23)</f>
        <v>0</v>
      </c>
      <c r="EV23" s="292">
        <v>0</v>
      </c>
      <c r="EW23" s="292">
        <v>0</v>
      </c>
      <c r="EX23" s="292">
        <v>0</v>
      </c>
      <c r="EY23" s="292">
        <v>0</v>
      </c>
      <c r="EZ23" s="292">
        <v>0</v>
      </c>
      <c r="FA23" s="292">
        <v>0</v>
      </c>
      <c r="FB23" s="292">
        <v>0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804</v>
      </c>
      <c r="FI23" s="295" t="s">
        <v>804</v>
      </c>
      <c r="FJ23" s="295" t="s">
        <v>804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SUM(Y24,AT24,BO24,CJ24,DE24,DZ24,EU24)</f>
        <v>307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0</v>
      </c>
      <c r="I24" s="292">
        <f>SUM(AD24,AY24,BT24,CO24,DJ24,EE24,EZ24)</f>
        <v>0</v>
      </c>
      <c r="J24" s="292">
        <f>SUM(AE24,AZ24,BU24,CP24,DK24,EF24,FA24)</f>
        <v>0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307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0</v>
      </c>
      <c r="Y24" s="292">
        <f>SUM(Z24:AS24)</f>
        <v>307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804</v>
      </c>
      <c r="AK24" s="295" t="s">
        <v>804</v>
      </c>
      <c r="AL24" s="292">
        <v>307</v>
      </c>
      <c r="AM24" s="295" t="s">
        <v>804</v>
      </c>
      <c r="AN24" s="295" t="s">
        <v>804</v>
      </c>
      <c r="AO24" s="292">
        <v>0</v>
      </c>
      <c r="AP24" s="295" t="s">
        <v>804</v>
      </c>
      <c r="AQ24" s="292">
        <v>0</v>
      </c>
      <c r="AR24" s="295" t="s">
        <v>804</v>
      </c>
      <c r="AS24" s="292">
        <v>0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804</v>
      </c>
      <c r="BF24" s="295" t="s">
        <v>804</v>
      </c>
      <c r="BG24" s="295" t="s">
        <v>804</v>
      </c>
      <c r="BH24" s="295" t="s">
        <v>804</v>
      </c>
      <c r="BI24" s="295" t="s">
        <v>804</v>
      </c>
      <c r="BJ24" s="295" t="s">
        <v>804</v>
      </c>
      <c r="BK24" s="295" t="s">
        <v>804</v>
      </c>
      <c r="BL24" s="295" t="s">
        <v>804</v>
      </c>
      <c r="BM24" s="295" t="s">
        <v>804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804</v>
      </c>
      <c r="CC24" s="295" t="s">
        <v>804</v>
      </c>
      <c r="CD24" s="295" t="s">
        <v>804</v>
      </c>
      <c r="CE24" s="295" t="s">
        <v>804</v>
      </c>
      <c r="CF24" s="295" t="s">
        <v>804</v>
      </c>
      <c r="CG24" s="295" t="s">
        <v>804</v>
      </c>
      <c r="CH24" s="295" t="s">
        <v>804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804</v>
      </c>
      <c r="CX24" s="295" t="s">
        <v>804</v>
      </c>
      <c r="CY24" s="295" t="s">
        <v>804</v>
      </c>
      <c r="CZ24" s="295" t="s">
        <v>804</v>
      </c>
      <c r="DA24" s="295" t="s">
        <v>804</v>
      </c>
      <c r="DB24" s="295" t="s">
        <v>804</v>
      </c>
      <c r="DC24" s="295" t="s">
        <v>804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804</v>
      </c>
      <c r="DS24" s="295" t="s">
        <v>804</v>
      </c>
      <c r="DT24" s="292">
        <v>0</v>
      </c>
      <c r="DU24" s="295" t="s">
        <v>804</v>
      </c>
      <c r="DV24" s="295" t="s">
        <v>804</v>
      </c>
      <c r="DW24" s="295" t="s">
        <v>804</v>
      </c>
      <c r="DX24" s="295" t="s">
        <v>804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804</v>
      </c>
      <c r="EL24" s="295" t="s">
        <v>804</v>
      </c>
      <c r="EM24" s="295" t="s">
        <v>804</v>
      </c>
      <c r="EN24" s="292">
        <v>0</v>
      </c>
      <c r="EO24" s="292">
        <v>0</v>
      </c>
      <c r="EP24" s="295" t="s">
        <v>804</v>
      </c>
      <c r="EQ24" s="295" t="s">
        <v>804</v>
      </c>
      <c r="ER24" s="295" t="s">
        <v>804</v>
      </c>
      <c r="ES24" s="292">
        <v>0</v>
      </c>
      <c r="ET24" s="292">
        <v>0</v>
      </c>
      <c r="EU24" s="292">
        <f>SUM(EV24:FO24)</f>
        <v>0</v>
      </c>
      <c r="EV24" s="292">
        <v>0</v>
      </c>
      <c r="EW24" s="292">
        <v>0</v>
      </c>
      <c r="EX24" s="292">
        <v>0</v>
      </c>
      <c r="EY24" s="292">
        <v>0</v>
      </c>
      <c r="EZ24" s="292">
        <v>0</v>
      </c>
      <c r="FA24" s="292">
        <v>0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804</v>
      </c>
      <c r="FI24" s="295" t="s">
        <v>804</v>
      </c>
      <c r="FJ24" s="295" t="s">
        <v>804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SUM(Y25,AT25,BO25,CJ25,DE25,DZ25,EU25)</f>
        <v>293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0</v>
      </c>
      <c r="I25" s="292">
        <f>SUM(AD25,AY25,BT25,CO25,DJ25,EE25,EZ25)</f>
        <v>0</v>
      </c>
      <c r="J25" s="292">
        <f>SUM(AE25,AZ25,BU25,CP25,DK25,EF25,FA25)</f>
        <v>0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293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0</v>
      </c>
      <c r="Y25" s="292">
        <f>SUM(Z25:AS25)</f>
        <v>293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804</v>
      </c>
      <c r="AK25" s="295" t="s">
        <v>804</v>
      </c>
      <c r="AL25" s="292">
        <v>0</v>
      </c>
      <c r="AM25" s="295" t="s">
        <v>804</v>
      </c>
      <c r="AN25" s="295" t="s">
        <v>804</v>
      </c>
      <c r="AO25" s="292">
        <v>293</v>
      </c>
      <c r="AP25" s="295" t="s">
        <v>804</v>
      </c>
      <c r="AQ25" s="292">
        <v>0</v>
      </c>
      <c r="AR25" s="295" t="s">
        <v>804</v>
      </c>
      <c r="AS25" s="292">
        <v>0</v>
      </c>
      <c r="AT25" s="292">
        <f>SUM(AU25:BN25)</f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804</v>
      </c>
      <c r="BF25" s="295" t="s">
        <v>804</v>
      </c>
      <c r="BG25" s="295" t="s">
        <v>804</v>
      </c>
      <c r="BH25" s="295" t="s">
        <v>804</v>
      </c>
      <c r="BI25" s="295" t="s">
        <v>804</v>
      </c>
      <c r="BJ25" s="295" t="s">
        <v>804</v>
      </c>
      <c r="BK25" s="295" t="s">
        <v>804</v>
      </c>
      <c r="BL25" s="295" t="s">
        <v>804</v>
      </c>
      <c r="BM25" s="295" t="s">
        <v>804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804</v>
      </c>
      <c r="CC25" s="295" t="s">
        <v>804</v>
      </c>
      <c r="CD25" s="295" t="s">
        <v>804</v>
      </c>
      <c r="CE25" s="295" t="s">
        <v>804</v>
      </c>
      <c r="CF25" s="295" t="s">
        <v>804</v>
      </c>
      <c r="CG25" s="295" t="s">
        <v>804</v>
      </c>
      <c r="CH25" s="295" t="s">
        <v>804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804</v>
      </c>
      <c r="CX25" s="295" t="s">
        <v>804</v>
      </c>
      <c r="CY25" s="295" t="s">
        <v>804</v>
      </c>
      <c r="CZ25" s="295" t="s">
        <v>804</v>
      </c>
      <c r="DA25" s="295" t="s">
        <v>804</v>
      </c>
      <c r="DB25" s="295" t="s">
        <v>804</v>
      </c>
      <c r="DC25" s="295" t="s">
        <v>804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804</v>
      </c>
      <c r="DS25" s="295" t="s">
        <v>804</v>
      </c>
      <c r="DT25" s="292">
        <v>0</v>
      </c>
      <c r="DU25" s="295" t="s">
        <v>804</v>
      </c>
      <c r="DV25" s="295" t="s">
        <v>804</v>
      </c>
      <c r="DW25" s="295" t="s">
        <v>804</v>
      </c>
      <c r="DX25" s="295" t="s">
        <v>804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804</v>
      </c>
      <c r="EL25" s="295" t="s">
        <v>804</v>
      </c>
      <c r="EM25" s="295" t="s">
        <v>804</v>
      </c>
      <c r="EN25" s="292">
        <v>0</v>
      </c>
      <c r="EO25" s="292">
        <v>0</v>
      </c>
      <c r="EP25" s="295" t="s">
        <v>804</v>
      </c>
      <c r="EQ25" s="295" t="s">
        <v>804</v>
      </c>
      <c r="ER25" s="295" t="s">
        <v>804</v>
      </c>
      <c r="ES25" s="292">
        <v>0</v>
      </c>
      <c r="ET25" s="292">
        <v>0</v>
      </c>
      <c r="EU25" s="292">
        <f>SUM(EV25:FO25)</f>
        <v>0</v>
      </c>
      <c r="EV25" s="292">
        <v>0</v>
      </c>
      <c r="EW25" s="292">
        <v>0</v>
      </c>
      <c r="EX25" s="292">
        <v>0</v>
      </c>
      <c r="EY25" s="292">
        <v>0</v>
      </c>
      <c r="EZ25" s="292">
        <v>0</v>
      </c>
      <c r="FA25" s="292">
        <v>0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804</v>
      </c>
      <c r="FI25" s="295" t="s">
        <v>804</v>
      </c>
      <c r="FJ25" s="295" t="s">
        <v>804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SUM(Y26,AT26,BO26,CJ26,DE26,DZ26,EU26)</f>
        <v>154</v>
      </c>
      <c r="E26" s="292">
        <f>SUM(Z26,AU26,BP26,CK26,DF26,EA26,EV26)</f>
        <v>67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35</v>
      </c>
      <c r="I26" s="292">
        <f>SUM(AD26,AY26,BT26,CO26,DJ26,EE26,EZ26)</f>
        <v>21</v>
      </c>
      <c r="J26" s="292">
        <f>SUM(AE26,AZ26,BU26,CP26,DK26,EF26,FA26)</f>
        <v>7</v>
      </c>
      <c r="K26" s="292">
        <f>SUM(AF26,BA26,BV26,CQ26,DL26,EG26,FB26)</f>
        <v>0</v>
      </c>
      <c r="L26" s="292">
        <f>SUM(AG26,BB26,BW26,CR26,DM26,EH26,FC26)</f>
        <v>8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16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804</v>
      </c>
      <c r="AK26" s="295" t="s">
        <v>804</v>
      </c>
      <c r="AL26" s="292">
        <v>0</v>
      </c>
      <c r="AM26" s="295" t="s">
        <v>804</v>
      </c>
      <c r="AN26" s="295" t="s">
        <v>804</v>
      </c>
      <c r="AO26" s="292">
        <v>0</v>
      </c>
      <c r="AP26" s="295" t="s">
        <v>804</v>
      </c>
      <c r="AQ26" s="292">
        <v>0</v>
      </c>
      <c r="AR26" s="295" t="s">
        <v>804</v>
      </c>
      <c r="AS26" s="292">
        <v>0</v>
      </c>
      <c r="AT26" s="292">
        <f>SUM(AU26:BN26)</f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804</v>
      </c>
      <c r="BF26" s="295" t="s">
        <v>804</v>
      </c>
      <c r="BG26" s="295" t="s">
        <v>804</v>
      </c>
      <c r="BH26" s="295" t="s">
        <v>804</v>
      </c>
      <c r="BI26" s="295" t="s">
        <v>804</v>
      </c>
      <c r="BJ26" s="295" t="s">
        <v>804</v>
      </c>
      <c r="BK26" s="295" t="s">
        <v>804</v>
      </c>
      <c r="BL26" s="295" t="s">
        <v>804</v>
      </c>
      <c r="BM26" s="295" t="s">
        <v>804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804</v>
      </c>
      <c r="CC26" s="295" t="s">
        <v>804</v>
      </c>
      <c r="CD26" s="295" t="s">
        <v>804</v>
      </c>
      <c r="CE26" s="295" t="s">
        <v>804</v>
      </c>
      <c r="CF26" s="295" t="s">
        <v>804</v>
      </c>
      <c r="CG26" s="295" t="s">
        <v>804</v>
      </c>
      <c r="CH26" s="295" t="s">
        <v>804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804</v>
      </c>
      <c r="CX26" s="295" t="s">
        <v>804</v>
      </c>
      <c r="CY26" s="295" t="s">
        <v>804</v>
      </c>
      <c r="CZ26" s="295" t="s">
        <v>804</v>
      </c>
      <c r="DA26" s="295" t="s">
        <v>804</v>
      </c>
      <c r="DB26" s="295" t="s">
        <v>804</v>
      </c>
      <c r="DC26" s="295" t="s">
        <v>804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804</v>
      </c>
      <c r="DS26" s="295" t="s">
        <v>804</v>
      </c>
      <c r="DT26" s="292">
        <v>0</v>
      </c>
      <c r="DU26" s="295" t="s">
        <v>804</v>
      </c>
      <c r="DV26" s="295" t="s">
        <v>804</v>
      </c>
      <c r="DW26" s="295" t="s">
        <v>804</v>
      </c>
      <c r="DX26" s="295" t="s">
        <v>804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804</v>
      </c>
      <c r="EL26" s="295" t="s">
        <v>804</v>
      </c>
      <c r="EM26" s="295" t="s">
        <v>804</v>
      </c>
      <c r="EN26" s="292">
        <v>0</v>
      </c>
      <c r="EO26" s="292">
        <v>0</v>
      </c>
      <c r="EP26" s="295" t="s">
        <v>804</v>
      </c>
      <c r="EQ26" s="295" t="s">
        <v>804</v>
      </c>
      <c r="ER26" s="295" t="s">
        <v>804</v>
      </c>
      <c r="ES26" s="292">
        <v>0</v>
      </c>
      <c r="ET26" s="292">
        <v>0</v>
      </c>
      <c r="EU26" s="292">
        <f>SUM(EV26:FO26)</f>
        <v>154</v>
      </c>
      <c r="EV26" s="292">
        <v>67</v>
      </c>
      <c r="EW26" s="292">
        <v>0</v>
      </c>
      <c r="EX26" s="292">
        <v>0</v>
      </c>
      <c r="EY26" s="292">
        <v>35</v>
      </c>
      <c r="EZ26" s="292">
        <v>21</v>
      </c>
      <c r="FA26" s="292">
        <v>7</v>
      </c>
      <c r="FB26" s="292">
        <v>0</v>
      </c>
      <c r="FC26" s="292">
        <v>8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804</v>
      </c>
      <c r="FI26" s="295" t="s">
        <v>804</v>
      </c>
      <c r="FJ26" s="295" t="s">
        <v>804</v>
      </c>
      <c r="FK26" s="292">
        <v>0</v>
      </c>
      <c r="FL26" s="292">
        <v>0</v>
      </c>
      <c r="FM26" s="292">
        <v>0</v>
      </c>
      <c r="FN26" s="292">
        <v>0</v>
      </c>
      <c r="FO26" s="292">
        <v>16</v>
      </c>
    </row>
    <row r="27" spans="1:171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SUM(Y27,AT27,BO27,CJ27,DE27,DZ27,EU27)</f>
        <v>684</v>
      </c>
      <c r="E27" s="292">
        <f>SUM(Z27,AU27,BP27,CK27,DF27,EA27,EV27)</f>
        <v>116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119</v>
      </c>
      <c r="I27" s="292">
        <f>SUM(AD27,AY27,BT27,CO27,DJ27,EE27,EZ27)</f>
        <v>76</v>
      </c>
      <c r="J27" s="292">
        <f>SUM(AE27,AZ27,BU27,CP27,DK27,EF27,FA27)</f>
        <v>34</v>
      </c>
      <c r="K27" s="292">
        <f>SUM(AF27,BA27,BV27,CQ27,DL27,EG27,FB27)</f>
        <v>0</v>
      </c>
      <c r="L27" s="292">
        <f>SUM(AG27,BB27,BW27,CR27,DM27,EH27,FC27)</f>
        <v>34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121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142</v>
      </c>
      <c r="W27" s="292">
        <f>SUM(AR27,BM27,CH27,DC27,DX27,ES27,FN27)</f>
        <v>0</v>
      </c>
      <c r="X27" s="292">
        <f>SUM(AS27,BN27,CI27,DD27,DY27,ET27,FO27)</f>
        <v>42</v>
      </c>
      <c r="Y27" s="292">
        <f>SUM(Z27:AS27)</f>
        <v>269</v>
      </c>
      <c r="Z27" s="292">
        <v>0</v>
      </c>
      <c r="AA27" s="292">
        <v>0</v>
      </c>
      <c r="AB27" s="292">
        <v>0</v>
      </c>
      <c r="AC27" s="292">
        <v>6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804</v>
      </c>
      <c r="AK27" s="295" t="s">
        <v>804</v>
      </c>
      <c r="AL27" s="292">
        <v>121</v>
      </c>
      <c r="AM27" s="295" t="s">
        <v>804</v>
      </c>
      <c r="AN27" s="295" t="s">
        <v>804</v>
      </c>
      <c r="AO27" s="292">
        <v>0</v>
      </c>
      <c r="AP27" s="295" t="s">
        <v>804</v>
      </c>
      <c r="AQ27" s="292">
        <v>142</v>
      </c>
      <c r="AR27" s="295" t="s">
        <v>804</v>
      </c>
      <c r="AS27" s="292">
        <v>0</v>
      </c>
      <c r="AT27" s="292">
        <f>SUM(AU27:BN27)</f>
        <v>0</v>
      </c>
      <c r="AU27" s="292">
        <v>0</v>
      </c>
      <c r="AV27" s="292">
        <v>0</v>
      </c>
      <c r="AW27" s="292">
        <v>0</v>
      </c>
      <c r="AX27" s="292">
        <v>0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804</v>
      </c>
      <c r="BF27" s="295" t="s">
        <v>804</v>
      </c>
      <c r="BG27" s="295" t="s">
        <v>804</v>
      </c>
      <c r="BH27" s="295" t="s">
        <v>804</v>
      </c>
      <c r="BI27" s="295" t="s">
        <v>804</v>
      </c>
      <c r="BJ27" s="295" t="s">
        <v>804</v>
      </c>
      <c r="BK27" s="295" t="s">
        <v>804</v>
      </c>
      <c r="BL27" s="295" t="s">
        <v>804</v>
      </c>
      <c r="BM27" s="295" t="s">
        <v>804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804</v>
      </c>
      <c r="CC27" s="295" t="s">
        <v>804</v>
      </c>
      <c r="CD27" s="295" t="s">
        <v>804</v>
      </c>
      <c r="CE27" s="295" t="s">
        <v>804</v>
      </c>
      <c r="CF27" s="295" t="s">
        <v>804</v>
      </c>
      <c r="CG27" s="295" t="s">
        <v>804</v>
      </c>
      <c r="CH27" s="295" t="s">
        <v>804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804</v>
      </c>
      <c r="CX27" s="295" t="s">
        <v>804</v>
      </c>
      <c r="CY27" s="295" t="s">
        <v>804</v>
      </c>
      <c r="CZ27" s="295" t="s">
        <v>804</v>
      </c>
      <c r="DA27" s="295" t="s">
        <v>804</v>
      </c>
      <c r="DB27" s="295" t="s">
        <v>804</v>
      </c>
      <c r="DC27" s="295" t="s">
        <v>804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804</v>
      </c>
      <c r="DS27" s="295" t="s">
        <v>804</v>
      </c>
      <c r="DT27" s="292">
        <v>0</v>
      </c>
      <c r="DU27" s="295" t="s">
        <v>804</v>
      </c>
      <c r="DV27" s="295" t="s">
        <v>804</v>
      </c>
      <c r="DW27" s="295" t="s">
        <v>804</v>
      </c>
      <c r="DX27" s="295" t="s">
        <v>804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804</v>
      </c>
      <c r="EL27" s="295" t="s">
        <v>804</v>
      </c>
      <c r="EM27" s="295" t="s">
        <v>804</v>
      </c>
      <c r="EN27" s="292">
        <v>0</v>
      </c>
      <c r="EO27" s="292">
        <v>0</v>
      </c>
      <c r="EP27" s="295" t="s">
        <v>804</v>
      </c>
      <c r="EQ27" s="295" t="s">
        <v>804</v>
      </c>
      <c r="ER27" s="295" t="s">
        <v>804</v>
      </c>
      <c r="ES27" s="292">
        <v>0</v>
      </c>
      <c r="ET27" s="292">
        <v>0</v>
      </c>
      <c r="EU27" s="292">
        <f>SUM(EV27:FO27)</f>
        <v>415</v>
      </c>
      <c r="EV27" s="292">
        <v>116</v>
      </c>
      <c r="EW27" s="292">
        <v>0</v>
      </c>
      <c r="EX27" s="292">
        <v>0</v>
      </c>
      <c r="EY27" s="292">
        <v>113</v>
      </c>
      <c r="EZ27" s="292">
        <v>76</v>
      </c>
      <c r="FA27" s="292">
        <v>34</v>
      </c>
      <c r="FB27" s="292">
        <v>0</v>
      </c>
      <c r="FC27" s="292">
        <v>34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804</v>
      </c>
      <c r="FI27" s="295" t="s">
        <v>804</v>
      </c>
      <c r="FJ27" s="295" t="s">
        <v>804</v>
      </c>
      <c r="FK27" s="292">
        <v>0</v>
      </c>
      <c r="FL27" s="292">
        <v>0</v>
      </c>
      <c r="FM27" s="292">
        <v>0</v>
      </c>
      <c r="FN27" s="292">
        <v>0</v>
      </c>
      <c r="FO27" s="292">
        <v>42</v>
      </c>
    </row>
    <row r="28" spans="1:171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SUM(Y28,AT28,BO28,CJ28,DE28,DZ28,EU28)</f>
        <v>795</v>
      </c>
      <c r="E28" s="292">
        <f>SUM(Z28,AU28,BP28,CK28,DF28,EA28,EV28)</f>
        <v>283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313</v>
      </c>
      <c r="I28" s="292">
        <f>SUM(AD28,AY28,BT28,CO28,DJ28,EE28,EZ28)</f>
        <v>102</v>
      </c>
      <c r="J28" s="292">
        <f>SUM(AE28,AZ28,BU28,CP28,DK28,EF28,FA28)</f>
        <v>55</v>
      </c>
      <c r="K28" s="292">
        <f>SUM(AF28,BA28,BV28,CQ28,DL28,EG28,FB28)</f>
        <v>5</v>
      </c>
      <c r="L28" s="292">
        <f>SUM(AG28,BB28,BW28,CR28,DM28,EH28,FC28)</f>
        <v>0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27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10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804</v>
      </c>
      <c r="AK28" s="295" t="s">
        <v>804</v>
      </c>
      <c r="AL28" s="292">
        <v>0</v>
      </c>
      <c r="AM28" s="295" t="s">
        <v>804</v>
      </c>
      <c r="AN28" s="295" t="s">
        <v>804</v>
      </c>
      <c r="AO28" s="292">
        <v>0</v>
      </c>
      <c r="AP28" s="295" t="s">
        <v>804</v>
      </c>
      <c r="AQ28" s="292">
        <v>0</v>
      </c>
      <c r="AR28" s="295" t="s">
        <v>804</v>
      </c>
      <c r="AS28" s="292">
        <v>0</v>
      </c>
      <c r="AT28" s="292">
        <f>SUM(AU28:BN28)</f>
        <v>0</v>
      </c>
      <c r="AU28" s="292">
        <v>0</v>
      </c>
      <c r="AV28" s="292">
        <v>0</v>
      </c>
      <c r="AW28" s="292">
        <v>0</v>
      </c>
      <c r="AX28" s="292">
        <v>0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804</v>
      </c>
      <c r="BF28" s="295" t="s">
        <v>804</v>
      </c>
      <c r="BG28" s="295" t="s">
        <v>804</v>
      </c>
      <c r="BH28" s="295" t="s">
        <v>804</v>
      </c>
      <c r="BI28" s="295" t="s">
        <v>804</v>
      </c>
      <c r="BJ28" s="295" t="s">
        <v>804</v>
      </c>
      <c r="BK28" s="295" t="s">
        <v>804</v>
      </c>
      <c r="BL28" s="295" t="s">
        <v>804</v>
      </c>
      <c r="BM28" s="295" t="s">
        <v>804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804</v>
      </c>
      <c r="CC28" s="295" t="s">
        <v>804</v>
      </c>
      <c r="CD28" s="295" t="s">
        <v>804</v>
      </c>
      <c r="CE28" s="295" t="s">
        <v>804</v>
      </c>
      <c r="CF28" s="295" t="s">
        <v>804</v>
      </c>
      <c r="CG28" s="295" t="s">
        <v>804</v>
      </c>
      <c r="CH28" s="295" t="s">
        <v>804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804</v>
      </c>
      <c r="CX28" s="295" t="s">
        <v>804</v>
      </c>
      <c r="CY28" s="295" t="s">
        <v>804</v>
      </c>
      <c r="CZ28" s="295" t="s">
        <v>804</v>
      </c>
      <c r="DA28" s="295" t="s">
        <v>804</v>
      </c>
      <c r="DB28" s="295" t="s">
        <v>804</v>
      </c>
      <c r="DC28" s="295" t="s">
        <v>804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804</v>
      </c>
      <c r="DS28" s="295" t="s">
        <v>804</v>
      </c>
      <c r="DT28" s="292">
        <v>0</v>
      </c>
      <c r="DU28" s="295" t="s">
        <v>804</v>
      </c>
      <c r="DV28" s="295" t="s">
        <v>804</v>
      </c>
      <c r="DW28" s="295" t="s">
        <v>804</v>
      </c>
      <c r="DX28" s="295" t="s">
        <v>804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804</v>
      </c>
      <c r="EL28" s="295" t="s">
        <v>804</v>
      </c>
      <c r="EM28" s="295" t="s">
        <v>804</v>
      </c>
      <c r="EN28" s="292">
        <v>0</v>
      </c>
      <c r="EO28" s="292">
        <v>0</v>
      </c>
      <c r="EP28" s="295" t="s">
        <v>804</v>
      </c>
      <c r="EQ28" s="295" t="s">
        <v>804</v>
      </c>
      <c r="ER28" s="295" t="s">
        <v>804</v>
      </c>
      <c r="ES28" s="292">
        <v>0</v>
      </c>
      <c r="ET28" s="292">
        <v>0</v>
      </c>
      <c r="EU28" s="292">
        <f>SUM(EV28:FO28)</f>
        <v>795</v>
      </c>
      <c r="EV28" s="292">
        <v>283</v>
      </c>
      <c r="EW28" s="292">
        <v>0</v>
      </c>
      <c r="EX28" s="292">
        <v>0</v>
      </c>
      <c r="EY28" s="292">
        <v>313</v>
      </c>
      <c r="EZ28" s="292">
        <v>102</v>
      </c>
      <c r="FA28" s="292">
        <v>55</v>
      </c>
      <c r="FB28" s="292">
        <v>5</v>
      </c>
      <c r="FC28" s="292">
        <v>0</v>
      </c>
      <c r="FD28" s="292">
        <v>0</v>
      </c>
      <c r="FE28" s="292">
        <v>0</v>
      </c>
      <c r="FF28" s="292">
        <v>27</v>
      </c>
      <c r="FG28" s="292">
        <v>0</v>
      </c>
      <c r="FH28" s="295" t="s">
        <v>804</v>
      </c>
      <c r="FI28" s="295" t="s">
        <v>804</v>
      </c>
      <c r="FJ28" s="295" t="s">
        <v>804</v>
      </c>
      <c r="FK28" s="292">
        <v>0</v>
      </c>
      <c r="FL28" s="292">
        <v>0</v>
      </c>
      <c r="FM28" s="292">
        <v>0</v>
      </c>
      <c r="FN28" s="292">
        <v>0</v>
      </c>
      <c r="FO28" s="292">
        <v>10</v>
      </c>
    </row>
    <row r="29" spans="1:171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5"/>
      <c r="AK29" s="295"/>
      <c r="AL29" s="292"/>
      <c r="AM29" s="295"/>
      <c r="AN29" s="295"/>
      <c r="AO29" s="292"/>
      <c r="AP29" s="295"/>
      <c r="AQ29" s="292"/>
      <c r="AR29" s="295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5"/>
      <c r="BF29" s="295"/>
      <c r="BG29" s="295"/>
      <c r="BH29" s="295"/>
      <c r="BI29" s="295"/>
      <c r="BJ29" s="295"/>
      <c r="BK29" s="295"/>
      <c r="BL29" s="295"/>
      <c r="BM29" s="295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5"/>
      <c r="CC29" s="295"/>
      <c r="CD29" s="295"/>
      <c r="CE29" s="295"/>
      <c r="CF29" s="295"/>
      <c r="CG29" s="295"/>
      <c r="CH29" s="295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5"/>
      <c r="CX29" s="295"/>
      <c r="CY29" s="295"/>
      <c r="CZ29" s="295"/>
      <c r="DA29" s="295"/>
      <c r="DB29" s="295"/>
      <c r="DC29" s="295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5"/>
      <c r="DS29" s="295"/>
      <c r="DT29" s="292"/>
      <c r="DU29" s="295"/>
      <c r="DV29" s="295"/>
      <c r="DW29" s="295"/>
      <c r="DX29" s="295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5"/>
      <c r="EL29" s="295"/>
      <c r="EM29" s="295"/>
      <c r="EN29" s="292"/>
      <c r="EO29" s="292"/>
      <c r="EP29" s="295"/>
      <c r="EQ29" s="295"/>
      <c r="ER29" s="295"/>
      <c r="ES29" s="292"/>
      <c r="ET29" s="292"/>
      <c r="EU29" s="292"/>
      <c r="EV29" s="292"/>
      <c r="EW29" s="292"/>
      <c r="EX29" s="292"/>
      <c r="EY29" s="292"/>
      <c r="EZ29" s="292"/>
      <c r="FA29" s="292"/>
      <c r="FB29" s="292"/>
      <c r="FC29" s="292"/>
      <c r="FD29" s="292"/>
      <c r="FE29" s="292"/>
      <c r="FF29" s="292"/>
      <c r="FG29" s="292"/>
      <c r="FH29" s="295"/>
      <c r="FI29" s="295"/>
      <c r="FJ29" s="295"/>
      <c r="FK29" s="292"/>
      <c r="FL29" s="292"/>
      <c r="FM29" s="292"/>
      <c r="FN29" s="292"/>
      <c r="FO29" s="292"/>
    </row>
    <row r="30" spans="1:171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5"/>
      <c r="AK30" s="295"/>
      <c r="AL30" s="292"/>
      <c r="AM30" s="295"/>
      <c r="AN30" s="295"/>
      <c r="AO30" s="292"/>
      <c r="AP30" s="295"/>
      <c r="AQ30" s="292"/>
      <c r="AR30" s="295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5"/>
      <c r="BF30" s="295"/>
      <c r="BG30" s="295"/>
      <c r="BH30" s="295"/>
      <c r="BI30" s="295"/>
      <c r="BJ30" s="295"/>
      <c r="BK30" s="295"/>
      <c r="BL30" s="295"/>
      <c r="BM30" s="295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5"/>
      <c r="CC30" s="295"/>
      <c r="CD30" s="295"/>
      <c r="CE30" s="295"/>
      <c r="CF30" s="295"/>
      <c r="CG30" s="295"/>
      <c r="CH30" s="295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5"/>
      <c r="CX30" s="295"/>
      <c r="CY30" s="295"/>
      <c r="CZ30" s="295"/>
      <c r="DA30" s="295"/>
      <c r="DB30" s="295"/>
      <c r="DC30" s="295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5"/>
      <c r="DS30" s="295"/>
      <c r="DT30" s="292"/>
      <c r="DU30" s="295"/>
      <c r="DV30" s="295"/>
      <c r="DW30" s="295"/>
      <c r="DX30" s="295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5"/>
      <c r="EL30" s="295"/>
      <c r="EM30" s="295"/>
      <c r="EN30" s="292"/>
      <c r="EO30" s="292"/>
      <c r="EP30" s="295"/>
      <c r="EQ30" s="295"/>
      <c r="ER30" s="295"/>
      <c r="ES30" s="292"/>
      <c r="ET30" s="292"/>
      <c r="EU30" s="292"/>
      <c r="EV30" s="292"/>
      <c r="EW30" s="292"/>
      <c r="EX30" s="292"/>
      <c r="EY30" s="292"/>
      <c r="EZ30" s="292"/>
      <c r="FA30" s="292"/>
      <c r="FB30" s="292"/>
      <c r="FC30" s="292"/>
      <c r="FD30" s="292"/>
      <c r="FE30" s="292"/>
      <c r="FF30" s="292"/>
      <c r="FG30" s="292"/>
      <c r="FH30" s="295"/>
      <c r="FI30" s="295"/>
      <c r="FJ30" s="295"/>
      <c r="FK30" s="292"/>
      <c r="FL30" s="292"/>
      <c r="FM30" s="292"/>
      <c r="FN30" s="292"/>
      <c r="FO30" s="292"/>
    </row>
    <row r="31" spans="1:171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5"/>
      <c r="AK31" s="295"/>
      <c r="AL31" s="292"/>
      <c r="AM31" s="295"/>
      <c r="AN31" s="295"/>
      <c r="AO31" s="292"/>
      <c r="AP31" s="295"/>
      <c r="AQ31" s="292"/>
      <c r="AR31" s="295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5"/>
      <c r="BF31" s="295"/>
      <c r="BG31" s="295"/>
      <c r="BH31" s="295"/>
      <c r="BI31" s="295"/>
      <c r="BJ31" s="295"/>
      <c r="BK31" s="295"/>
      <c r="BL31" s="295"/>
      <c r="BM31" s="295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5"/>
      <c r="CC31" s="295"/>
      <c r="CD31" s="295"/>
      <c r="CE31" s="295"/>
      <c r="CF31" s="295"/>
      <c r="CG31" s="295"/>
      <c r="CH31" s="295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5"/>
      <c r="CX31" s="295"/>
      <c r="CY31" s="295"/>
      <c r="CZ31" s="295"/>
      <c r="DA31" s="295"/>
      <c r="DB31" s="295"/>
      <c r="DC31" s="295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5"/>
      <c r="DS31" s="295"/>
      <c r="DT31" s="292"/>
      <c r="DU31" s="295"/>
      <c r="DV31" s="295"/>
      <c r="DW31" s="295"/>
      <c r="DX31" s="295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5"/>
      <c r="EL31" s="295"/>
      <c r="EM31" s="295"/>
      <c r="EN31" s="292"/>
      <c r="EO31" s="292"/>
      <c r="EP31" s="295"/>
      <c r="EQ31" s="295"/>
      <c r="ER31" s="295"/>
      <c r="ES31" s="292"/>
      <c r="ET31" s="292"/>
      <c r="EU31" s="292"/>
      <c r="EV31" s="292"/>
      <c r="EW31" s="292"/>
      <c r="EX31" s="292"/>
      <c r="EY31" s="292"/>
      <c r="EZ31" s="292"/>
      <c r="FA31" s="292"/>
      <c r="FB31" s="292"/>
      <c r="FC31" s="292"/>
      <c r="FD31" s="292"/>
      <c r="FE31" s="292"/>
      <c r="FF31" s="292"/>
      <c r="FG31" s="292"/>
      <c r="FH31" s="295"/>
      <c r="FI31" s="295"/>
      <c r="FJ31" s="295"/>
      <c r="FK31" s="292"/>
      <c r="FL31" s="292"/>
      <c r="FM31" s="292"/>
      <c r="FN31" s="292"/>
      <c r="FO31" s="292"/>
    </row>
    <row r="32" spans="1:171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5"/>
      <c r="AK32" s="295"/>
      <c r="AL32" s="292"/>
      <c r="AM32" s="295"/>
      <c r="AN32" s="295"/>
      <c r="AO32" s="292"/>
      <c r="AP32" s="295"/>
      <c r="AQ32" s="292"/>
      <c r="AR32" s="295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5"/>
      <c r="BF32" s="295"/>
      <c r="BG32" s="295"/>
      <c r="BH32" s="295"/>
      <c r="BI32" s="295"/>
      <c r="BJ32" s="295"/>
      <c r="BK32" s="295"/>
      <c r="BL32" s="295"/>
      <c r="BM32" s="295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5"/>
      <c r="CC32" s="295"/>
      <c r="CD32" s="295"/>
      <c r="CE32" s="295"/>
      <c r="CF32" s="295"/>
      <c r="CG32" s="295"/>
      <c r="CH32" s="295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5"/>
      <c r="CX32" s="295"/>
      <c r="CY32" s="295"/>
      <c r="CZ32" s="295"/>
      <c r="DA32" s="295"/>
      <c r="DB32" s="295"/>
      <c r="DC32" s="295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5"/>
      <c r="DS32" s="295"/>
      <c r="DT32" s="292"/>
      <c r="DU32" s="295"/>
      <c r="DV32" s="295"/>
      <c r="DW32" s="295"/>
      <c r="DX32" s="295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5"/>
      <c r="EL32" s="295"/>
      <c r="EM32" s="295"/>
      <c r="EN32" s="292"/>
      <c r="EO32" s="292"/>
      <c r="EP32" s="295"/>
      <c r="EQ32" s="295"/>
      <c r="ER32" s="295"/>
      <c r="ES32" s="292"/>
      <c r="ET32" s="292"/>
      <c r="EU32" s="292"/>
      <c r="EV32" s="292"/>
      <c r="EW32" s="292"/>
      <c r="EX32" s="292"/>
      <c r="EY32" s="292"/>
      <c r="EZ32" s="292"/>
      <c r="FA32" s="292"/>
      <c r="FB32" s="292"/>
      <c r="FC32" s="292"/>
      <c r="FD32" s="292"/>
      <c r="FE32" s="292"/>
      <c r="FF32" s="292"/>
      <c r="FG32" s="292"/>
      <c r="FH32" s="295"/>
      <c r="FI32" s="295"/>
      <c r="FJ32" s="295"/>
      <c r="FK32" s="292"/>
      <c r="FL32" s="292"/>
      <c r="FM32" s="292"/>
      <c r="FN32" s="292"/>
      <c r="FO32" s="292"/>
    </row>
    <row r="33" spans="1:171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5"/>
      <c r="AK33" s="295"/>
      <c r="AL33" s="292"/>
      <c r="AM33" s="295"/>
      <c r="AN33" s="295"/>
      <c r="AO33" s="292"/>
      <c r="AP33" s="295"/>
      <c r="AQ33" s="292"/>
      <c r="AR33" s="295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5"/>
      <c r="BF33" s="295"/>
      <c r="BG33" s="295"/>
      <c r="BH33" s="295"/>
      <c r="BI33" s="295"/>
      <c r="BJ33" s="295"/>
      <c r="BK33" s="295"/>
      <c r="BL33" s="295"/>
      <c r="BM33" s="295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5"/>
      <c r="CC33" s="295"/>
      <c r="CD33" s="295"/>
      <c r="CE33" s="295"/>
      <c r="CF33" s="295"/>
      <c r="CG33" s="295"/>
      <c r="CH33" s="295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5"/>
      <c r="CX33" s="295"/>
      <c r="CY33" s="295"/>
      <c r="CZ33" s="295"/>
      <c r="DA33" s="295"/>
      <c r="DB33" s="295"/>
      <c r="DC33" s="295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5"/>
      <c r="DS33" s="295"/>
      <c r="DT33" s="292"/>
      <c r="DU33" s="295"/>
      <c r="DV33" s="295"/>
      <c r="DW33" s="295"/>
      <c r="DX33" s="295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5"/>
      <c r="EL33" s="295"/>
      <c r="EM33" s="295"/>
      <c r="EN33" s="292"/>
      <c r="EO33" s="292"/>
      <c r="EP33" s="295"/>
      <c r="EQ33" s="295"/>
      <c r="ER33" s="295"/>
      <c r="ES33" s="292"/>
      <c r="ET33" s="292"/>
      <c r="EU33" s="292"/>
      <c r="EV33" s="292"/>
      <c r="EW33" s="292"/>
      <c r="EX33" s="292"/>
      <c r="EY33" s="292"/>
      <c r="EZ33" s="292"/>
      <c r="FA33" s="292"/>
      <c r="FB33" s="292"/>
      <c r="FC33" s="292"/>
      <c r="FD33" s="292"/>
      <c r="FE33" s="292"/>
      <c r="FF33" s="292"/>
      <c r="FG33" s="292"/>
      <c r="FH33" s="295"/>
      <c r="FI33" s="295"/>
      <c r="FJ33" s="295"/>
      <c r="FK33" s="292"/>
      <c r="FL33" s="292"/>
      <c r="FM33" s="292"/>
      <c r="FN33" s="292"/>
      <c r="FO33" s="292"/>
    </row>
    <row r="34" spans="1:171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5"/>
      <c r="AK34" s="295"/>
      <c r="AL34" s="292"/>
      <c r="AM34" s="295"/>
      <c r="AN34" s="295"/>
      <c r="AO34" s="292"/>
      <c r="AP34" s="295"/>
      <c r="AQ34" s="292"/>
      <c r="AR34" s="295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5"/>
      <c r="BF34" s="295"/>
      <c r="BG34" s="295"/>
      <c r="BH34" s="295"/>
      <c r="BI34" s="295"/>
      <c r="BJ34" s="295"/>
      <c r="BK34" s="295"/>
      <c r="BL34" s="295"/>
      <c r="BM34" s="295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5"/>
      <c r="CC34" s="295"/>
      <c r="CD34" s="295"/>
      <c r="CE34" s="295"/>
      <c r="CF34" s="295"/>
      <c r="CG34" s="295"/>
      <c r="CH34" s="295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5"/>
      <c r="CX34" s="295"/>
      <c r="CY34" s="295"/>
      <c r="CZ34" s="295"/>
      <c r="DA34" s="295"/>
      <c r="DB34" s="295"/>
      <c r="DC34" s="295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5"/>
      <c r="DS34" s="295"/>
      <c r="DT34" s="292"/>
      <c r="DU34" s="295"/>
      <c r="DV34" s="295"/>
      <c r="DW34" s="295"/>
      <c r="DX34" s="295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5"/>
      <c r="EL34" s="295"/>
      <c r="EM34" s="295"/>
      <c r="EN34" s="292"/>
      <c r="EO34" s="292"/>
      <c r="EP34" s="295"/>
      <c r="EQ34" s="295"/>
      <c r="ER34" s="295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5"/>
      <c r="FI34" s="295"/>
      <c r="FJ34" s="295"/>
      <c r="FK34" s="292"/>
      <c r="FL34" s="292"/>
      <c r="FM34" s="292"/>
      <c r="FN34" s="292"/>
      <c r="FO34" s="292"/>
    </row>
    <row r="35" spans="1:171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28">
    <sortCondition ref="A8:A28"/>
    <sortCondition ref="B8:B28"/>
    <sortCondition ref="C8:C28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&amp;L中間処理後の再生利用量の状況（令和2年度実績）</oddHeader>
  </headerFooter>
  <colBreaks count="7" manualBreakCount="7">
    <brk id="24" min="1" max="27" man="1"/>
    <brk id="45" min="1" max="27" man="1"/>
    <brk id="66" min="1" max="27" man="1"/>
    <brk id="87" min="1" max="27" man="1"/>
    <brk id="108" min="1" max="27" man="1"/>
    <brk id="129" min="1" max="27" man="1"/>
    <brk id="150" min="1" max="2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長崎県</v>
      </c>
      <c r="B7" s="303" t="str">
        <f>ごみ処理概要!B7</f>
        <v>42000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</row>
    <row r="30" spans="1:103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</row>
    <row r="31" spans="1:103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</row>
    <row r="32" spans="1:103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</row>
    <row r="33" spans="1:103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</row>
    <row r="34" spans="1:103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</row>
    <row r="35" spans="1:103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28">
    <sortCondition ref="A8:A28"/>
    <sortCondition ref="B8:B28"/>
    <sortCondition ref="C8:C28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&amp;L災害廃棄物の処理処分状況（令和2年度実績）</oddHeader>
  </headerFooter>
  <colBreaks count="2" manualBreakCount="2">
    <brk id="15" min="1" max="27" man="1"/>
    <brk id="31" min="1" max="2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35" hidden="1" customWidth="1"/>
    <col min="23" max="23" width="18.375" style="35" hidden="1" customWidth="1"/>
    <col min="24" max="24" width="4" style="35" hidden="1" customWidth="1"/>
    <col min="25" max="25" width="13.625" style="35" hidden="1" customWidth="1"/>
    <col min="26" max="26" width="9" style="172" hidden="1" customWidth="1"/>
    <col min="27" max="27" width="8" style="35" hidden="1" customWidth="1"/>
    <col min="28" max="28" width="5" style="35" hidden="1" customWidth="1"/>
    <col min="29" max="29" width="8" style="35" hidden="1" customWidth="1"/>
    <col min="30" max="30" width="4" style="174" hidden="1" customWidth="1"/>
    <col min="31" max="31" width="10" style="35" hidden="1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42000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42201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42202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42203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42204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42205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42207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42208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42209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42210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42211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42212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42213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42214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42307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42308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42321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42322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42323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42383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42391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42411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>
        <f t="shared" ca="1" si="0"/>
        <v>0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>
        <f t="shared" ca="1" si="0"/>
        <v>0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>
        <f t="shared" ca="1" si="0"/>
        <v>0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>
        <f t="shared" ca="1" si="0"/>
        <v>0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>
        <f t="shared" ca="1" si="0"/>
        <v>0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>
        <f t="shared" ca="1" si="0"/>
        <v>0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7" spans="1:16" hidden="1">
      <c r="B47" s="47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2022-01-14T00:08:25Z</dcterms:modified>
</cp:coreProperties>
</file>