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1佐賀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組合分担金内訳!$A$6:$BE$26</definedName>
    <definedName name="_xlnm._FilterDatabase" localSheetId="3" hidden="1">'廃棄物事業経費（歳出）'!$A$6:$CI$37</definedName>
    <definedName name="_xlnm._FilterDatabase" localSheetId="2" hidden="1">'廃棄物事業経費（歳入）'!$A$6:$AE$37</definedName>
    <definedName name="_xlnm._FilterDatabase" localSheetId="0" hidden="1">'廃棄物事業経費（市町村）'!$A$6:$DJ$26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組合分担金内訳!$2:$27</definedName>
    <definedName name="_xlnm.Print_Area" localSheetId="3">'廃棄物事業経費（歳出）'!$2:$38</definedName>
    <definedName name="_xlnm.Print_Area" localSheetId="2">'廃棄物事業経費（歳入）'!$2:$38</definedName>
    <definedName name="_xlnm.Print_Area" localSheetId="0">'廃棄物事業経費（市町村）'!$2:$27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I9" i="5"/>
  <c r="I15" i="5"/>
  <c r="I21" i="5"/>
  <c r="I27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I26" i="5" s="1"/>
  <c r="G27" i="5"/>
  <c r="F9" i="5"/>
  <c r="F15" i="5"/>
  <c r="F21" i="5"/>
  <c r="F27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E27" i="5"/>
  <c r="D8" i="5"/>
  <c r="F8" i="5" s="1"/>
  <c r="D9" i="5"/>
  <c r="D10" i="5"/>
  <c r="D11" i="5"/>
  <c r="F11" i="5" s="1"/>
  <c r="D12" i="5"/>
  <c r="F12" i="5" s="1"/>
  <c r="D13" i="5"/>
  <c r="F13" i="5" s="1"/>
  <c r="D14" i="5"/>
  <c r="F14" i="5" s="1"/>
  <c r="D15" i="5"/>
  <c r="D16" i="5"/>
  <c r="D17" i="5"/>
  <c r="F17" i="5" s="1"/>
  <c r="D18" i="5"/>
  <c r="F18" i="5" s="1"/>
  <c r="D19" i="5"/>
  <c r="F19" i="5" s="1"/>
  <c r="D20" i="5"/>
  <c r="F20" i="5" s="1"/>
  <c r="D21" i="5"/>
  <c r="D22" i="5"/>
  <c r="D23" i="5"/>
  <c r="F23" i="5" s="1"/>
  <c r="D24" i="5"/>
  <c r="F24" i="5" s="1"/>
  <c r="D25" i="5"/>
  <c r="F25" i="5" s="1"/>
  <c r="D26" i="5"/>
  <c r="F26" i="5" s="1"/>
  <c r="D27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A13" i="4"/>
  <c r="CA19" i="4"/>
  <c r="CA25" i="4"/>
  <c r="CA31" i="4"/>
  <c r="CA3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V3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Q9" i="4"/>
  <c r="BQ15" i="4"/>
  <c r="BQ21" i="4"/>
  <c r="BQ27" i="4"/>
  <c r="BQ3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I10" i="4"/>
  <c r="BI13" i="4"/>
  <c r="BI16" i="4"/>
  <c r="BI19" i="4"/>
  <c r="BI22" i="4"/>
  <c r="BI25" i="4"/>
  <c r="BI28" i="4"/>
  <c r="BI31" i="4"/>
  <c r="BI34" i="4"/>
  <c r="BI37" i="4"/>
  <c r="AY8" i="4"/>
  <c r="AY9" i="4"/>
  <c r="AY10" i="4"/>
  <c r="AN10" i="4" s="1"/>
  <c r="BG10" i="4" s="1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AN22" i="4" s="1"/>
  <c r="BG22" i="4" s="1"/>
  <c r="AY23" i="4"/>
  <c r="AY24" i="4"/>
  <c r="AY25" i="4"/>
  <c r="AY26" i="4"/>
  <c r="AY27" i="4"/>
  <c r="AY28" i="4"/>
  <c r="AN28" i="4" s="1"/>
  <c r="BG28" i="4" s="1"/>
  <c r="AY29" i="4"/>
  <c r="AY30" i="4"/>
  <c r="AY31" i="4"/>
  <c r="AY32" i="4"/>
  <c r="AY33" i="4"/>
  <c r="AY34" i="4"/>
  <c r="AN34" i="4" s="1"/>
  <c r="BG34" i="4" s="1"/>
  <c r="AY35" i="4"/>
  <c r="AY36" i="4"/>
  <c r="AY37" i="4"/>
  <c r="AY38" i="4"/>
  <c r="AT8" i="4"/>
  <c r="AT9" i="4"/>
  <c r="AT10" i="4"/>
  <c r="AT11" i="4"/>
  <c r="AT12" i="4"/>
  <c r="AN12" i="4" s="1"/>
  <c r="BG12" i="4" s="1"/>
  <c r="AT13" i="4"/>
  <c r="AT14" i="4"/>
  <c r="AT15" i="4"/>
  <c r="AT16" i="4"/>
  <c r="AT17" i="4"/>
  <c r="AT18" i="4"/>
  <c r="AN18" i="4" s="1"/>
  <c r="BG18" i="4" s="1"/>
  <c r="AT19" i="4"/>
  <c r="AT20" i="4"/>
  <c r="AT21" i="4"/>
  <c r="AT22" i="4"/>
  <c r="AT23" i="4"/>
  <c r="AT24" i="4"/>
  <c r="AN24" i="4" s="1"/>
  <c r="BG24" i="4" s="1"/>
  <c r="AT25" i="4"/>
  <c r="AT26" i="4"/>
  <c r="AT27" i="4"/>
  <c r="AT28" i="4"/>
  <c r="AT29" i="4"/>
  <c r="AT30" i="4"/>
  <c r="AN30" i="4" s="1"/>
  <c r="BG30" i="4" s="1"/>
  <c r="AT31" i="4"/>
  <c r="AT32" i="4"/>
  <c r="AT33" i="4"/>
  <c r="AT34" i="4"/>
  <c r="AT35" i="4"/>
  <c r="AT36" i="4"/>
  <c r="AN36" i="4" s="1"/>
  <c r="BG36" i="4" s="1"/>
  <c r="AT37" i="4"/>
  <c r="AT38" i="4"/>
  <c r="AO8" i="4"/>
  <c r="AN8" i="4" s="1"/>
  <c r="BG8" i="4" s="1"/>
  <c r="AO9" i="4"/>
  <c r="AO10" i="4"/>
  <c r="AO11" i="4"/>
  <c r="AN11" i="4" s="1"/>
  <c r="AO12" i="4"/>
  <c r="AO13" i="4"/>
  <c r="AO14" i="4"/>
  <c r="AN14" i="4" s="1"/>
  <c r="BG14" i="4" s="1"/>
  <c r="AO15" i="4"/>
  <c r="AO16" i="4"/>
  <c r="AO17" i="4"/>
  <c r="AN17" i="4" s="1"/>
  <c r="BG17" i="4" s="1"/>
  <c r="AO18" i="4"/>
  <c r="AO19" i="4"/>
  <c r="AO20" i="4"/>
  <c r="AN20" i="4" s="1"/>
  <c r="BG20" i="4" s="1"/>
  <c r="AO21" i="4"/>
  <c r="AO22" i="4"/>
  <c r="AO23" i="4"/>
  <c r="AN23" i="4" s="1"/>
  <c r="AO24" i="4"/>
  <c r="AO25" i="4"/>
  <c r="AO26" i="4"/>
  <c r="AN26" i="4" s="1"/>
  <c r="BG26" i="4" s="1"/>
  <c r="AO27" i="4"/>
  <c r="AO28" i="4"/>
  <c r="AO29" i="4"/>
  <c r="AN29" i="4" s="1"/>
  <c r="BG29" i="4" s="1"/>
  <c r="AO30" i="4"/>
  <c r="AO31" i="4"/>
  <c r="AO32" i="4"/>
  <c r="AN32" i="4" s="1"/>
  <c r="BG32" i="4" s="1"/>
  <c r="AO33" i="4"/>
  <c r="AO34" i="4"/>
  <c r="AO35" i="4"/>
  <c r="AN35" i="4" s="1"/>
  <c r="AO36" i="4"/>
  <c r="AO37" i="4"/>
  <c r="AO38" i="4"/>
  <c r="AN38" i="4" s="1"/>
  <c r="BG38" i="4" s="1"/>
  <c r="AN13" i="4"/>
  <c r="AN19" i="4"/>
  <c r="AN25" i="4"/>
  <c r="AN31" i="4"/>
  <c r="AN37" i="4"/>
  <c r="AG8" i="4"/>
  <c r="AG9" i="4"/>
  <c r="BI9" i="4" s="1"/>
  <c r="AG10" i="4"/>
  <c r="AG11" i="4"/>
  <c r="AG12" i="4"/>
  <c r="AF12" i="4" s="1"/>
  <c r="AG13" i="4"/>
  <c r="AF13" i="4" s="1"/>
  <c r="AG14" i="4"/>
  <c r="AG15" i="4"/>
  <c r="BI15" i="4" s="1"/>
  <c r="AG16" i="4"/>
  <c r="AG17" i="4"/>
  <c r="AG18" i="4"/>
  <c r="AF18" i="4" s="1"/>
  <c r="AG19" i="4"/>
  <c r="AF19" i="4" s="1"/>
  <c r="AG20" i="4"/>
  <c r="AG21" i="4"/>
  <c r="BI21" i="4" s="1"/>
  <c r="AG22" i="4"/>
  <c r="AG23" i="4"/>
  <c r="AG24" i="4"/>
  <c r="AF24" i="4" s="1"/>
  <c r="AG25" i="4"/>
  <c r="AF25" i="4" s="1"/>
  <c r="AG26" i="4"/>
  <c r="AG27" i="4"/>
  <c r="BI27" i="4" s="1"/>
  <c r="AG28" i="4"/>
  <c r="AG29" i="4"/>
  <c r="AG30" i="4"/>
  <c r="AF30" i="4" s="1"/>
  <c r="AG31" i="4"/>
  <c r="AF31" i="4" s="1"/>
  <c r="AG32" i="4"/>
  <c r="AG33" i="4"/>
  <c r="BI33" i="4" s="1"/>
  <c r="AG34" i="4"/>
  <c r="AG35" i="4"/>
  <c r="AG36" i="4"/>
  <c r="AF36" i="4" s="1"/>
  <c r="AG37" i="4"/>
  <c r="AF37" i="4" s="1"/>
  <c r="AG38" i="4"/>
  <c r="AF8" i="4"/>
  <c r="AF10" i="4"/>
  <c r="AF11" i="4"/>
  <c r="AF14" i="4"/>
  <c r="AF16" i="4"/>
  <c r="AF17" i="4"/>
  <c r="AF20" i="4"/>
  <c r="AF22" i="4"/>
  <c r="AF23" i="4"/>
  <c r="AF26" i="4"/>
  <c r="AF28" i="4"/>
  <c r="AF29" i="4"/>
  <c r="AF32" i="4"/>
  <c r="AF34" i="4"/>
  <c r="AF35" i="4"/>
  <c r="AF38" i="4"/>
  <c r="W8" i="4"/>
  <c r="CA8" i="4" s="1"/>
  <c r="W9" i="4"/>
  <c r="W10" i="4"/>
  <c r="CA10" i="4" s="1"/>
  <c r="W11" i="4"/>
  <c r="CA11" i="4" s="1"/>
  <c r="W12" i="4"/>
  <c r="CA12" i="4" s="1"/>
  <c r="W13" i="4"/>
  <c r="W14" i="4"/>
  <c r="CA14" i="4" s="1"/>
  <c r="W15" i="4"/>
  <c r="W16" i="4"/>
  <c r="CA16" i="4" s="1"/>
  <c r="W17" i="4"/>
  <c r="CA17" i="4" s="1"/>
  <c r="W18" i="4"/>
  <c r="CA18" i="4" s="1"/>
  <c r="W19" i="4"/>
  <c r="W20" i="4"/>
  <c r="CA20" i="4" s="1"/>
  <c r="W21" i="4"/>
  <c r="W22" i="4"/>
  <c r="CA22" i="4" s="1"/>
  <c r="W23" i="4"/>
  <c r="CA23" i="4" s="1"/>
  <c r="W24" i="4"/>
  <c r="CA24" i="4" s="1"/>
  <c r="W25" i="4"/>
  <c r="W26" i="4"/>
  <c r="CA26" i="4" s="1"/>
  <c r="W27" i="4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CA38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R33" i="4"/>
  <c r="BV33" i="4" s="1"/>
  <c r="R34" i="4"/>
  <c r="BV34" i="4" s="1"/>
  <c r="R35" i="4"/>
  <c r="R36" i="4"/>
  <c r="BV36" i="4" s="1"/>
  <c r="R37" i="4"/>
  <c r="BV37" i="4" s="1"/>
  <c r="R38" i="4"/>
  <c r="BV38" i="4" s="1"/>
  <c r="M8" i="4"/>
  <c r="M9" i="4"/>
  <c r="M10" i="4"/>
  <c r="M11" i="4"/>
  <c r="BQ11" i="4" s="1"/>
  <c r="M12" i="4"/>
  <c r="BQ12" i="4" s="1"/>
  <c r="M13" i="4"/>
  <c r="BQ13" i="4" s="1"/>
  <c r="M14" i="4"/>
  <c r="M15" i="4"/>
  <c r="M16" i="4"/>
  <c r="M17" i="4"/>
  <c r="BQ17" i="4" s="1"/>
  <c r="M18" i="4"/>
  <c r="BQ18" i="4" s="1"/>
  <c r="M19" i="4"/>
  <c r="M20" i="4"/>
  <c r="M21" i="4"/>
  <c r="M22" i="4"/>
  <c r="M23" i="4"/>
  <c r="BQ23" i="4" s="1"/>
  <c r="M24" i="4"/>
  <c r="BQ24" i="4" s="1"/>
  <c r="M25" i="4"/>
  <c r="BQ25" i="4" s="1"/>
  <c r="M26" i="4"/>
  <c r="M27" i="4"/>
  <c r="M28" i="4"/>
  <c r="M29" i="4"/>
  <c r="BQ29" i="4" s="1"/>
  <c r="M30" i="4"/>
  <c r="BQ30" i="4" s="1"/>
  <c r="M31" i="4"/>
  <c r="M32" i="4"/>
  <c r="M33" i="4"/>
  <c r="M34" i="4"/>
  <c r="M35" i="4"/>
  <c r="BQ35" i="4" s="1"/>
  <c r="M36" i="4"/>
  <c r="BQ36" i="4" s="1"/>
  <c r="M37" i="4"/>
  <c r="BQ37" i="4" s="1"/>
  <c r="M38" i="4"/>
  <c r="L12" i="4"/>
  <c r="L13" i="4"/>
  <c r="BP13" i="4" s="1"/>
  <c r="L18" i="4"/>
  <c r="L24" i="4"/>
  <c r="L25" i="4"/>
  <c r="L30" i="4"/>
  <c r="BP30" i="4" s="1"/>
  <c r="L36" i="4"/>
  <c r="L37" i="4"/>
  <c r="E8" i="4"/>
  <c r="E9" i="4"/>
  <c r="E10" i="4"/>
  <c r="E11" i="4"/>
  <c r="BI11" i="4" s="1"/>
  <c r="E12" i="4"/>
  <c r="E13" i="4"/>
  <c r="E14" i="4"/>
  <c r="E15" i="4"/>
  <c r="E16" i="4"/>
  <c r="E17" i="4"/>
  <c r="BI17" i="4" s="1"/>
  <c r="E18" i="4"/>
  <c r="E19" i="4"/>
  <c r="E20" i="4"/>
  <c r="E21" i="4"/>
  <c r="E22" i="4"/>
  <c r="E23" i="4"/>
  <c r="BI23" i="4" s="1"/>
  <c r="E24" i="4"/>
  <c r="E25" i="4"/>
  <c r="E26" i="4"/>
  <c r="E27" i="4"/>
  <c r="E28" i="4"/>
  <c r="E29" i="4"/>
  <c r="BI29" i="4" s="1"/>
  <c r="E30" i="4"/>
  <c r="E31" i="4"/>
  <c r="E32" i="4"/>
  <c r="E33" i="4"/>
  <c r="E34" i="4"/>
  <c r="E35" i="4"/>
  <c r="BI35" i="4" s="1"/>
  <c r="E36" i="4"/>
  <c r="E37" i="4"/>
  <c r="E38" i="4"/>
  <c r="D9" i="4"/>
  <c r="D10" i="4"/>
  <c r="BH10" i="4" s="1"/>
  <c r="D11" i="4"/>
  <c r="D13" i="4"/>
  <c r="D15" i="4"/>
  <c r="D16" i="4"/>
  <c r="BH16" i="4" s="1"/>
  <c r="D17" i="4"/>
  <c r="D19" i="4"/>
  <c r="D21" i="4"/>
  <c r="D22" i="4"/>
  <c r="BH22" i="4" s="1"/>
  <c r="D23" i="4"/>
  <c r="D25" i="4"/>
  <c r="D27" i="4"/>
  <c r="D28" i="4"/>
  <c r="BH28" i="4" s="1"/>
  <c r="D29" i="4"/>
  <c r="D31" i="4"/>
  <c r="D33" i="4"/>
  <c r="D34" i="4"/>
  <c r="BH34" i="4" s="1"/>
  <c r="D35" i="4"/>
  <c r="D3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W16" i="3"/>
  <c r="W22" i="3"/>
  <c r="W34" i="3"/>
  <c r="V14" i="3"/>
  <c r="V22" i="3"/>
  <c r="V34" i="3"/>
  <c r="N8" i="3"/>
  <c r="N9" i="3"/>
  <c r="M9" i="3" s="1"/>
  <c r="N10" i="3"/>
  <c r="N11" i="3"/>
  <c r="N12" i="3"/>
  <c r="N13" i="3"/>
  <c r="N14" i="3"/>
  <c r="N15" i="3"/>
  <c r="M15" i="3" s="1"/>
  <c r="N16" i="3"/>
  <c r="N17" i="3"/>
  <c r="N18" i="3"/>
  <c r="N19" i="3"/>
  <c r="N20" i="3"/>
  <c r="M20" i="3" s="1"/>
  <c r="N21" i="3"/>
  <c r="M21" i="3" s="1"/>
  <c r="N22" i="3"/>
  <c r="N23" i="3"/>
  <c r="N24" i="3"/>
  <c r="N25" i="3"/>
  <c r="N26" i="3"/>
  <c r="M26" i="3" s="1"/>
  <c r="N27" i="3"/>
  <c r="M27" i="3" s="1"/>
  <c r="N28" i="3"/>
  <c r="N29" i="3"/>
  <c r="N30" i="3"/>
  <c r="N31" i="3"/>
  <c r="N32" i="3"/>
  <c r="M32" i="3" s="1"/>
  <c r="N33" i="3"/>
  <c r="M33" i="3" s="1"/>
  <c r="N34" i="3"/>
  <c r="N35" i="3"/>
  <c r="N36" i="3"/>
  <c r="N37" i="3"/>
  <c r="N38" i="3"/>
  <c r="M38" i="3" s="1"/>
  <c r="M8" i="3"/>
  <c r="M10" i="3"/>
  <c r="M11" i="3"/>
  <c r="M12" i="3"/>
  <c r="M13" i="3"/>
  <c r="M14" i="3"/>
  <c r="M16" i="3"/>
  <c r="M17" i="3"/>
  <c r="M18" i="3"/>
  <c r="M19" i="3"/>
  <c r="M22" i="3"/>
  <c r="M23" i="3"/>
  <c r="M24" i="3"/>
  <c r="M25" i="3"/>
  <c r="M28" i="3"/>
  <c r="M29" i="3"/>
  <c r="M30" i="3"/>
  <c r="M31" i="3"/>
  <c r="M34" i="3"/>
  <c r="M35" i="3"/>
  <c r="M36" i="3"/>
  <c r="M37" i="3"/>
  <c r="E8" i="3"/>
  <c r="W8" i="3" s="1"/>
  <c r="E9" i="3"/>
  <c r="E10" i="3"/>
  <c r="W10" i="3" s="1"/>
  <c r="E11" i="3"/>
  <c r="D11" i="3" s="1"/>
  <c r="V11" i="3" s="1"/>
  <c r="E12" i="3"/>
  <c r="W12" i="3" s="1"/>
  <c r="E13" i="3"/>
  <c r="W13" i="3" s="1"/>
  <c r="E14" i="3"/>
  <c r="W14" i="3" s="1"/>
  <c r="E15" i="3"/>
  <c r="E16" i="3"/>
  <c r="E17" i="3"/>
  <c r="E18" i="3"/>
  <c r="W18" i="3" s="1"/>
  <c r="E19" i="3"/>
  <c r="W19" i="3" s="1"/>
  <c r="E20" i="3"/>
  <c r="W20" i="3" s="1"/>
  <c r="E21" i="3"/>
  <c r="E22" i="3"/>
  <c r="E23" i="3"/>
  <c r="E24" i="3"/>
  <c r="W24" i="3" s="1"/>
  <c r="E25" i="3"/>
  <c r="W25" i="3" s="1"/>
  <c r="E26" i="3"/>
  <c r="W26" i="3" s="1"/>
  <c r="E27" i="3"/>
  <c r="E28" i="3"/>
  <c r="W28" i="3" s="1"/>
  <c r="E29" i="3"/>
  <c r="D29" i="3" s="1"/>
  <c r="V29" i="3" s="1"/>
  <c r="E30" i="3"/>
  <c r="W30" i="3" s="1"/>
  <c r="E31" i="3"/>
  <c r="W31" i="3" s="1"/>
  <c r="E32" i="3"/>
  <c r="W32" i="3" s="1"/>
  <c r="E33" i="3"/>
  <c r="E34" i="3"/>
  <c r="E35" i="3"/>
  <c r="E36" i="3"/>
  <c r="W36" i="3" s="1"/>
  <c r="E37" i="3"/>
  <c r="W37" i="3" s="1"/>
  <c r="E38" i="3"/>
  <c r="W38" i="3" s="1"/>
  <c r="D8" i="3"/>
  <c r="V8" i="3" s="1"/>
  <c r="D10" i="3"/>
  <c r="V10" i="3" s="1"/>
  <c r="D13" i="3"/>
  <c r="V13" i="3" s="1"/>
  <c r="D14" i="3"/>
  <c r="D16" i="3"/>
  <c r="V16" i="3" s="1"/>
  <c r="D19" i="3"/>
  <c r="V19" i="3" s="1"/>
  <c r="D20" i="3"/>
  <c r="V20" i="3" s="1"/>
  <c r="D22" i="3"/>
  <c r="D25" i="3"/>
  <c r="V25" i="3" s="1"/>
  <c r="D26" i="3"/>
  <c r="D28" i="3"/>
  <c r="D31" i="3"/>
  <c r="V31" i="3" s="1"/>
  <c r="D32" i="3"/>
  <c r="V32" i="3" s="1"/>
  <c r="D34" i="3"/>
  <c r="D37" i="3"/>
  <c r="V37" i="3" s="1"/>
  <c r="D38" i="3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8" i="2"/>
  <c r="DB10" i="2"/>
  <c r="DB14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13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8" i="2"/>
  <c r="CR14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9" i="2"/>
  <c r="CJ12" i="2"/>
  <c r="CJ13" i="2"/>
  <c r="CJ18" i="2"/>
  <c r="BZ8" i="2"/>
  <c r="BZ9" i="2"/>
  <c r="DB9" i="2" s="1"/>
  <c r="BZ10" i="2"/>
  <c r="BZ11" i="2"/>
  <c r="BZ12" i="2"/>
  <c r="DB12" i="2" s="1"/>
  <c r="BZ13" i="2"/>
  <c r="BZ14" i="2"/>
  <c r="BZ15" i="2"/>
  <c r="DB15" i="2" s="1"/>
  <c r="BZ16" i="2"/>
  <c r="DB16" i="2" s="1"/>
  <c r="BZ17" i="2"/>
  <c r="BZ18" i="2"/>
  <c r="DB18" i="2" s="1"/>
  <c r="BU8" i="2"/>
  <c r="BU9" i="2"/>
  <c r="BU10" i="2"/>
  <c r="BU11" i="2"/>
  <c r="CW11" i="2" s="1"/>
  <c r="BU12" i="2"/>
  <c r="BU13" i="2"/>
  <c r="BO13" i="2" s="1"/>
  <c r="BU14" i="2"/>
  <c r="BU15" i="2"/>
  <c r="BU16" i="2"/>
  <c r="BU17" i="2"/>
  <c r="CW17" i="2" s="1"/>
  <c r="BU18" i="2"/>
  <c r="BP8" i="2"/>
  <c r="BO8" i="2" s="1"/>
  <c r="BP9" i="2"/>
  <c r="BP10" i="2"/>
  <c r="CR10" i="2" s="1"/>
  <c r="BP11" i="2"/>
  <c r="BP12" i="2"/>
  <c r="BP13" i="2"/>
  <c r="BP14" i="2"/>
  <c r="BO14" i="2" s="1"/>
  <c r="BP15" i="2"/>
  <c r="BP16" i="2"/>
  <c r="CR16" i="2" s="1"/>
  <c r="BP17" i="2"/>
  <c r="BP18" i="2"/>
  <c r="BO9" i="2"/>
  <c r="BO15" i="2"/>
  <c r="CH15" i="2" s="1"/>
  <c r="BH8" i="2"/>
  <c r="BH9" i="2"/>
  <c r="BH10" i="2"/>
  <c r="BH11" i="2"/>
  <c r="BH12" i="2"/>
  <c r="BH13" i="2"/>
  <c r="BG13" i="2" s="1"/>
  <c r="BH14" i="2"/>
  <c r="BH15" i="2"/>
  <c r="BH16" i="2"/>
  <c r="BH17" i="2"/>
  <c r="BH18" i="2"/>
  <c r="BG9" i="2"/>
  <c r="BG11" i="2"/>
  <c r="CI11" i="2" s="1"/>
  <c r="BG12" i="2"/>
  <c r="BG15" i="2"/>
  <c r="BG17" i="2"/>
  <c r="BG18" i="2"/>
  <c r="AX8" i="2"/>
  <c r="AX9" i="2"/>
  <c r="AX10" i="2"/>
  <c r="AX11" i="2"/>
  <c r="DB11" i="2" s="1"/>
  <c r="AX12" i="2"/>
  <c r="AX13" i="2"/>
  <c r="DB13" i="2" s="1"/>
  <c r="AX14" i="2"/>
  <c r="AX15" i="2"/>
  <c r="AX16" i="2"/>
  <c r="AX17" i="2"/>
  <c r="DB17" i="2" s="1"/>
  <c r="AX18" i="2"/>
  <c r="AS8" i="2"/>
  <c r="AM8" i="2" s="1"/>
  <c r="BF8" i="2" s="1"/>
  <c r="AS9" i="2"/>
  <c r="CW9" i="2" s="1"/>
  <c r="AS10" i="2"/>
  <c r="AS11" i="2"/>
  <c r="AS12" i="2"/>
  <c r="CW12" i="2" s="1"/>
  <c r="AS13" i="2"/>
  <c r="AS14" i="2"/>
  <c r="AM14" i="2" s="1"/>
  <c r="BF14" i="2" s="1"/>
  <c r="AS15" i="2"/>
  <c r="CW15" i="2" s="1"/>
  <c r="AS16" i="2"/>
  <c r="AS17" i="2"/>
  <c r="AS18" i="2"/>
  <c r="CW18" i="2" s="1"/>
  <c r="AN8" i="2"/>
  <c r="AN9" i="2"/>
  <c r="AM9" i="2" s="1"/>
  <c r="AN10" i="2"/>
  <c r="AM10" i="2" s="1"/>
  <c r="BF10" i="2" s="1"/>
  <c r="AN11" i="2"/>
  <c r="AN12" i="2"/>
  <c r="AN13" i="2"/>
  <c r="AN14" i="2"/>
  <c r="AN15" i="2"/>
  <c r="AM15" i="2" s="1"/>
  <c r="AN16" i="2"/>
  <c r="AM16" i="2" s="1"/>
  <c r="BF16" i="2" s="1"/>
  <c r="AN17" i="2"/>
  <c r="AN18" i="2"/>
  <c r="AM11" i="2"/>
  <c r="BF11" i="2" s="1"/>
  <c r="AM17" i="2"/>
  <c r="BF17" i="2" s="1"/>
  <c r="AF8" i="2"/>
  <c r="AE8" i="2" s="1"/>
  <c r="AF9" i="2"/>
  <c r="AF10" i="2"/>
  <c r="AF11" i="2"/>
  <c r="AE11" i="2" s="1"/>
  <c r="AF12" i="2"/>
  <c r="AF13" i="2"/>
  <c r="AF14" i="2"/>
  <c r="AE14" i="2" s="1"/>
  <c r="AF15" i="2"/>
  <c r="AF16" i="2"/>
  <c r="AF17" i="2"/>
  <c r="AE17" i="2" s="1"/>
  <c r="AF18" i="2"/>
  <c r="AE9" i="2"/>
  <c r="AE10" i="2"/>
  <c r="AE12" i="2"/>
  <c r="AE13" i="2"/>
  <c r="CI13" i="2" s="1"/>
  <c r="AE16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8" i="2"/>
  <c r="W14" i="2"/>
  <c r="V9" i="2"/>
  <c r="V15" i="2"/>
  <c r="N8" i="2"/>
  <c r="N9" i="2"/>
  <c r="N10" i="2"/>
  <c r="M10" i="2" s="1"/>
  <c r="N11" i="2"/>
  <c r="M11" i="2" s="1"/>
  <c r="N12" i="2"/>
  <c r="N13" i="2"/>
  <c r="M13" i="2" s="1"/>
  <c r="N14" i="2"/>
  <c r="N15" i="2"/>
  <c r="N16" i="2"/>
  <c r="M16" i="2" s="1"/>
  <c r="N17" i="2"/>
  <c r="M17" i="2" s="1"/>
  <c r="N18" i="2"/>
  <c r="M8" i="2"/>
  <c r="M9" i="2"/>
  <c r="M12" i="2"/>
  <c r="M14" i="2"/>
  <c r="M15" i="2"/>
  <c r="M18" i="2"/>
  <c r="E8" i="2"/>
  <c r="E9" i="2"/>
  <c r="D9" i="2" s="1"/>
  <c r="E10" i="2"/>
  <c r="E11" i="2"/>
  <c r="E12" i="2"/>
  <c r="E13" i="2"/>
  <c r="E14" i="2"/>
  <c r="E15" i="2"/>
  <c r="D15" i="2" s="1"/>
  <c r="E16" i="2"/>
  <c r="W16" i="2" s="1"/>
  <c r="E17" i="2"/>
  <c r="E18" i="2"/>
  <c r="D8" i="2"/>
  <c r="D11" i="2"/>
  <c r="D13" i="2"/>
  <c r="V13" i="2" s="1"/>
  <c r="D14" i="2"/>
  <c r="D16" i="2"/>
  <c r="V16" i="2" s="1"/>
  <c r="D17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B11" i="1"/>
  <c r="DB17" i="1"/>
  <c r="DB19" i="1"/>
  <c r="DB2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W13" i="1"/>
  <c r="CW1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R9" i="1"/>
  <c r="CR17" i="1"/>
  <c r="CR23" i="1"/>
  <c r="CR2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J13" i="1"/>
  <c r="CJ19" i="1"/>
  <c r="CJ23" i="1"/>
  <c r="CJ25" i="1"/>
  <c r="BZ8" i="1"/>
  <c r="DB8" i="1" s="1"/>
  <c r="BZ9" i="1"/>
  <c r="BZ10" i="1"/>
  <c r="DB10" i="1" s="1"/>
  <c r="BZ11" i="1"/>
  <c r="BZ12" i="1"/>
  <c r="BZ13" i="1"/>
  <c r="DB13" i="1" s="1"/>
  <c r="BZ14" i="1"/>
  <c r="DB14" i="1" s="1"/>
  <c r="BZ15" i="1"/>
  <c r="BZ16" i="1"/>
  <c r="DB16" i="1" s="1"/>
  <c r="BZ17" i="1"/>
  <c r="BZ18" i="1"/>
  <c r="BZ19" i="1"/>
  <c r="BZ20" i="1"/>
  <c r="DB20" i="1" s="1"/>
  <c r="BZ21" i="1"/>
  <c r="BZ22" i="1"/>
  <c r="DB22" i="1" s="1"/>
  <c r="BZ23" i="1"/>
  <c r="BZ24" i="1"/>
  <c r="BZ25" i="1"/>
  <c r="DB25" i="1" s="1"/>
  <c r="BZ26" i="1"/>
  <c r="DB26" i="1" s="1"/>
  <c r="BZ27" i="1"/>
  <c r="BU8" i="1"/>
  <c r="CW8" i="1" s="1"/>
  <c r="BU9" i="1"/>
  <c r="CW9" i="1" s="1"/>
  <c r="BU10" i="1"/>
  <c r="BU11" i="1"/>
  <c r="BU12" i="1"/>
  <c r="CW12" i="1" s="1"/>
  <c r="BU13" i="1"/>
  <c r="BU14" i="1"/>
  <c r="CW14" i="1" s="1"/>
  <c r="BU15" i="1"/>
  <c r="CW15" i="1" s="1"/>
  <c r="BU16" i="1"/>
  <c r="BU17" i="1"/>
  <c r="BU18" i="1"/>
  <c r="CW18" i="1" s="1"/>
  <c r="BU19" i="1"/>
  <c r="BU20" i="1"/>
  <c r="CW20" i="1" s="1"/>
  <c r="BU21" i="1"/>
  <c r="CW21" i="1" s="1"/>
  <c r="BU22" i="1"/>
  <c r="BU23" i="1"/>
  <c r="BU24" i="1"/>
  <c r="CW24" i="1" s="1"/>
  <c r="BU25" i="1"/>
  <c r="BU26" i="1"/>
  <c r="BU27" i="1"/>
  <c r="CW27" i="1" s="1"/>
  <c r="BP8" i="1"/>
  <c r="BP9" i="1"/>
  <c r="BO9" i="1" s="1"/>
  <c r="BP10" i="1"/>
  <c r="CR10" i="1" s="1"/>
  <c r="BP11" i="1"/>
  <c r="BP12" i="1"/>
  <c r="BP13" i="1"/>
  <c r="CR13" i="1" s="1"/>
  <c r="BP14" i="1"/>
  <c r="BP15" i="1"/>
  <c r="CR15" i="1" s="1"/>
  <c r="BP16" i="1"/>
  <c r="CR16" i="1" s="1"/>
  <c r="BP17" i="1"/>
  <c r="BP18" i="1"/>
  <c r="BP19" i="1"/>
  <c r="CR19" i="1" s="1"/>
  <c r="BP20" i="1"/>
  <c r="BP21" i="1"/>
  <c r="CR21" i="1" s="1"/>
  <c r="BP22" i="1"/>
  <c r="CR22" i="1" s="1"/>
  <c r="BP23" i="1"/>
  <c r="BP24" i="1"/>
  <c r="BP25" i="1"/>
  <c r="CR25" i="1" s="1"/>
  <c r="BP26" i="1"/>
  <c r="BP27" i="1"/>
  <c r="BO27" i="1" s="1"/>
  <c r="BO8" i="1"/>
  <c r="BO11" i="1"/>
  <c r="BO17" i="1"/>
  <c r="BO20" i="1"/>
  <c r="BO23" i="1"/>
  <c r="CH23" i="1" s="1"/>
  <c r="DJ23" i="1" s="1"/>
  <c r="BH8" i="1"/>
  <c r="BH9" i="1"/>
  <c r="CJ9" i="1" s="1"/>
  <c r="BH10" i="1"/>
  <c r="BH11" i="1"/>
  <c r="CJ11" i="1" s="1"/>
  <c r="BH12" i="1"/>
  <c r="CJ12" i="1" s="1"/>
  <c r="BH13" i="1"/>
  <c r="BH14" i="1"/>
  <c r="BH15" i="1"/>
  <c r="CJ15" i="1" s="1"/>
  <c r="BH16" i="1"/>
  <c r="BH17" i="1"/>
  <c r="CJ17" i="1" s="1"/>
  <c r="BH18" i="1"/>
  <c r="CJ18" i="1" s="1"/>
  <c r="BH19" i="1"/>
  <c r="BH20" i="1"/>
  <c r="BH21" i="1"/>
  <c r="CJ21" i="1" s="1"/>
  <c r="BH22" i="1"/>
  <c r="BH23" i="1"/>
  <c r="BG23" i="1" s="1"/>
  <c r="CI23" i="1" s="1"/>
  <c r="BH24" i="1"/>
  <c r="CJ24" i="1" s="1"/>
  <c r="BH25" i="1"/>
  <c r="BH26" i="1"/>
  <c r="BH27" i="1"/>
  <c r="CJ27" i="1" s="1"/>
  <c r="BG10" i="1"/>
  <c r="BG13" i="1"/>
  <c r="BG16" i="1"/>
  <c r="BG19" i="1"/>
  <c r="BG22" i="1"/>
  <c r="BG25" i="1"/>
  <c r="CI25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S8" i="1"/>
  <c r="AS9" i="1"/>
  <c r="AS10" i="1"/>
  <c r="CW10" i="1" s="1"/>
  <c r="AS11" i="1"/>
  <c r="AS12" i="1"/>
  <c r="AS13" i="1"/>
  <c r="AS14" i="1"/>
  <c r="AS15" i="1"/>
  <c r="AS16" i="1"/>
  <c r="AM16" i="1" s="1"/>
  <c r="AS17" i="1"/>
  <c r="AS18" i="1"/>
  <c r="AS19" i="1"/>
  <c r="AS20" i="1"/>
  <c r="AS21" i="1"/>
  <c r="AS22" i="1"/>
  <c r="CW22" i="1" s="1"/>
  <c r="AS23" i="1"/>
  <c r="AS24" i="1"/>
  <c r="AS25" i="1"/>
  <c r="CW25" i="1" s="1"/>
  <c r="AS26" i="1"/>
  <c r="AS27" i="1"/>
  <c r="AN8" i="1"/>
  <c r="AM8" i="1" s="1"/>
  <c r="BF8" i="1" s="1"/>
  <c r="AN9" i="1"/>
  <c r="AN10" i="1"/>
  <c r="AN11" i="1"/>
  <c r="CR11" i="1" s="1"/>
  <c r="AN12" i="1"/>
  <c r="AM12" i="1" s="1"/>
  <c r="BF12" i="1" s="1"/>
  <c r="AN13" i="1"/>
  <c r="AM13" i="1" s="1"/>
  <c r="AN14" i="1"/>
  <c r="CR14" i="1" s="1"/>
  <c r="AN15" i="1"/>
  <c r="AN16" i="1"/>
  <c r="AN17" i="1"/>
  <c r="AM17" i="1" s="1"/>
  <c r="BF17" i="1" s="1"/>
  <c r="AN18" i="1"/>
  <c r="AM18" i="1" s="1"/>
  <c r="BF18" i="1" s="1"/>
  <c r="AN19" i="1"/>
  <c r="AM19" i="1" s="1"/>
  <c r="AN20" i="1"/>
  <c r="AN21" i="1"/>
  <c r="AN22" i="1"/>
  <c r="AN23" i="1"/>
  <c r="AM23" i="1" s="1"/>
  <c r="BF23" i="1" s="1"/>
  <c r="AN24" i="1"/>
  <c r="AM24" i="1" s="1"/>
  <c r="BF24" i="1" s="1"/>
  <c r="AN25" i="1"/>
  <c r="AM25" i="1" s="1"/>
  <c r="AN26" i="1"/>
  <c r="CR26" i="1" s="1"/>
  <c r="AN27" i="1"/>
  <c r="AM9" i="1"/>
  <c r="BF9" i="1" s="1"/>
  <c r="AM10" i="1"/>
  <c r="AM14" i="1"/>
  <c r="BF14" i="1" s="1"/>
  <c r="AM15" i="1"/>
  <c r="BF15" i="1" s="1"/>
  <c r="AM20" i="1"/>
  <c r="BF20" i="1" s="1"/>
  <c r="AM21" i="1"/>
  <c r="AM22" i="1"/>
  <c r="AM27" i="1"/>
  <c r="BF27" i="1" s="1"/>
  <c r="AF8" i="1"/>
  <c r="AE8" i="1" s="1"/>
  <c r="AF9" i="1"/>
  <c r="AE9" i="1" s="1"/>
  <c r="AF10" i="1"/>
  <c r="AE10" i="1" s="1"/>
  <c r="AF11" i="1"/>
  <c r="AF12" i="1"/>
  <c r="AF13" i="1"/>
  <c r="AE13" i="1" s="1"/>
  <c r="AF14" i="1"/>
  <c r="AF15" i="1"/>
  <c r="AE15" i="1" s="1"/>
  <c r="AF16" i="1"/>
  <c r="AE16" i="1" s="1"/>
  <c r="AF17" i="1"/>
  <c r="AF18" i="1"/>
  <c r="AE18" i="1" s="1"/>
  <c r="AF19" i="1"/>
  <c r="AE19" i="1" s="1"/>
  <c r="AF20" i="1"/>
  <c r="AE20" i="1" s="1"/>
  <c r="AF21" i="1"/>
  <c r="AE21" i="1" s="1"/>
  <c r="AF22" i="1"/>
  <c r="CJ22" i="1" s="1"/>
  <c r="AF23" i="1"/>
  <c r="AF24" i="1"/>
  <c r="AE24" i="1" s="1"/>
  <c r="AF25" i="1"/>
  <c r="AE25" i="1" s="1"/>
  <c r="AF26" i="1"/>
  <c r="AE26" i="1" s="1"/>
  <c r="AF27" i="1"/>
  <c r="AE27" i="1" s="1"/>
  <c r="AE11" i="1"/>
  <c r="AE12" i="1"/>
  <c r="AE14" i="1"/>
  <c r="AE17" i="1"/>
  <c r="AE2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W8" i="1"/>
  <c r="W13" i="1"/>
  <c r="W14" i="1"/>
  <c r="W19" i="1"/>
  <c r="W25" i="1"/>
  <c r="W26" i="1"/>
  <c r="N8" i="1"/>
  <c r="N9" i="1"/>
  <c r="M9" i="1" s="1"/>
  <c r="N10" i="1"/>
  <c r="M10" i="1" s="1"/>
  <c r="N11" i="1"/>
  <c r="M11" i="1" s="1"/>
  <c r="N12" i="1"/>
  <c r="N13" i="1"/>
  <c r="N14" i="1"/>
  <c r="N15" i="1"/>
  <c r="M15" i="1" s="1"/>
  <c r="N16" i="1"/>
  <c r="N17" i="1"/>
  <c r="M17" i="1" s="1"/>
  <c r="N18" i="1"/>
  <c r="M18" i="1" s="1"/>
  <c r="N19" i="1"/>
  <c r="N20" i="1"/>
  <c r="N21" i="1"/>
  <c r="M21" i="1" s="1"/>
  <c r="N22" i="1"/>
  <c r="N23" i="1"/>
  <c r="M23" i="1" s="1"/>
  <c r="N24" i="1"/>
  <c r="M24" i="1" s="1"/>
  <c r="N25" i="1"/>
  <c r="N26" i="1"/>
  <c r="N27" i="1"/>
  <c r="M27" i="1" s="1"/>
  <c r="M8" i="1"/>
  <c r="M12" i="1"/>
  <c r="M13" i="1"/>
  <c r="M14" i="1"/>
  <c r="M16" i="1"/>
  <c r="M19" i="1"/>
  <c r="M20" i="1"/>
  <c r="M22" i="1"/>
  <c r="M25" i="1"/>
  <c r="M26" i="1"/>
  <c r="E8" i="1"/>
  <c r="E9" i="1"/>
  <c r="E10" i="1"/>
  <c r="W10" i="1" s="1"/>
  <c r="E11" i="1"/>
  <c r="E12" i="1"/>
  <c r="D12" i="1" s="1"/>
  <c r="V12" i="1" s="1"/>
  <c r="E13" i="1"/>
  <c r="D13" i="1" s="1"/>
  <c r="E14" i="1"/>
  <c r="E15" i="1"/>
  <c r="E16" i="1"/>
  <c r="W16" i="1" s="1"/>
  <c r="E17" i="1"/>
  <c r="E18" i="1"/>
  <c r="W18" i="1" s="1"/>
  <c r="E19" i="1"/>
  <c r="D19" i="1" s="1"/>
  <c r="V19" i="1" s="1"/>
  <c r="E20" i="1"/>
  <c r="W20" i="1" s="1"/>
  <c r="E21" i="1"/>
  <c r="E22" i="1"/>
  <c r="D22" i="1" s="1"/>
  <c r="V22" i="1" s="1"/>
  <c r="E23" i="1"/>
  <c r="E24" i="1"/>
  <c r="W24" i="1" s="1"/>
  <c r="E25" i="1"/>
  <c r="D25" i="1" s="1"/>
  <c r="E26" i="1"/>
  <c r="E27" i="1"/>
  <c r="D8" i="1"/>
  <c r="V8" i="1" s="1"/>
  <c r="D9" i="1"/>
  <c r="D10" i="1"/>
  <c r="V10" i="1" s="1"/>
  <c r="D14" i="1"/>
  <c r="V14" i="1" s="1"/>
  <c r="D15" i="1"/>
  <c r="D16" i="1"/>
  <c r="V16" i="1" s="1"/>
  <c r="D20" i="1"/>
  <c r="V20" i="1" s="1"/>
  <c r="D21" i="1"/>
  <c r="D26" i="1"/>
  <c r="V26" i="1" s="1"/>
  <c r="D27" i="1"/>
  <c r="BF16" i="1" l="1"/>
  <c r="BF15" i="2"/>
  <c r="DJ15" i="2" s="1"/>
  <c r="BF10" i="1"/>
  <c r="W22" i="1"/>
  <c r="CH11" i="1"/>
  <c r="DJ11" i="1" s="1"/>
  <c r="BO24" i="1"/>
  <c r="CR24" i="1"/>
  <c r="CR18" i="1"/>
  <c r="BO18" i="1"/>
  <c r="BO12" i="1"/>
  <c r="CR12" i="1"/>
  <c r="CW26" i="1"/>
  <c r="CR18" i="2"/>
  <c r="BO18" i="2"/>
  <c r="BO12" i="2"/>
  <c r="CR12" i="2"/>
  <c r="D35" i="3"/>
  <c r="V35" i="3" s="1"/>
  <c r="W35" i="3"/>
  <c r="D23" i="3"/>
  <c r="V23" i="3" s="1"/>
  <c r="W23" i="3"/>
  <c r="D17" i="3"/>
  <c r="V17" i="3" s="1"/>
  <c r="W17" i="3"/>
  <c r="V27" i="1"/>
  <c r="D18" i="1"/>
  <c r="V18" i="1" s="1"/>
  <c r="V9" i="1"/>
  <c r="D23" i="1"/>
  <c r="V23" i="1" s="1"/>
  <c r="W23" i="1"/>
  <c r="D17" i="1"/>
  <c r="V17" i="1" s="1"/>
  <c r="W17" i="1"/>
  <c r="D11" i="1"/>
  <c r="V11" i="1" s="1"/>
  <c r="W11" i="1"/>
  <c r="W12" i="1"/>
  <c r="BF21" i="1"/>
  <c r="BF25" i="1"/>
  <c r="BF19" i="1"/>
  <c r="BF13" i="1"/>
  <c r="BG24" i="1"/>
  <c r="CI24" i="1" s="1"/>
  <c r="BG12" i="1"/>
  <c r="CI12" i="1" s="1"/>
  <c r="BO22" i="1"/>
  <c r="BO10" i="1"/>
  <c r="CR8" i="1"/>
  <c r="W10" i="2"/>
  <c r="D10" i="2"/>
  <c r="V10" i="2" s="1"/>
  <c r="W17" i="2"/>
  <c r="AE15" i="2"/>
  <c r="CJ15" i="2"/>
  <c r="CI15" i="2"/>
  <c r="W29" i="3"/>
  <c r="CI22" i="1"/>
  <c r="CQ20" i="1"/>
  <c r="W15" i="3"/>
  <c r="D15" i="3"/>
  <c r="V15" i="3" s="1"/>
  <c r="CI10" i="1"/>
  <c r="CJ16" i="1"/>
  <c r="CJ10" i="1"/>
  <c r="D27" i="3"/>
  <c r="V27" i="3" s="1"/>
  <c r="W27" i="3"/>
  <c r="D9" i="3"/>
  <c r="V9" i="3" s="1"/>
  <c r="W9" i="3"/>
  <c r="BG37" i="4"/>
  <c r="V15" i="1"/>
  <c r="W21" i="1"/>
  <c r="W9" i="1"/>
  <c r="AE22" i="1"/>
  <c r="BF22" i="1" s="1"/>
  <c r="CJ8" i="2"/>
  <c r="BG8" i="2"/>
  <c r="BH23" i="4"/>
  <c r="AE15" i="4"/>
  <c r="BP37" i="4"/>
  <c r="AM26" i="1"/>
  <c r="BF26" i="1" s="1"/>
  <c r="BG18" i="1"/>
  <c r="CI18" i="1" s="1"/>
  <c r="BG26" i="1"/>
  <c r="CI26" i="1" s="1"/>
  <c r="CJ26" i="1"/>
  <c r="BG20" i="1"/>
  <c r="CI20" i="1" s="1"/>
  <c r="CJ20" i="1"/>
  <c r="CJ14" i="1"/>
  <c r="BG14" i="1"/>
  <c r="CI14" i="1" s="1"/>
  <c r="BG8" i="1"/>
  <c r="CI8" i="1" s="1"/>
  <c r="CJ8" i="1"/>
  <c r="BO16" i="1"/>
  <c r="CR20" i="1"/>
  <c r="CW16" i="1"/>
  <c r="CI9" i="2"/>
  <c r="CH13" i="2"/>
  <c r="DJ13" i="2" s="1"/>
  <c r="CQ13" i="2"/>
  <c r="W11" i="3"/>
  <c r="BG25" i="4"/>
  <c r="BG35" i="4"/>
  <c r="BG23" i="4"/>
  <c r="BG11" i="4"/>
  <c r="CQ8" i="1"/>
  <c r="CH8" i="1"/>
  <c r="DJ8" i="1" s="1"/>
  <c r="W33" i="3"/>
  <c r="D33" i="3"/>
  <c r="V33" i="3" s="1"/>
  <c r="D21" i="3"/>
  <c r="V21" i="3" s="1"/>
  <c r="W21" i="3"/>
  <c r="D24" i="1"/>
  <c r="V24" i="1" s="1"/>
  <c r="W27" i="1"/>
  <c r="W15" i="1"/>
  <c r="CQ27" i="1"/>
  <c r="CQ9" i="1"/>
  <c r="W11" i="2"/>
  <c r="BF9" i="2"/>
  <c r="CJ14" i="2"/>
  <c r="BG14" i="2"/>
  <c r="V21" i="1"/>
  <c r="V25" i="1"/>
  <c r="V13" i="1"/>
  <c r="CI16" i="1"/>
  <c r="BO26" i="1"/>
  <c r="BO14" i="1"/>
  <c r="D18" i="2"/>
  <c r="V18" i="2" s="1"/>
  <c r="W18" i="2"/>
  <c r="D12" i="2"/>
  <c r="V12" i="2" s="1"/>
  <c r="W12" i="2"/>
  <c r="AM13" i="2"/>
  <c r="BF13" i="2" s="1"/>
  <c r="CI18" i="2"/>
  <c r="CQ9" i="2"/>
  <c r="CQ15" i="2"/>
  <c r="V26" i="3"/>
  <c r="BG17" i="1"/>
  <c r="CI17" i="1" s="1"/>
  <c r="BG11" i="1"/>
  <c r="CI11" i="1" s="1"/>
  <c r="BO21" i="1"/>
  <c r="BO15" i="1"/>
  <c r="DB27" i="1"/>
  <c r="DB21" i="1"/>
  <c r="DB15" i="1"/>
  <c r="DB9" i="1"/>
  <c r="V14" i="2"/>
  <c r="W9" i="2"/>
  <c r="CI17" i="2"/>
  <c r="BO17" i="2"/>
  <c r="CR17" i="2"/>
  <c r="BO11" i="2"/>
  <c r="CR11" i="2"/>
  <c r="CW16" i="2"/>
  <c r="BO16" i="2"/>
  <c r="CW10" i="2"/>
  <c r="BO10" i="2"/>
  <c r="CH9" i="2"/>
  <c r="AM11" i="1"/>
  <c r="BF11" i="1" s="1"/>
  <c r="BG27" i="1"/>
  <c r="CI27" i="1" s="1"/>
  <c r="BG21" i="1"/>
  <c r="CI21" i="1" s="1"/>
  <c r="BG15" i="1"/>
  <c r="CI15" i="1" s="1"/>
  <c r="BG9" i="1"/>
  <c r="CI9" i="1" s="1"/>
  <c r="BO25" i="1"/>
  <c r="BO19" i="1"/>
  <c r="BO13" i="1"/>
  <c r="CW23" i="1"/>
  <c r="CW17" i="1"/>
  <c r="CW11" i="1"/>
  <c r="V11" i="2"/>
  <c r="W15" i="2"/>
  <c r="AM18" i="2"/>
  <c r="BF18" i="2" s="1"/>
  <c r="AM12" i="2"/>
  <c r="BF12" i="2" s="1"/>
  <c r="CJ17" i="2"/>
  <c r="CJ11" i="2"/>
  <c r="CR15" i="2"/>
  <c r="CR9" i="2"/>
  <c r="CW14" i="2"/>
  <c r="CW8" i="2"/>
  <c r="BP25" i="4"/>
  <c r="BQ31" i="4"/>
  <c r="L31" i="4"/>
  <c r="BP31" i="4" s="1"/>
  <c r="BQ19" i="4"/>
  <c r="L19" i="4"/>
  <c r="BP19" i="4" s="1"/>
  <c r="CA27" i="4"/>
  <c r="L27" i="4"/>
  <c r="CA21" i="4"/>
  <c r="L21" i="4"/>
  <c r="CA15" i="4"/>
  <c r="L15" i="4"/>
  <c r="BP15" i="4" s="1"/>
  <c r="CA9" i="4"/>
  <c r="L9" i="4"/>
  <c r="BP9" i="4" s="1"/>
  <c r="DB24" i="1"/>
  <c r="DB18" i="1"/>
  <c r="DB12" i="1"/>
  <c r="CI12" i="2"/>
  <c r="CJ16" i="2"/>
  <c r="BG16" i="2"/>
  <c r="CI16" i="2" s="1"/>
  <c r="CJ10" i="2"/>
  <c r="BG10" i="2"/>
  <c r="CI10" i="2" s="1"/>
  <c r="CQ14" i="2"/>
  <c r="CQ8" i="2"/>
  <c r="V28" i="3"/>
  <c r="BH35" i="4"/>
  <c r="BH17" i="4"/>
  <c r="CI19" i="1"/>
  <c r="CI13" i="1"/>
  <c r="CQ23" i="1"/>
  <c r="CQ17" i="1"/>
  <c r="CQ11" i="1"/>
  <c r="V17" i="2"/>
  <c r="V8" i="2"/>
  <c r="W13" i="2"/>
  <c r="CR13" i="2"/>
  <c r="V38" i="3"/>
  <c r="BP18" i="4"/>
  <c r="BH25" i="4"/>
  <c r="AE25" i="4"/>
  <c r="BI38" i="4"/>
  <c r="D38" i="4"/>
  <c r="BI32" i="4"/>
  <c r="D32" i="4"/>
  <c r="BI26" i="4"/>
  <c r="D26" i="4"/>
  <c r="BI20" i="4"/>
  <c r="D20" i="4"/>
  <c r="BI14" i="4"/>
  <c r="D14" i="4"/>
  <c r="BI8" i="4"/>
  <c r="D8" i="4"/>
  <c r="BG31" i="4"/>
  <c r="BH31" i="4"/>
  <c r="AE31" i="4"/>
  <c r="BH13" i="4"/>
  <c r="AE13" i="4"/>
  <c r="D36" i="4"/>
  <c r="BI36" i="4"/>
  <c r="D30" i="4"/>
  <c r="BI30" i="4"/>
  <c r="D24" i="4"/>
  <c r="BI24" i="4"/>
  <c r="D18" i="4"/>
  <c r="BI18" i="4"/>
  <c r="D12" i="4"/>
  <c r="BI12" i="4"/>
  <c r="BP36" i="4"/>
  <c r="BP24" i="4"/>
  <c r="BP12" i="4"/>
  <c r="BQ34" i="4"/>
  <c r="L34" i="4"/>
  <c r="BQ28" i="4"/>
  <c r="L28" i="4"/>
  <c r="BP28" i="4" s="1"/>
  <c r="BQ22" i="4"/>
  <c r="L22" i="4"/>
  <c r="BP22" i="4" s="1"/>
  <c r="BQ16" i="4"/>
  <c r="L16" i="4"/>
  <c r="BQ10" i="4"/>
  <c r="L10" i="4"/>
  <c r="BV35" i="4"/>
  <c r="L35" i="4"/>
  <c r="BP35" i="4" s="1"/>
  <c r="BV29" i="4"/>
  <c r="L29" i="4"/>
  <c r="BP29" i="4" s="1"/>
  <c r="BV23" i="4"/>
  <c r="L23" i="4"/>
  <c r="BP23" i="4" s="1"/>
  <c r="BV17" i="4"/>
  <c r="L17" i="4"/>
  <c r="BP17" i="4" s="1"/>
  <c r="BV11" i="4"/>
  <c r="L11" i="4"/>
  <c r="BP11" i="4" s="1"/>
  <c r="BG19" i="4"/>
  <c r="D36" i="3"/>
  <c r="V36" i="3" s="1"/>
  <c r="D30" i="3"/>
  <c r="V30" i="3" s="1"/>
  <c r="D24" i="3"/>
  <c r="V24" i="3" s="1"/>
  <c r="D18" i="3"/>
  <c r="V18" i="3" s="1"/>
  <c r="D12" i="3"/>
  <c r="V12" i="3" s="1"/>
  <c r="AE29" i="4"/>
  <c r="CI29" i="4" s="1"/>
  <c r="BH29" i="4"/>
  <c r="AE21" i="4"/>
  <c r="AE11" i="4"/>
  <c r="CI11" i="4" s="1"/>
  <c r="BH11" i="4"/>
  <c r="L33" i="4"/>
  <c r="BG13" i="4"/>
  <c r="AN33" i="4"/>
  <c r="BG33" i="4" s="1"/>
  <c r="AN27" i="4"/>
  <c r="BG27" i="4" s="1"/>
  <c r="AN21" i="4"/>
  <c r="AN15" i="4"/>
  <c r="AN9" i="4"/>
  <c r="BH37" i="4"/>
  <c r="AE37" i="4"/>
  <c r="BH19" i="4"/>
  <c r="L38" i="4"/>
  <c r="BP38" i="4" s="1"/>
  <c r="BQ38" i="4"/>
  <c r="L32" i="4"/>
  <c r="BP32" i="4" s="1"/>
  <c r="BQ32" i="4"/>
  <c r="L26" i="4"/>
  <c r="BP26" i="4" s="1"/>
  <c r="BQ26" i="4"/>
  <c r="L20" i="4"/>
  <c r="BP20" i="4" s="1"/>
  <c r="BQ20" i="4"/>
  <c r="L14" i="4"/>
  <c r="BP14" i="4" s="1"/>
  <c r="BQ14" i="4"/>
  <c r="L8" i="4"/>
  <c r="BP8" i="4" s="1"/>
  <c r="BQ8" i="4"/>
  <c r="AF33" i="4"/>
  <c r="BH33" i="4" s="1"/>
  <c r="AF27" i="4"/>
  <c r="BH27" i="4" s="1"/>
  <c r="AF21" i="4"/>
  <c r="BH21" i="4" s="1"/>
  <c r="AF15" i="4"/>
  <c r="BH15" i="4" s="1"/>
  <c r="AF9" i="4"/>
  <c r="BH9" i="4" s="1"/>
  <c r="C1" i="8"/>
  <c r="B1" i="8"/>
  <c r="CI21" i="4" l="1"/>
  <c r="BH8" i="4"/>
  <c r="AE8" i="4"/>
  <c r="CI8" i="4" s="1"/>
  <c r="BP27" i="4"/>
  <c r="CQ17" i="2"/>
  <c r="CH17" i="2"/>
  <c r="DJ17" i="2" s="1"/>
  <c r="CQ16" i="1"/>
  <c r="CH16" i="1"/>
  <c r="DJ16" i="1" s="1"/>
  <c r="CH17" i="1"/>
  <c r="DJ17" i="1" s="1"/>
  <c r="BP10" i="4"/>
  <c r="AE10" i="4"/>
  <c r="CI10" i="4" s="1"/>
  <c r="AE24" i="4"/>
  <c r="CI24" i="4" s="1"/>
  <c r="BH24" i="4"/>
  <c r="BH14" i="4"/>
  <c r="AE14" i="4"/>
  <c r="CI14" i="4" s="1"/>
  <c r="CH13" i="1"/>
  <c r="DJ13" i="1" s="1"/>
  <c r="CQ13" i="1"/>
  <c r="CH15" i="1"/>
  <c r="DJ15" i="1" s="1"/>
  <c r="CQ15" i="1"/>
  <c r="AE23" i="4"/>
  <c r="CI23" i="4" s="1"/>
  <c r="CQ10" i="1"/>
  <c r="CH10" i="1"/>
  <c r="DJ10" i="1" s="1"/>
  <c r="CH12" i="1"/>
  <c r="DJ12" i="1" s="1"/>
  <c r="CQ12" i="1"/>
  <c r="BP33" i="4"/>
  <c r="AE28" i="4"/>
  <c r="CI28" i="4" s="1"/>
  <c r="CI31" i="4"/>
  <c r="AE17" i="4"/>
  <c r="CI17" i="4" s="1"/>
  <c r="CH19" i="1"/>
  <c r="DJ19" i="1" s="1"/>
  <c r="CQ19" i="1"/>
  <c r="CH21" i="1"/>
  <c r="DJ21" i="1" s="1"/>
  <c r="CQ21" i="1"/>
  <c r="CQ14" i="1"/>
  <c r="CH14" i="1"/>
  <c r="DJ14" i="1" s="1"/>
  <c r="CH14" i="2"/>
  <c r="DJ14" i="2" s="1"/>
  <c r="CI14" i="2"/>
  <c r="CH27" i="1"/>
  <c r="DJ27" i="1" s="1"/>
  <c r="AE33" i="4"/>
  <c r="CI33" i="4" s="1"/>
  <c r="CH20" i="1"/>
  <c r="DJ20" i="1" s="1"/>
  <c r="CQ22" i="1"/>
  <c r="CH22" i="1"/>
  <c r="DJ22" i="1" s="1"/>
  <c r="CH12" i="2"/>
  <c r="DJ12" i="2" s="1"/>
  <c r="CQ12" i="2"/>
  <c r="CQ18" i="1"/>
  <c r="CH18" i="1"/>
  <c r="DJ18" i="1" s="1"/>
  <c r="AE36" i="4"/>
  <c r="CI36" i="4" s="1"/>
  <c r="BH36" i="4"/>
  <c r="BH26" i="4"/>
  <c r="AE26" i="4"/>
  <c r="CI26" i="4" s="1"/>
  <c r="AE35" i="4"/>
  <c r="CI35" i="4" s="1"/>
  <c r="CQ24" i="1"/>
  <c r="CH24" i="1"/>
  <c r="DJ24" i="1" s="1"/>
  <c r="BG9" i="4"/>
  <c r="AE22" i="4"/>
  <c r="CI22" i="4" s="1"/>
  <c r="BH32" i="4"/>
  <c r="AE32" i="4"/>
  <c r="CI32" i="4" s="1"/>
  <c r="BG15" i="4"/>
  <c r="AE19" i="4"/>
  <c r="CI19" i="4" s="1"/>
  <c r="BG21" i="4"/>
  <c r="BP16" i="4"/>
  <c r="AE16" i="4"/>
  <c r="CI16" i="4" s="1"/>
  <c r="BP34" i="4"/>
  <c r="AE34" i="4"/>
  <c r="CI34" i="4" s="1"/>
  <c r="AE12" i="4"/>
  <c r="CI12" i="4" s="1"/>
  <c r="BH12" i="4"/>
  <c r="AE30" i="4"/>
  <c r="CI30" i="4" s="1"/>
  <c r="BH30" i="4"/>
  <c r="BH20" i="4"/>
  <c r="AE20" i="4"/>
  <c r="CI20" i="4" s="1"/>
  <c r="BH38" i="4"/>
  <c r="AE38" i="4"/>
  <c r="CI38" i="4" s="1"/>
  <c r="AE27" i="4"/>
  <c r="CI27" i="4" s="1"/>
  <c r="BP21" i="4"/>
  <c r="CQ25" i="1"/>
  <c r="CH25" i="1"/>
  <c r="DJ25" i="1" s="1"/>
  <c r="DJ9" i="2"/>
  <c r="CQ11" i="2"/>
  <c r="CH11" i="2"/>
  <c r="DJ11" i="2" s="1"/>
  <c r="CQ26" i="1"/>
  <c r="CH26" i="1"/>
  <c r="DJ26" i="1" s="1"/>
  <c r="CI8" i="2"/>
  <c r="CH8" i="2"/>
  <c r="DJ8" i="2" s="1"/>
  <c r="CH18" i="2"/>
  <c r="DJ18" i="2" s="1"/>
  <c r="CQ18" i="2"/>
  <c r="CQ10" i="2"/>
  <c r="CH10" i="2"/>
  <c r="DJ10" i="2" s="1"/>
  <c r="CI37" i="4"/>
  <c r="AE18" i="4"/>
  <c r="CI18" i="4" s="1"/>
  <c r="BH18" i="4"/>
  <c r="CI25" i="4"/>
  <c r="CI15" i="4"/>
  <c r="CI13" i="4"/>
  <c r="AE9" i="4"/>
  <c r="CI9" i="4" s="1"/>
  <c r="CQ16" i="2"/>
  <c r="CH16" i="2"/>
  <c r="DJ16" i="2" s="1"/>
  <c r="CH9" i="1"/>
  <c r="DJ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C7" i="2"/>
  <c r="DI7" i="1"/>
  <c r="CU7" i="1"/>
  <c r="CO7" i="1"/>
  <c r="CM7" i="1"/>
  <c r="Z7" i="1"/>
  <c r="CB7" i="4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X7" i="1"/>
  <c r="AD7" i="1"/>
  <c r="AC7" i="1"/>
  <c r="CL7" i="2"/>
  <c r="BP7" i="2"/>
  <c r="DF7" i="1"/>
  <c r="AB7" i="1"/>
  <c r="BK7" i="4" l="1"/>
  <c r="Y7" i="2"/>
  <c r="CS7" i="2"/>
  <c r="DH7" i="2"/>
  <c r="AS7" i="2"/>
  <c r="CO7" i="2"/>
  <c r="BU7" i="2"/>
  <c r="AA7" i="2"/>
  <c r="DC7" i="2"/>
  <c r="E7" i="6"/>
  <c r="D7" i="6"/>
  <c r="AD7" i="2"/>
  <c r="DF7" i="2"/>
  <c r="BN7" i="4"/>
  <c r="BW7" i="4"/>
  <c r="DA7" i="2"/>
  <c r="DI7" i="2"/>
  <c r="N7" i="2"/>
  <c r="M7" i="2" s="1"/>
  <c r="CY7" i="2"/>
  <c r="Z7" i="2"/>
  <c r="CX7" i="2"/>
  <c r="CM7" i="2"/>
  <c r="BZ7" i="2"/>
  <c r="BL7" i="4"/>
  <c r="AA7" i="3"/>
  <c r="BZ7" i="4"/>
  <c r="AC7" i="3"/>
  <c r="AA7" i="1"/>
  <c r="Y7" i="3"/>
  <c r="AG7" i="4"/>
  <c r="AF7" i="4" s="1"/>
  <c r="BO7" i="4"/>
  <c r="AL7" i="5"/>
  <c r="BE7" i="5"/>
  <c r="Q7" i="5"/>
  <c r="W7" i="4"/>
  <c r="BY7" i="4"/>
  <c r="CF7" i="4"/>
  <c r="AN7" i="1"/>
  <c r="DD7" i="1"/>
  <c r="CK7" i="1"/>
  <c r="CZ7" i="1"/>
  <c r="DG7" i="1"/>
  <c r="CD7" i="4"/>
  <c r="BX7" i="4"/>
  <c r="V7" i="5"/>
  <c r="CY7" i="1"/>
  <c r="BR7" i="4"/>
  <c r="CC7" i="4"/>
  <c r="CV7" i="1"/>
  <c r="E7" i="1"/>
  <c r="D7" i="1" s="1"/>
  <c r="BJ7" i="4"/>
  <c r="BB7" i="5"/>
  <c r="AT7" i="4"/>
  <c r="Z7" i="3"/>
  <c r="R7" i="4"/>
  <c r="AD7" i="5"/>
  <c r="AO7" i="4"/>
  <c r="AB7" i="3"/>
  <c r="CL7" i="1"/>
  <c r="N7" i="5"/>
  <c r="BT7" i="4"/>
  <c r="CH7" i="4"/>
  <c r="N7" i="1"/>
  <c r="W7" i="1" s="1"/>
  <c r="H7" i="5"/>
  <c r="AT7" i="5"/>
  <c r="BM7" i="4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CI7" i="2"/>
  <c r="W7" i="2"/>
  <c r="CW7" i="2"/>
  <c r="V7" i="2"/>
  <c r="DB7" i="2"/>
  <c r="AM7" i="2"/>
  <c r="CQ7" i="2" s="1"/>
  <c r="CJ7" i="2"/>
  <c r="DB7" i="1"/>
  <c r="CA7" i="4"/>
  <c r="CR7" i="1"/>
  <c r="BV7" i="4"/>
  <c r="M7" i="1"/>
  <c r="V7" i="1" s="1"/>
  <c r="BI7" i="4"/>
  <c r="CW7" i="1"/>
  <c r="AN7" i="4"/>
  <c r="BG7" i="4" s="1"/>
  <c r="CI7" i="1"/>
  <c r="AM7" i="1"/>
  <c r="BF7" i="1" s="1"/>
  <c r="I7" i="5"/>
  <c r="V7" i="3"/>
  <c r="W7" i="3"/>
  <c r="CJ7" i="1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Q7" i="1"/>
  <c r="BP7" i="4"/>
  <c r="CI7" i="4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<sst xmlns="http://schemas.openxmlformats.org/spreadsheetml/2006/main" count="2170" uniqueCount="393">
  <si>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</si>
  <si>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</si>
  <si>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</si>
  <si>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</si>
  <si>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</si>
  <si>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</si>
  <si>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</si>
  <si>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</si>
  <si>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</si>
  <si>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</si>
  <si>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</si>
  <si>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</si>
  <si>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</si>
  <si>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</si>
  <si>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</si>
  <si>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</si>
  <si>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</si>
  <si>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</si>
  <si>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</si>
  <si>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</si>
  <si>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</si>
  <si>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</si>
  <si>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</si>
  <si>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</si>
  <si>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</si>
  <si>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</si>
  <si>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</si>
  <si>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</si>
  <si>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</si>
  <si>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</si>
  <si>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</si>
  <si>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</si>
  <si>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</si>
  <si>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</si>
  <si>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</si>
  <si>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</si>
  <si>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</si>
  <si>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</si>
  <si>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</si>
  <si>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</si>
  <si>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</si>
  <si>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</si>
  <si>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</si>
  <si>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</si>
  <si>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</si>
  <si>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</si>
  <si>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</si>
  <si>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</si>
  <si>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</si>
  <si>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</si>
  <si>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</si>
  <si>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</si>
  <si>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</si>
  <si>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</si>
  <si>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</si>
  <si>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</si>
  <si>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</si>
  <si>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</si>
  <si>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</si>
  <si>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</si>
  <si>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</si>
  <si>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</si>
  <si>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</si>
  <si>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</si>
  <si>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</si>
  <si>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</si>
  <si>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</si>
  <si>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</si>
  <si>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</si>
  <si>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</si>
  <si>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</si>
  <si>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</si>
  <si>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</si>
  <si>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</si>
  <si>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</si>
  <si>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</si>
  <si>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</si>
  <si>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</si>
  <si>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</si>
  <si>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</si>
  <si>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</si>
  <si>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</si>
  <si>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</si>
  <si>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</si>
  <si>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</si>
  <si>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</si>
  <si>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</si>
  <si>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</si>
  <si>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</si>
  <si>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</si>
  <si>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</si>
  <si>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</si>
  <si>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</si>
  <si>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</si>
  <si>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</si>
  <si>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</si>
  <si>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</si>
  <si>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</si>
  <si>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</si>
  <si>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</si>
  <si>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</si>
  <si>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</si>
  <si>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</si>
  <si>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</si>
  <si>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</si>
  <si>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</si>
  <si>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</si>
  <si>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</si>
  <si>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</si>
  <si>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</si>
  <si>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</si>
  <si>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</si>
  <si>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</si>
  <si>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</si>
  <si>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</si>
  <si>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</si>
  <si>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</si>
  <si>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</si>
  <si>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</si>
  <si>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</si>
  <si>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</si>
  <si>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</si>
  <si>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</si>
  <si>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</si>
  <si>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</si>
  <si>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</si>
  <si>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</si>
  <si>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</si>
  <si>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</si>
  <si>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</si>
  <si>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</si>
  <si>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</si>
  <si>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</si>
  <si>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</si>
  <si>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</si>
  <si>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</si>
  <si>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</si>
  <si>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</si>
  <si>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</si>
  <si>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</si>
  <si>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</si>
  <si>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</si>
  <si>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</si>
  <si>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</si>
  <si>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</si>
  <si>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</si>
  <si>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</si>
  <si>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</si>
  <si>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</si>
  <si>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</si>
  <si>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</si>
  <si>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</si>
  <si>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</si>
  <si>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</si>
  <si>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</si>
  <si>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</si>
  <si>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</si>
  <si>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</si>
  <si>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</si>
  <si>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</si>
  <si>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</si>
  <si>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</si>
  <si>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</si>
  <si>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</si>
  <si>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</si>
  <si>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</si>
  <si>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</si>
  <si>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</si>
  <si>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</si>
  <si>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</si>
  <si>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</si>
  <si>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</si>
  <si>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</si>
  <si>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</si>
  <si>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</si>
  <si>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</si>
  <si>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</si>
  <si>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</si>
  <si>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</si>
  <si>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</si>
  <si>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</si>
  <si>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</si>
  <si>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</si>
  <si>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</si>
  <si>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</si>
  <si>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</si>
  <si>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</si>
  <si>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</si>
  <si>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</si>
  <si>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</si>
  <si>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</si>
  <si>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</si>
  <si>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</si>
  <si>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</si>
  <si>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</si>
  <si>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</si>
  <si>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</si>
  <si>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</si>
  <si>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</si>
  <si>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</si>
  <si>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</si>
  <si>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</si>
  <si>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</si>
  <si>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</si>
  <si>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</si>
  <si>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</si>
  <si>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</si>
  <si>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</si>
  <si>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</si>
  <si>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</si>
  <si>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</si>
  <si>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</si>
  <si>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</si>
  <si>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</si>
  <si>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</si>
  <si>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</si>
  <si>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</si>
  <si>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</si>
  <si>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</si>
  <si>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</si>
  <si>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</si>
  <si>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</si>
  <si>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</si>
  <si>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</si>
  <si>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</si>
  <si>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</si>
  <si>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</si>
  <si>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</si>
  <si>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</si>
  <si>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</si>
  <si>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</si>
  <si>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</si>
  <si>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</si>
  <si>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</si>
  <si>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</si>
  <si>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</si>
  <si>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</si>
  <si>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</si>
  <si>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</si>
  <si>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</si>
  <si>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</si>
  <si>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</si>
  <si>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</si>
  <si>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</si>
  <si>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</si>
  <si>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</si>
  <si>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</si>
  <si>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</si>
  <si>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</si>
  <si>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</si>
  <si>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</si>
  <si>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</si>
  <si>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</si>
  <si>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</si>
  <si>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</si>
  <si>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</si>
  <si>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</si>
  <si>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</si>
  <si>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</si>
  <si>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</si>
  <si>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</si>
  <si>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</si>
  <si>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</si>
  <si>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</si>
  <si>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</si>
  <si>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</si>
  <si>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</si>
  <si>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</si>
  <si>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</si>
  <si>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</si>
  <si>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</si>
  <si>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</si>
  <si>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</si>
  <si>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</si>
  <si>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</si>
  <si>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</si>
  <si>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</si>
  <si>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</si>
  <si>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</si>
  <si>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</si>
  <si>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</si>
  <si>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</si>
  <si>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</si>
  <si>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</si>
  <si>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</si>
  <si>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</si>
  <si>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</si>
  <si>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</si>
  <si>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</si>
  <si>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</si>
  <si>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</si>
  <si>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</si>
  <si>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</si>
  <si>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</si>
  <si>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</si>
  <si>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</si>
  <si>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</si>
  <si>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</si>
  <si>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</si>
  <si>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</si>
  <si>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</si>
  <si>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</si>
  <si>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</si>
  <si>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</si>
  <si>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</si>
  <si>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</si>
  <si>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</si>
  <si>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</si>
  <si>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</si>
  <si>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</si>
  <si>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</si>
  <si>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</si>
  <si>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</si>
  <si>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</si>
  <si>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</si>
  <si>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</si>
  <si>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</si>
  <si>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41000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</si>
  <si>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</si>
  <si>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</si>
  <si>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</si>
  <si>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</si>
  <si>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</si>
  <si>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</si>
  <si>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41201</t>
  </si>
  <si>
    <t>佐賀市</t>
  </si>
  <si>
    <t/>
  </si>
  <si>
    <t>41840</t>
  </si>
  <si>
    <t>脊振共同塵芥処理組合</t>
  </si>
  <si>
    <t>41812</t>
  </si>
  <si>
    <t>天山地区共同衛生処理場組合</t>
  </si>
  <si>
    <t>41857</t>
  </si>
  <si>
    <t>三神地区環境事務組合</t>
  </si>
  <si>
    <t>41202</t>
  </si>
  <si>
    <t>唐津市</t>
  </si>
  <si>
    <t>41203</t>
  </si>
  <si>
    <t>鳥栖市</t>
  </si>
  <si>
    <t>41858</t>
  </si>
  <si>
    <t>鳥栖・三養基西部環境施設組合</t>
  </si>
  <si>
    <t>41865</t>
  </si>
  <si>
    <t>佐賀県東部環境施設組合</t>
  </si>
  <si>
    <t>41204</t>
  </si>
  <si>
    <t>多久市</t>
  </si>
  <si>
    <t>41863</t>
  </si>
  <si>
    <t>天山地区共同環境組合</t>
  </si>
  <si>
    <t>41205</t>
  </si>
  <si>
    <t>伊万里市</t>
  </si>
  <si>
    <t>41861</t>
  </si>
  <si>
    <t>佐賀県西部広域環境組合</t>
  </si>
  <si>
    <t>41851</t>
  </si>
  <si>
    <t>伊万里・有田地区衛生組合</t>
  </si>
  <si>
    <t>41206</t>
  </si>
  <si>
    <t>武雄市</t>
  </si>
  <si>
    <t>41830</t>
  </si>
  <si>
    <t>杵藤地区広域市町村圏組合</t>
  </si>
  <si>
    <t>41813</t>
  </si>
  <si>
    <t>杵東地区衛生処理場組合</t>
  </si>
  <si>
    <t>41207</t>
  </si>
  <si>
    <t>鹿島市</t>
  </si>
  <si>
    <t>41814</t>
  </si>
  <si>
    <t>鹿島・藤津地区衛生施設組合</t>
  </si>
  <si>
    <t>41208</t>
  </si>
  <si>
    <t>小城市</t>
  </si>
  <si>
    <t>41209</t>
  </si>
  <si>
    <t>嬉野市</t>
  </si>
  <si>
    <t>杵藤地区広域市町村圏施設組合</t>
  </si>
  <si>
    <t>41210</t>
  </si>
  <si>
    <t>神埼市</t>
  </si>
  <si>
    <t>東部環境施設組合</t>
  </si>
  <si>
    <t>41327</t>
  </si>
  <si>
    <t>吉野ヶ里町</t>
  </si>
  <si>
    <t>41341</t>
  </si>
  <si>
    <t>基山町</t>
  </si>
  <si>
    <t>40937</t>
  </si>
  <si>
    <t>筑紫野・小郡・基山清掃施設組合</t>
  </si>
  <si>
    <t>41345</t>
  </si>
  <si>
    <t>上峰町</t>
  </si>
  <si>
    <t>41346</t>
  </si>
  <si>
    <t>みやき町</t>
  </si>
  <si>
    <t>佐賀東部環境施設組合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</si>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</sst>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46</v>
      </c>
      <c r="B7" s="154" t="s">
        <v>317</v>
      </c>
      <c r="C7" s="138" t="s">
        <v>33</v>
      </c>
      <c r="D7" s="140">
        <f>SUM(E7,+L7)</f>
        <v>11567855</v>
      </c>
      <c r="E7" s="140">
        <f>SUM(F7:I7,K7)</f>
        <v>2708175</v>
      </c>
      <c r="F7" s="140">
        <f>SUM(F$8:F$207)</f>
        <v>16971</v>
      </c>
      <c r="G7" s="140">
        <f>SUM(G$8:G$207)</f>
        <v>142173</v>
      </c>
      <c r="H7" s="140">
        <f>SUM(H$8:H$207)</f>
        <v>1610</v>
      </c>
      <c r="I7" s="140">
        <f>SUM(I$8:I$207)</f>
        <v>1717127</v>
      </c>
      <c r="J7" s="143" t="s">
        <v>314</v>
      </c>
      <c r="K7" s="140">
        <f>SUM(K$8:K$207)</f>
        <v>830294</v>
      </c>
      <c r="L7" s="140">
        <f>SUM(L$8:L$207)</f>
        <v>8859680</v>
      </c>
      <c r="M7" s="140">
        <f>SUM(N7,+U7)</f>
        <v>4066194</v>
      </c>
      <c r="N7" s="140">
        <f>SUM(O7:R7,T7)</f>
        <v>384880</v>
      </c>
      <c r="O7" s="140">
        <f>SUM(O$8:O$207)</f>
        <v>48833</v>
      </c>
      <c r="P7" s="140">
        <f>SUM(P$8:P$207)</f>
        <v>6000</v>
      </c>
      <c r="Q7" s="140">
        <f>SUM(Q$8:Q$207)</f>
        <v>50700</v>
      </c>
      <c r="R7" s="140">
        <f>SUM(R$8:R$207)</f>
        <v>232469</v>
      </c>
      <c r="S7" s="143" t="s">
        <v>314</v>
      </c>
      <c r="T7" s="140">
        <f>SUM(T$8:T$207)</f>
        <v>46878</v>
      </c>
      <c r="U7" s="140">
        <f>SUM(U$8:U$207)</f>
        <v>3681314</v>
      </c>
      <c r="V7" s="140">
        <f t="shared" ref="V7:AA7" si="0">+SUM(D7,M7)</f>
        <v>15634049</v>
      </c>
      <c r="W7" s="140">
        <f t="shared" si="0"/>
        <v>3093055</v>
      </c>
      <c r="X7" s="140">
        <f t="shared" si="0"/>
        <v>65804</v>
      </c>
      <c r="Y7" s="140">
        <f t="shared" si="0"/>
        <v>148173</v>
      </c>
      <c r="Z7" s="140">
        <f t="shared" si="0"/>
        <v>52310</v>
      </c>
      <c r="AA7" s="140">
        <f t="shared" si="0"/>
        <v>1949596</v>
      </c>
      <c r="AB7" s="142" t="str">
        <f>IF(+SUM(J7,S7)=0,"-",+SUM(J7,S7))</f>
        <v>-</v>
      </c>
      <c r="AC7" s="140">
        <f>+SUM(K7,T7)</f>
        <v>877172</v>
      </c>
      <c r="AD7" s="140">
        <f>+SUM(L7,U7)</f>
        <v>12540994</v>
      </c>
      <c r="AE7" s="140">
        <f>SUM(AF7,+AK7)</f>
        <v>68284</v>
      </c>
      <c r="AF7" s="140">
        <f>SUM(AG7:AJ7)</f>
        <v>68284</v>
      </c>
      <c r="AG7" s="140">
        <f t="shared" ref="AG7:AL7" si="1">SUM(AG$8:AG$207)</f>
        <v>0</v>
      </c>
      <c r="AH7" s="140">
        <f t="shared" si="1"/>
        <v>31005</v>
      </c>
      <c r="AI7" s="140">
        <f t="shared" si="1"/>
        <v>4554</v>
      </c>
      <c r="AJ7" s="140">
        <f t="shared" si="1"/>
        <v>32725</v>
      </c>
      <c r="AK7" s="140">
        <f t="shared" si="1"/>
        <v>0</v>
      </c>
      <c r="AL7" s="140">
        <f t="shared" si="1"/>
        <v>213471</v>
      </c>
      <c r="AM7" s="140">
        <f>SUM(AN7,AS7,AW7,AX7,BD7)</f>
        <v>7480789</v>
      </c>
      <c r="AN7" s="140">
        <f>SUM(AO7:AR7)</f>
        <v>1413174</v>
      </c>
      <c r="AO7" s="140">
        <f>SUM(AO$8:AO$207)</f>
        <v>651000</v>
      </c>
      <c r="AP7" s="140">
        <f>SUM(AP$8:AP$207)</f>
        <v>594908</v>
      </c>
      <c r="AQ7" s="140">
        <f>SUM(AQ$8:AQ$207)</f>
        <v>156161</v>
      </c>
      <c r="AR7" s="140">
        <f>SUM(AR$8:AR$207)</f>
        <v>11105</v>
      </c>
      <c r="AS7" s="140">
        <f>SUM(AT7:AV7)</f>
        <v>1214426</v>
      </c>
      <c r="AT7" s="140">
        <f>SUM(AT$8:AT$207)</f>
        <v>75743</v>
      </c>
      <c r="AU7" s="140">
        <f>SUM(AU$8:AU$207)</f>
        <v>788140</v>
      </c>
      <c r="AV7" s="140">
        <f>SUM(AV$8:AV$207)</f>
        <v>350543</v>
      </c>
      <c r="AW7" s="140">
        <f>SUM(AW$8:AW$207)</f>
        <v>18037</v>
      </c>
      <c r="AX7" s="140">
        <f>SUM(AY7:BB7)</f>
        <v>4831382</v>
      </c>
      <c r="AY7" s="140">
        <f t="shared" ref="AY7:BE7" si="2">SUM(AY$8:AY$207)</f>
        <v>2982764</v>
      </c>
      <c r="AZ7" s="140">
        <f t="shared" si="2"/>
        <v>1625953</v>
      </c>
      <c r="BA7" s="140">
        <f t="shared" si="2"/>
        <v>91472</v>
      </c>
      <c r="BB7" s="140">
        <f t="shared" si="2"/>
        <v>131193</v>
      </c>
      <c r="BC7" s="140">
        <f t="shared" si="2"/>
        <v>3330622</v>
      </c>
      <c r="BD7" s="140">
        <f t="shared" si="2"/>
        <v>3770</v>
      </c>
      <c r="BE7" s="140">
        <f t="shared" si="2"/>
        <v>474689</v>
      </c>
      <c r="BF7" s="140">
        <f>SUM(AE7,+AM7,+BE7)</f>
        <v>8023762</v>
      </c>
      <c r="BG7" s="140">
        <f>SUM(BH7,+BM7)</f>
        <v>107517</v>
      </c>
      <c r="BH7" s="140">
        <f>SUM(BI7:BL7)</f>
        <v>107517</v>
      </c>
      <c r="BI7" s="140">
        <f t="shared" ref="BI7:BN7" si="3">SUM(BI$8:BI$207)</f>
        <v>0</v>
      </c>
      <c r="BJ7" s="140">
        <f t="shared" si="3"/>
        <v>6627</v>
      </c>
      <c r="BK7" s="140">
        <f t="shared" si="3"/>
        <v>0</v>
      </c>
      <c r="BL7" s="140">
        <f t="shared" si="3"/>
        <v>100890</v>
      </c>
      <c r="BM7" s="140">
        <f t="shared" si="3"/>
        <v>0</v>
      </c>
      <c r="BN7" s="140">
        <f t="shared" si="3"/>
        <v>935024</v>
      </c>
      <c r="BO7" s="140">
        <f>SUM(BP7,BU7,BY7,BZ7,CF7)</f>
        <v>1524961</v>
      </c>
      <c r="BP7" s="140">
        <f>SUM(BQ7:BT7)</f>
        <v>156022</v>
      </c>
      <c r="BQ7" s="140">
        <f>SUM(BQ$8:BQ$207)</f>
        <v>108150</v>
      </c>
      <c r="BR7" s="140">
        <f>SUM(BR$8:BR$207)</f>
        <v>0</v>
      </c>
      <c r="BS7" s="140">
        <f>SUM(BS$8:BS$207)</f>
        <v>47872</v>
      </c>
      <c r="BT7" s="140">
        <f>SUM(BT$8:BT$207)</f>
        <v>0</v>
      </c>
      <c r="BU7" s="140">
        <f>SUM(BV7:BX7)</f>
        <v>432047</v>
      </c>
      <c r="BV7" s="140">
        <f>SUM(BV$8:BV$207)</f>
        <v>13143</v>
      </c>
      <c r="BW7" s="140">
        <f>SUM(BW$8:BW$207)</f>
        <v>363058</v>
      </c>
      <c r="BX7" s="140">
        <f>SUM(BX$8:BX$207)</f>
        <v>55846</v>
      </c>
      <c r="BY7" s="140">
        <f>SUM(BY$8:BY$207)</f>
        <v>0</v>
      </c>
      <c r="BZ7" s="140">
        <f>SUM(CA7:CD7)</f>
        <v>936892</v>
      </c>
      <c r="CA7" s="140">
        <f t="shared" ref="CA7:CG7" si="4">SUM(CA$8:CA$207)</f>
        <v>536964</v>
      </c>
      <c r="CB7" s="140">
        <f t="shared" si="4"/>
        <v>210225</v>
      </c>
      <c r="CC7" s="140">
        <f t="shared" si="4"/>
        <v>184421</v>
      </c>
      <c r="CD7" s="140">
        <f t="shared" si="4"/>
        <v>5282</v>
      </c>
      <c r="CE7" s="140">
        <f t="shared" si="4"/>
        <v>1412801</v>
      </c>
      <c r="CF7" s="140">
        <f t="shared" si="4"/>
        <v>0</v>
      </c>
      <c r="CG7" s="140">
        <f t="shared" si="4"/>
        <v>85891</v>
      </c>
      <c r="CH7" s="140">
        <f>SUM(BG7,+BO7,+CG7)</f>
        <v>1718369</v>
      </c>
      <c r="CI7" s="140">
        <f t="shared" ref="CI7:DJ7" si="5">SUM(AE7,+BG7)</f>
        <v>175801</v>
      </c>
      <c r="CJ7" s="140">
        <f t="shared" si="5"/>
        <v>175801</v>
      </c>
      <c r="CK7" s="140">
        <f t="shared" si="5"/>
        <v>0</v>
      </c>
      <c r="CL7" s="140">
        <f t="shared" si="5"/>
        <v>37632</v>
      </c>
      <c r="CM7" s="140">
        <f t="shared" si="5"/>
        <v>4554</v>
      </c>
      <c r="CN7" s="140">
        <f t="shared" si="5"/>
        <v>133615</v>
      </c>
      <c r="CO7" s="140">
        <f t="shared" si="5"/>
        <v>0</v>
      </c>
      <c r="CP7" s="140">
        <f t="shared" si="5"/>
        <v>1148495</v>
      </c>
      <c r="CQ7" s="140">
        <f t="shared" si="5"/>
        <v>9005750</v>
      </c>
      <c r="CR7" s="140">
        <f t="shared" si="5"/>
        <v>1569196</v>
      </c>
      <c r="CS7" s="140">
        <f t="shared" si="5"/>
        <v>759150</v>
      </c>
      <c r="CT7" s="140">
        <f t="shared" si="5"/>
        <v>594908</v>
      </c>
      <c r="CU7" s="140">
        <f t="shared" si="5"/>
        <v>204033</v>
      </c>
      <c r="CV7" s="140">
        <f t="shared" si="5"/>
        <v>11105</v>
      </c>
      <c r="CW7" s="140">
        <f t="shared" si="5"/>
        <v>1646473</v>
      </c>
      <c r="CX7" s="140">
        <f t="shared" si="5"/>
        <v>88886</v>
      </c>
      <c r="CY7" s="140">
        <f t="shared" si="5"/>
        <v>1151198</v>
      </c>
      <c r="CZ7" s="140">
        <f t="shared" si="5"/>
        <v>406389</v>
      </c>
      <c r="DA7" s="140">
        <f t="shared" si="5"/>
        <v>18037</v>
      </c>
      <c r="DB7" s="140">
        <f t="shared" si="5"/>
        <v>5768274</v>
      </c>
      <c r="DC7" s="140">
        <f t="shared" si="5"/>
        <v>3519728</v>
      </c>
      <c r="DD7" s="140">
        <f t="shared" si="5"/>
        <v>1836178</v>
      </c>
      <c r="DE7" s="140">
        <f t="shared" si="5"/>
        <v>275893</v>
      </c>
      <c r="DF7" s="140">
        <f t="shared" si="5"/>
        <v>136475</v>
      </c>
      <c r="DG7" s="140">
        <f t="shared" si="5"/>
        <v>4743423</v>
      </c>
      <c r="DH7" s="140">
        <f t="shared" si="5"/>
        <v>3770</v>
      </c>
      <c r="DI7" s="140">
        <f t="shared" si="5"/>
        <v>560580</v>
      </c>
      <c r="DJ7" s="140">
        <f t="shared" si="5"/>
        <v>9742131</v>
      </c>
    </row>
    <row r="8" spans="1:114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SUM(E8,+L8)</f>
        <v>3061627</v>
      </c>
      <c r="E8" s="121">
        <f>SUM(F8:I8,K8)</f>
        <v>984991</v>
      </c>
      <c r="F8" s="121">
        <v>16971</v>
      </c>
      <c r="G8" s="121">
        <v>89</v>
      </c>
      <c r="H8" s="121">
        <v>0</v>
      </c>
      <c r="I8" s="121">
        <v>650811</v>
      </c>
      <c r="J8" s="122" t="s">
        <v>392</v>
      </c>
      <c r="K8" s="121">
        <v>317120</v>
      </c>
      <c r="L8" s="121">
        <v>2076636</v>
      </c>
      <c r="M8" s="121">
        <f>SUM(N8,+U8)</f>
        <v>465636</v>
      </c>
      <c r="N8" s="121">
        <f>SUM(O8:R8,T8)</f>
        <v>2041</v>
      </c>
      <c r="O8" s="121">
        <v>0</v>
      </c>
      <c r="P8" s="121">
        <v>0</v>
      </c>
      <c r="Q8" s="121">
        <v>0</v>
      </c>
      <c r="R8" s="121">
        <v>2041</v>
      </c>
      <c r="S8" s="122" t="s">
        <v>392</v>
      </c>
      <c r="T8" s="121">
        <v>0</v>
      </c>
      <c r="U8" s="121">
        <v>463595</v>
      </c>
      <c r="V8" s="121">
        <f>+SUM(D8,M8)</f>
        <v>3527263</v>
      </c>
      <c r="W8" s="121">
        <f>+SUM(E8,N8)</f>
        <v>987032</v>
      </c>
      <c r="X8" s="121">
        <f>+SUM(F8,O8)</f>
        <v>16971</v>
      </c>
      <c r="Y8" s="121">
        <f>+SUM(G8,P8)</f>
        <v>89</v>
      </c>
      <c r="Z8" s="121">
        <f>+SUM(H8,Q8)</f>
        <v>0</v>
      </c>
      <c r="AA8" s="121">
        <f>+SUM(I8,R8)</f>
        <v>652852</v>
      </c>
      <c r="AB8" s="122" t="str">
        <f>IF(+SUM(J8,S8)=0,"-",+SUM(J8,S8))</f>
        <v>-</v>
      </c>
      <c r="AC8" s="121">
        <f>+SUM(K8,T8)</f>
        <v>317120</v>
      </c>
      <c r="AD8" s="121">
        <f>+SUM(L8,U8)</f>
        <v>2540231</v>
      </c>
      <c r="AE8" s="121">
        <f>SUM(AF8,+AK8)</f>
        <v>32452</v>
      </c>
      <c r="AF8" s="121">
        <f>SUM(AG8:AJ8)</f>
        <v>32452</v>
      </c>
      <c r="AG8" s="121">
        <v>0</v>
      </c>
      <c r="AH8" s="121">
        <v>30263</v>
      </c>
      <c r="AI8" s="121">
        <v>2189</v>
      </c>
      <c r="AJ8" s="121">
        <v>0</v>
      </c>
      <c r="AK8" s="121">
        <v>0</v>
      </c>
      <c r="AL8" s="121">
        <v>0</v>
      </c>
      <c r="AM8" s="121">
        <f>SUM(AN8,AS8,AW8,AX8,BD8)</f>
        <v>2842612</v>
      </c>
      <c r="AN8" s="121">
        <f>SUM(AO8:AR8)</f>
        <v>796745</v>
      </c>
      <c r="AO8" s="121">
        <v>218984</v>
      </c>
      <c r="AP8" s="121">
        <v>434292</v>
      </c>
      <c r="AQ8" s="121">
        <v>143469</v>
      </c>
      <c r="AR8" s="121">
        <v>0</v>
      </c>
      <c r="AS8" s="121">
        <f>SUM(AT8:AV8)</f>
        <v>385031</v>
      </c>
      <c r="AT8" s="121">
        <v>31665</v>
      </c>
      <c r="AU8" s="121">
        <v>328187</v>
      </c>
      <c r="AV8" s="121">
        <v>25179</v>
      </c>
      <c r="AW8" s="121">
        <v>1039</v>
      </c>
      <c r="AX8" s="121">
        <f>SUM(AY8:BB8)</f>
        <v>1659797</v>
      </c>
      <c r="AY8" s="121">
        <v>458064</v>
      </c>
      <c r="AZ8" s="121">
        <v>1162262</v>
      </c>
      <c r="BA8" s="121">
        <v>39471</v>
      </c>
      <c r="BB8" s="121">
        <v>0</v>
      </c>
      <c r="BC8" s="121">
        <v>122918</v>
      </c>
      <c r="BD8" s="121">
        <v>0</v>
      </c>
      <c r="BE8" s="121">
        <v>63645</v>
      </c>
      <c r="BF8" s="121">
        <f>SUM(AE8,+AM8,+BE8)</f>
        <v>2938709</v>
      </c>
      <c r="BG8" s="121">
        <f>SUM(BH8,+BM8)</f>
        <v>6627</v>
      </c>
      <c r="BH8" s="121">
        <f>SUM(BI8:BL8)</f>
        <v>6627</v>
      </c>
      <c r="BI8" s="121">
        <v>0</v>
      </c>
      <c r="BJ8" s="121">
        <v>6627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359391</v>
      </c>
      <c r="BP8" s="121">
        <f>SUM(BQ8:BT8)</f>
        <v>90946</v>
      </c>
      <c r="BQ8" s="121">
        <v>43074</v>
      </c>
      <c r="BR8" s="121">
        <v>0</v>
      </c>
      <c r="BS8" s="121">
        <v>47872</v>
      </c>
      <c r="BT8" s="121">
        <v>0</v>
      </c>
      <c r="BU8" s="121">
        <f>SUM(BV8:BX8)</f>
        <v>109606</v>
      </c>
      <c r="BV8" s="121">
        <v>0</v>
      </c>
      <c r="BW8" s="121">
        <v>109606</v>
      </c>
      <c r="BX8" s="121">
        <v>0</v>
      </c>
      <c r="BY8" s="121">
        <v>0</v>
      </c>
      <c r="BZ8" s="121">
        <f>SUM(CA8:CD8)</f>
        <v>158839</v>
      </c>
      <c r="CA8" s="121">
        <v>136905</v>
      </c>
      <c r="CB8" s="121">
        <v>21934</v>
      </c>
      <c r="CC8" s="121">
        <v>0</v>
      </c>
      <c r="CD8" s="121">
        <v>0</v>
      </c>
      <c r="CE8" s="121">
        <v>99618</v>
      </c>
      <c r="CF8" s="121">
        <v>0</v>
      </c>
      <c r="CG8" s="121">
        <v>0</v>
      </c>
      <c r="CH8" s="121">
        <f>SUM(BG8,+BO8,+CG8)</f>
        <v>366018</v>
      </c>
      <c r="CI8" s="121">
        <f>SUM(AE8,+BG8)</f>
        <v>39079</v>
      </c>
      <c r="CJ8" s="121">
        <f>SUM(AF8,+BH8)</f>
        <v>39079</v>
      </c>
      <c r="CK8" s="121">
        <f>SUM(AG8,+BI8)</f>
        <v>0</v>
      </c>
      <c r="CL8" s="121">
        <f>SUM(AH8,+BJ8)</f>
        <v>36890</v>
      </c>
      <c r="CM8" s="121">
        <f>SUM(AI8,+BK8)</f>
        <v>2189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3202003</v>
      </c>
      <c r="CR8" s="121">
        <f>SUM(AN8,+BP8)</f>
        <v>887691</v>
      </c>
      <c r="CS8" s="121">
        <f>SUM(AO8,+BQ8)</f>
        <v>262058</v>
      </c>
      <c r="CT8" s="121">
        <f>SUM(AP8,+BR8)</f>
        <v>434292</v>
      </c>
      <c r="CU8" s="121">
        <f>SUM(AQ8,+BS8)</f>
        <v>191341</v>
      </c>
      <c r="CV8" s="121">
        <f>SUM(AR8,+BT8)</f>
        <v>0</v>
      </c>
      <c r="CW8" s="121">
        <f>SUM(AS8,+BU8)</f>
        <v>494637</v>
      </c>
      <c r="CX8" s="121">
        <f>SUM(AT8,+BV8)</f>
        <v>31665</v>
      </c>
      <c r="CY8" s="121">
        <f>SUM(AU8,+BW8)</f>
        <v>437793</v>
      </c>
      <c r="CZ8" s="121">
        <f>SUM(AV8,+BX8)</f>
        <v>25179</v>
      </c>
      <c r="DA8" s="121">
        <f>SUM(AW8,+BY8)</f>
        <v>1039</v>
      </c>
      <c r="DB8" s="121">
        <f>SUM(AX8,+BZ8)</f>
        <v>1818636</v>
      </c>
      <c r="DC8" s="121">
        <f>SUM(AY8,+CA8)</f>
        <v>594969</v>
      </c>
      <c r="DD8" s="121">
        <f>SUM(AZ8,+CB8)</f>
        <v>1184196</v>
      </c>
      <c r="DE8" s="121">
        <f>SUM(BA8,+CC8)</f>
        <v>39471</v>
      </c>
      <c r="DF8" s="121">
        <f>SUM(BB8,+CD8)</f>
        <v>0</v>
      </c>
      <c r="DG8" s="121">
        <f>SUM(BC8,+CE8)</f>
        <v>222536</v>
      </c>
      <c r="DH8" s="121">
        <f>SUM(BD8,+CF8)</f>
        <v>0</v>
      </c>
      <c r="DI8" s="121">
        <f>SUM(BE8,+CG8)</f>
        <v>63645</v>
      </c>
      <c r="DJ8" s="121">
        <f>SUM(BF8,+CH8)</f>
        <v>3304727</v>
      </c>
    </row>
    <row r="9" spans="1:114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SUM(E9,+L9)</f>
        <v>1737689</v>
      </c>
      <c r="E9" s="121">
        <f>SUM(F9:I9,K9)</f>
        <v>609163</v>
      </c>
      <c r="F9" s="121">
        <v>0</v>
      </c>
      <c r="G9" s="121">
        <v>139232</v>
      </c>
      <c r="H9" s="121">
        <v>0</v>
      </c>
      <c r="I9" s="121">
        <v>285947</v>
      </c>
      <c r="J9" s="122" t="s">
        <v>392</v>
      </c>
      <c r="K9" s="121">
        <v>183984</v>
      </c>
      <c r="L9" s="121">
        <v>1128526</v>
      </c>
      <c r="M9" s="121">
        <f>SUM(N9,+U9)</f>
        <v>579989</v>
      </c>
      <c r="N9" s="121">
        <f>SUM(O9:R9,T9)</f>
        <v>60569</v>
      </c>
      <c r="O9" s="121">
        <v>0</v>
      </c>
      <c r="P9" s="121">
        <v>6000</v>
      </c>
      <c r="Q9" s="121">
        <v>0</v>
      </c>
      <c r="R9" s="121">
        <v>54516</v>
      </c>
      <c r="S9" s="122" t="s">
        <v>392</v>
      </c>
      <c r="T9" s="121">
        <v>53</v>
      </c>
      <c r="U9" s="121">
        <v>519420</v>
      </c>
      <c r="V9" s="121">
        <f>+SUM(D9,M9)</f>
        <v>2317678</v>
      </c>
      <c r="W9" s="121">
        <f>+SUM(E9,N9)</f>
        <v>669732</v>
      </c>
      <c r="X9" s="121">
        <f>+SUM(F9,O9)</f>
        <v>0</v>
      </c>
      <c r="Y9" s="121">
        <f>+SUM(G9,P9)</f>
        <v>145232</v>
      </c>
      <c r="Z9" s="121">
        <f>+SUM(H9,Q9)</f>
        <v>0</v>
      </c>
      <c r="AA9" s="121">
        <f>+SUM(I9,R9)</f>
        <v>340463</v>
      </c>
      <c r="AB9" s="122" t="str">
        <f>IF(+SUM(J9,S9)=0,"-",+SUM(J9,S9))</f>
        <v>-</v>
      </c>
      <c r="AC9" s="121">
        <f>+SUM(K9,T9)</f>
        <v>184037</v>
      </c>
      <c r="AD9" s="121">
        <f>+SUM(L9,U9)</f>
        <v>1647946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1629127</v>
      </c>
      <c r="AN9" s="121">
        <f>SUM(AO9:AR9)</f>
        <v>92644</v>
      </c>
      <c r="AO9" s="121">
        <v>33716</v>
      </c>
      <c r="AP9" s="121">
        <v>47823</v>
      </c>
      <c r="AQ9" s="121">
        <v>0</v>
      </c>
      <c r="AR9" s="121">
        <v>11105</v>
      </c>
      <c r="AS9" s="121">
        <f>SUM(AT9:AV9)</f>
        <v>684468</v>
      </c>
      <c r="AT9" s="121">
        <v>4462</v>
      </c>
      <c r="AU9" s="121">
        <v>400630</v>
      </c>
      <c r="AV9" s="121">
        <v>279376</v>
      </c>
      <c r="AW9" s="121">
        <v>0</v>
      </c>
      <c r="AX9" s="121">
        <f>SUM(AY9:BB9)</f>
        <v>852015</v>
      </c>
      <c r="AY9" s="121">
        <v>606863</v>
      </c>
      <c r="AZ9" s="121">
        <v>241941</v>
      </c>
      <c r="BA9" s="121">
        <v>2789</v>
      </c>
      <c r="BB9" s="121">
        <v>422</v>
      </c>
      <c r="BC9" s="121">
        <v>0</v>
      </c>
      <c r="BD9" s="121">
        <v>0</v>
      </c>
      <c r="BE9" s="121">
        <v>108562</v>
      </c>
      <c r="BF9" s="121">
        <f>SUM(AE9,+AM9,+BE9)</f>
        <v>1737689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579989</v>
      </c>
      <c r="BP9" s="121">
        <f>SUM(BQ9:BT9)</f>
        <v>29025</v>
      </c>
      <c r="BQ9" s="121">
        <v>29025</v>
      </c>
      <c r="BR9" s="121">
        <v>0</v>
      </c>
      <c r="BS9" s="121">
        <v>0</v>
      </c>
      <c r="BT9" s="121">
        <v>0</v>
      </c>
      <c r="BU9" s="121">
        <f>SUM(BV9:BX9)</f>
        <v>103052</v>
      </c>
      <c r="BV9" s="121">
        <v>283</v>
      </c>
      <c r="BW9" s="121">
        <v>47413</v>
      </c>
      <c r="BX9" s="121">
        <v>55356</v>
      </c>
      <c r="BY9" s="121">
        <v>0</v>
      </c>
      <c r="BZ9" s="121">
        <f>SUM(CA9:CD9)</f>
        <v>447912</v>
      </c>
      <c r="CA9" s="121">
        <v>232434</v>
      </c>
      <c r="CB9" s="121">
        <v>77036</v>
      </c>
      <c r="CC9" s="121">
        <v>138442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579989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2209116</v>
      </c>
      <c r="CR9" s="121">
        <f>SUM(AN9,+BP9)</f>
        <v>121669</v>
      </c>
      <c r="CS9" s="121">
        <f>SUM(AO9,+BQ9)</f>
        <v>62741</v>
      </c>
      <c r="CT9" s="121">
        <f>SUM(AP9,+BR9)</f>
        <v>47823</v>
      </c>
      <c r="CU9" s="121">
        <f>SUM(AQ9,+BS9)</f>
        <v>0</v>
      </c>
      <c r="CV9" s="121">
        <f>SUM(AR9,+BT9)</f>
        <v>11105</v>
      </c>
      <c r="CW9" s="121">
        <f>SUM(AS9,+BU9)</f>
        <v>787520</v>
      </c>
      <c r="CX9" s="121">
        <f>SUM(AT9,+BV9)</f>
        <v>4745</v>
      </c>
      <c r="CY9" s="121">
        <f>SUM(AU9,+BW9)</f>
        <v>448043</v>
      </c>
      <c r="CZ9" s="121">
        <f>SUM(AV9,+BX9)</f>
        <v>334732</v>
      </c>
      <c r="DA9" s="121">
        <f>SUM(AW9,+BY9)</f>
        <v>0</v>
      </c>
      <c r="DB9" s="121">
        <f>SUM(AX9,+BZ9)</f>
        <v>1299927</v>
      </c>
      <c r="DC9" s="121">
        <f>SUM(AY9,+CA9)</f>
        <v>839297</v>
      </c>
      <c r="DD9" s="121">
        <f>SUM(AZ9,+CB9)</f>
        <v>318977</v>
      </c>
      <c r="DE9" s="121">
        <f>SUM(BA9,+CC9)</f>
        <v>141231</v>
      </c>
      <c r="DF9" s="121">
        <f>SUM(BB9,+CD9)</f>
        <v>422</v>
      </c>
      <c r="DG9" s="121">
        <f>SUM(BC9,+CE9)</f>
        <v>0</v>
      </c>
      <c r="DH9" s="121">
        <f>SUM(BD9,+CF9)</f>
        <v>0</v>
      </c>
      <c r="DI9" s="121">
        <f>SUM(BE9,+CG9)</f>
        <v>108562</v>
      </c>
      <c r="DJ9" s="121">
        <f>SUM(BF9,+CH9)</f>
        <v>2317678</v>
      </c>
    </row>
    <row r="10" spans="1:114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SUM(E10,+L10)</f>
        <v>1411860</v>
      </c>
      <c r="E10" s="121">
        <f>SUM(F10:I10,K10)</f>
        <v>134810</v>
      </c>
      <c r="F10" s="121">
        <v>0</v>
      </c>
      <c r="G10" s="121">
        <v>0</v>
      </c>
      <c r="H10" s="121">
        <v>0</v>
      </c>
      <c r="I10" s="121">
        <v>134766</v>
      </c>
      <c r="J10" s="122" t="s">
        <v>392</v>
      </c>
      <c r="K10" s="121">
        <v>44</v>
      </c>
      <c r="L10" s="121">
        <v>1277050</v>
      </c>
      <c r="M10" s="121">
        <f>SUM(N10,+U10)</f>
        <v>44113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392</v>
      </c>
      <c r="T10" s="121">
        <v>0</v>
      </c>
      <c r="U10" s="121">
        <v>44113</v>
      </c>
      <c r="V10" s="121">
        <f>+SUM(D10,M10)</f>
        <v>1455973</v>
      </c>
      <c r="W10" s="121">
        <f>+SUM(E10,N10)</f>
        <v>134810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134766</v>
      </c>
      <c r="AB10" s="122" t="str">
        <f>IF(+SUM(J10,S10)=0,"-",+SUM(J10,S10))</f>
        <v>-</v>
      </c>
      <c r="AC10" s="121">
        <f>+SUM(K10,T10)</f>
        <v>44</v>
      </c>
      <c r="AD10" s="121">
        <f>+SUM(L10,U10)</f>
        <v>1321163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50081</v>
      </c>
      <c r="AM10" s="121">
        <f>SUM(AN10,AS10,AW10,AX10,BD10)</f>
        <v>440934</v>
      </c>
      <c r="AN10" s="121">
        <f>SUM(AO10:AR10)</f>
        <v>118742</v>
      </c>
      <c r="AO10" s="121">
        <v>118742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322192</v>
      </c>
      <c r="AY10" s="121">
        <v>266084</v>
      </c>
      <c r="AZ10" s="121">
        <v>0</v>
      </c>
      <c r="BA10" s="121">
        <v>0</v>
      </c>
      <c r="BB10" s="121">
        <v>56108</v>
      </c>
      <c r="BC10" s="121">
        <v>795427</v>
      </c>
      <c r="BD10" s="121">
        <v>0</v>
      </c>
      <c r="BE10" s="121">
        <v>125418</v>
      </c>
      <c r="BF10" s="121">
        <f>SUM(AE10,+AM10,+BE10)</f>
        <v>566352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19694</v>
      </c>
      <c r="BP10" s="121">
        <f>SUM(BQ10:BT10)</f>
        <v>5441</v>
      </c>
      <c r="BQ10" s="121">
        <v>5441</v>
      </c>
      <c r="BR10" s="121">
        <v>0</v>
      </c>
      <c r="BS10" s="121">
        <v>0</v>
      </c>
      <c r="BT10" s="121">
        <v>0</v>
      </c>
      <c r="BU10" s="121">
        <f>SUM(BV10:BX10)</f>
        <v>10093</v>
      </c>
      <c r="BV10" s="121">
        <v>0</v>
      </c>
      <c r="BW10" s="121">
        <v>10093</v>
      </c>
      <c r="BX10" s="121">
        <v>0</v>
      </c>
      <c r="BY10" s="121">
        <v>0</v>
      </c>
      <c r="BZ10" s="121">
        <f>SUM(CA10:CD10)</f>
        <v>4160</v>
      </c>
      <c r="CA10" s="121">
        <v>0</v>
      </c>
      <c r="CB10" s="121">
        <v>4160</v>
      </c>
      <c r="CC10" s="121">
        <v>0</v>
      </c>
      <c r="CD10" s="121">
        <v>0</v>
      </c>
      <c r="CE10" s="121">
        <v>0</v>
      </c>
      <c r="CF10" s="121">
        <v>0</v>
      </c>
      <c r="CG10" s="121">
        <v>24419</v>
      </c>
      <c r="CH10" s="121">
        <f>SUM(BG10,+BO10,+CG10)</f>
        <v>44113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50081</v>
      </c>
      <c r="CQ10" s="121">
        <f>SUM(AM10,+BO10)</f>
        <v>460628</v>
      </c>
      <c r="CR10" s="121">
        <f>SUM(AN10,+BP10)</f>
        <v>124183</v>
      </c>
      <c r="CS10" s="121">
        <f>SUM(AO10,+BQ10)</f>
        <v>124183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10093</v>
      </c>
      <c r="CX10" s="121">
        <f>SUM(AT10,+BV10)</f>
        <v>0</v>
      </c>
      <c r="CY10" s="121">
        <f>SUM(AU10,+BW10)</f>
        <v>10093</v>
      </c>
      <c r="CZ10" s="121">
        <f>SUM(AV10,+BX10)</f>
        <v>0</v>
      </c>
      <c r="DA10" s="121">
        <f>SUM(AW10,+BY10)</f>
        <v>0</v>
      </c>
      <c r="DB10" s="121">
        <f>SUM(AX10,+BZ10)</f>
        <v>326352</v>
      </c>
      <c r="DC10" s="121">
        <f>SUM(AY10,+CA10)</f>
        <v>266084</v>
      </c>
      <c r="DD10" s="121">
        <f>SUM(AZ10,+CB10)</f>
        <v>4160</v>
      </c>
      <c r="DE10" s="121">
        <f>SUM(BA10,+CC10)</f>
        <v>0</v>
      </c>
      <c r="DF10" s="121">
        <f>SUM(BB10,+CD10)</f>
        <v>56108</v>
      </c>
      <c r="DG10" s="121">
        <f>SUM(BC10,+CE10)</f>
        <v>795427</v>
      </c>
      <c r="DH10" s="121">
        <f>SUM(BD10,+CF10)</f>
        <v>0</v>
      </c>
      <c r="DI10" s="121">
        <f>SUM(BE10,+CG10)</f>
        <v>149837</v>
      </c>
      <c r="DJ10" s="121">
        <f>SUM(BF10,+CH10)</f>
        <v>610465</v>
      </c>
    </row>
    <row r="11" spans="1:114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SUM(E11,+L11)</f>
        <v>268179</v>
      </c>
      <c r="E11" s="121">
        <f>SUM(F11:I11,K11)</f>
        <v>33063</v>
      </c>
      <c r="F11" s="121">
        <v>0</v>
      </c>
      <c r="G11" s="121">
        <v>0</v>
      </c>
      <c r="H11" s="121">
        <v>0</v>
      </c>
      <c r="I11" s="121">
        <v>31443</v>
      </c>
      <c r="J11" s="122" t="s">
        <v>392</v>
      </c>
      <c r="K11" s="121">
        <v>1620</v>
      </c>
      <c r="L11" s="121">
        <v>235116</v>
      </c>
      <c r="M11" s="121">
        <f>SUM(N11,+U11)</f>
        <v>96906</v>
      </c>
      <c r="N11" s="121">
        <f>SUM(O11:R11,T11)</f>
        <v>1</v>
      </c>
      <c r="O11" s="121">
        <v>0</v>
      </c>
      <c r="P11" s="121">
        <v>0</v>
      </c>
      <c r="Q11" s="121">
        <v>0</v>
      </c>
      <c r="R11" s="121">
        <v>1</v>
      </c>
      <c r="S11" s="122" t="s">
        <v>392</v>
      </c>
      <c r="T11" s="121">
        <v>0</v>
      </c>
      <c r="U11" s="121">
        <v>96905</v>
      </c>
      <c r="V11" s="121">
        <f>+SUM(D11,M11)</f>
        <v>365085</v>
      </c>
      <c r="W11" s="121">
        <f>+SUM(E11,N11)</f>
        <v>33064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31444</v>
      </c>
      <c r="AB11" s="122" t="str">
        <f>IF(+SUM(J11,S11)=0,"-",+SUM(J11,S11))</f>
        <v>-</v>
      </c>
      <c r="AC11" s="121">
        <f>+SUM(K11,T11)</f>
        <v>1620</v>
      </c>
      <c r="AD11" s="121">
        <f>+SUM(L11,U11)</f>
        <v>332021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168272</v>
      </c>
      <c r="AN11" s="121">
        <f>SUM(AO11:AR11)</f>
        <v>16799</v>
      </c>
      <c r="AO11" s="121">
        <v>8977</v>
      </c>
      <c r="AP11" s="121">
        <v>0</v>
      </c>
      <c r="AQ11" s="121">
        <v>7822</v>
      </c>
      <c r="AR11" s="121">
        <v>0</v>
      </c>
      <c r="AS11" s="121">
        <f>SUM(AT11:AV11)</f>
        <v>18742</v>
      </c>
      <c r="AT11" s="121">
        <v>18742</v>
      </c>
      <c r="AU11" s="121">
        <v>0</v>
      </c>
      <c r="AV11" s="121">
        <v>0</v>
      </c>
      <c r="AW11" s="121">
        <v>0</v>
      </c>
      <c r="AX11" s="121">
        <f>SUM(AY11:BB11)</f>
        <v>132731</v>
      </c>
      <c r="AY11" s="121">
        <v>85233</v>
      </c>
      <c r="AZ11" s="121">
        <v>46496</v>
      </c>
      <c r="BA11" s="121">
        <v>1002</v>
      </c>
      <c r="BB11" s="121">
        <v>0</v>
      </c>
      <c r="BC11" s="121">
        <v>99907</v>
      </c>
      <c r="BD11" s="121">
        <v>0</v>
      </c>
      <c r="BE11" s="121">
        <v>0</v>
      </c>
      <c r="BF11" s="121">
        <f>SUM(AE11,+AM11,+BE11)</f>
        <v>168272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3165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3165</v>
      </c>
      <c r="CA11" s="121">
        <v>1257</v>
      </c>
      <c r="CB11" s="121">
        <v>1908</v>
      </c>
      <c r="CC11" s="121">
        <v>0</v>
      </c>
      <c r="CD11" s="121">
        <v>0</v>
      </c>
      <c r="CE11" s="121">
        <v>93741</v>
      </c>
      <c r="CF11" s="121">
        <v>0</v>
      </c>
      <c r="CG11" s="121">
        <v>0</v>
      </c>
      <c r="CH11" s="121">
        <f>SUM(BG11,+BO11,+CG11)</f>
        <v>3165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171437</v>
      </c>
      <c r="CR11" s="121">
        <f>SUM(AN11,+BP11)</f>
        <v>16799</v>
      </c>
      <c r="CS11" s="121">
        <f>SUM(AO11,+BQ11)</f>
        <v>8977</v>
      </c>
      <c r="CT11" s="121">
        <f>SUM(AP11,+BR11)</f>
        <v>0</v>
      </c>
      <c r="CU11" s="121">
        <f>SUM(AQ11,+BS11)</f>
        <v>7822</v>
      </c>
      <c r="CV11" s="121">
        <f>SUM(AR11,+BT11)</f>
        <v>0</v>
      </c>
      <c r="CW11" s="121">
        <f>SUM(AS11,+BU11)</f>
        <v>18742</v>
      </c>
      <c r="CX11" s="121">
        <f>SUM(AT11,+BV11)</f>
        <v>18742</v>
      </c>
      <c r="CY11" s="121">
        <f>SUM(AU11,+BW11)</f>
        <v>0</v>
      </c>
      <c r="CZ11" s="121">
        <f>SUM(AV11,+BX11)</f>
        <v>0</v>
      </c>
      <c r="DA11" s="121">
        <f>SUM(AW11,+BY11)</f>
        <v>0</v>
      </c>
      <c r="DB11" s="121">
        <f>SUM(AX11,+BZ11)</f>
        <v>135896</v>
      </c>
      <c r="DC11" s="121">
        <f>SUM(AY11,+CA11)</f>
        <v>86490</v>
      </c>
      <c r="DD11" s="121">
        <f>SUM(AZ11,+CB11)</f>
        <v>48404</v>
      </c>
      <c r="DE11" s="121">
        <f>SUM(BA11,+CC11)</f>
        <v>1002</v>
      </c>
      <c r="DF11" s="121">
        <f>SUM(BB11,+CD11)</f>
        <v>0</v>
      </c>
      <c r="DG11" s="121">
        <f>SUM(BC11,+CE11)</f>
        <v>193648</v>
      </c>
      <c r="DH11" s="121">
        <f>SUM(BD11,+CF11)</f>
        <v>0</v>
      </c>
      <c r="DI11" s="121">
        <f>SUM(BE11,+CG11)</f>
        <v>0</v>
      </c>
      <c r="DJ11" s="121">
        <f>SUM(BF11,+CH11)</f>
        <v>171437</v>
      </c>
    </row>
    <row r="12" spans="1:114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SUM(E12,+L12)</f>
        <v>557374</v>
      </c>
      <c r="E12" s="121">
        <f>SUM(F12:I12,K12)</f>
        <v>131335</v>
      </c>
      <c r="F12" s="121">
        <v>0</v>
      </c>
      <c r="G12" s="121">
        <v>1102</v>
      </c>
      <c r="H12" s="121">
        <v>0</v>
      </c>
      <c r="I12" s="121">
        <v>92486</v>
      </c>
      <c r="J12" s="122" t="s">
        <v>392</v>
      </c>
      <c r="K12" s="121">
        <v>37747</v>
      </c>
      <c r="L12" s="121">
        <v>426039</v>
      </c>
      <c r="M12" s="121">
        <f>SUM(N12,+U12)</f>
        <v>127076</v>
      </c>
      <c r="N12" s="121">
        <f>SUM(O12:R12,T12)</f>
        <v>688</v>
      </c>
      <c r="O12" s="121">
        <v>0</v>
      </c>
      <c r="P12" s="121">
        <v>0</v>
      </c>
      <c r="Q12" s="121">
        <v>0</v>
      </c>
      <c r="R12" s="121">
        <v>688</v>
      </c>
      <c r="S12" s="122" t="s">
        <v>392</v>
      </c>
      <c r="T12" s="121">
        <v>0</v>
      </c>
      <c r="U12" s="121">
        <v>126388</v>
      </c>
      <c r="V12" s="121">
        <f>+SUM(D12,M12)</f>
        <v>684450</v>
      </c>
      <c r="W12" s="121">
        <f>+SUM(E12,N12)</f>
        <v>132023</v>
      </c>
      <c r="X12" s="121">
        <f>+SUM(F12,O12)</f>
        <v>0</v>
      </c>
      <c r="Y12" s="121">
        <f>+SUM(G12,P12)</f>
        <v>1102</v>
      </c>
      <c r="Z12" s="121">
        <f>+SUM(H12,Q12)</f>
        <v>0</v>
      </c>
      <c r="AA12" s="121">
        <f>+SUM(I12,R12)</f>
        <v>93174</v>
      </c>
      <c r="AB12" s="122" t="str">
        <f>IF(+SUM(J12,S12)=0,"-",+SUM(J12,S12))</f>
        <v>-</v>
      </c>
      <c r="AC12" s="121">
        <f>+SUM(K12,T12)</f>
        <v>37747</v>
      </c>
      <c r="AD12" s="121">
        <f>+SUM(L12,U12)</f>
        <v>552427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282397</v>
      </c>
      <c r="AN12" s="121">
        <f>SUM(AO12:AR12)</f>
        <v>63038</v>
      </c>
      <c r="AO12" s="121">
        <v>63038</v>
      </c>
      <c r="AP12" s="121">
        <v>0</v>
      </c>
      <c r="AQ12" s="121">
        <v>0</v>
      </c>
      <c r="AR12" s="121">
        <v>0</v>
      </c>
      <c r="AS12" s="121">
        <f>SUM(AT12:AV12)</f>
        <v>19362</v>
      </c>
      <c r="AT12" s="121">
        <v>309</v>
      </c>
      <c r="AU12" s="121">
        <v>17853</v>
      </c>
      <c r="AV12" s="121">
        <v>1200</v>
      </c>
      <c r="AW12" s="121">
        <v>0</v>
      </c>
      <c r="AX12" s="121">
        <f>SUM(AY12:BB12)</f>
        <v>199997</v>
      </c>
      <c r="AY12" s="121">
        <v>151262</v>
      </c>
      <c r="AZ12" s="121">
        <v>26164</v>
      </c>
      <c r="BA12" s="121">
        <v>192</v>
      </c>
      <c r="BB12" s="121">
        <v>22379</v>
      </c>
      <c r="BC12" s="121">
        <v>258804</v>
      </c>
      <c r="BD12" s="121">
        <v>0</v>
      </c>
      <c r="BE12" s="121">
        <v>16173</v>
      </c>
      <c r="BF12" s="121">
        <f>SUM(AE12,+AM12,+BE12)</f>
        <v>298570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569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126507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569</v>
      </c>
      <c r="CQ12" s="121">
        <f>SUM(AM12,+BO12)</f>
        <v>282397</v>
      </c>
      <c r="CR12" s="121">
        <f>SUM(AN12,+BP12)</f>
        <v>63038</v>
      </c>
      <c r="CS12" s="121">
        <f>SUM(AO12,+BQ12)</f>
        <v>63038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19362</v>
      </c>
      <c r="CX12" s="121">
        <f>SUM(AT12,+BV12)</f>
        <v>309</v>
      </c>
      <c r="CY12" s="121">
        <f>SUM(AU12,+BW12)</f>
        <v>17853</v>
      </c>
      <c r="CZ12" s="121">
        <f>SUM(AV12,+BX12)</f>
        <v>1200</v>
      </c>
      <c r="DA12" s="121">
        <f>SUM(AW12,+BY12)</f>
        <v>0</v>
      </c>
      <c r="DB12" s="121">
        <f>SUM(AX12,+BZ12)</f>
        <v>199997</v>
      </c>
      <c r="DC12" s="121">
        <f>SUM(AY12,+CA12)</f>
        <v>151262</v>
      </c>
      <c r="DD12" s="121">
        <f>SUM(AZ12,+CB12)</f>
        <v>26164</v>
      </c>
      <c r="DE12" s="121">
        <f>SUM(BA12,+CC12)</f>
        <v>192</v>
      </c>
      <c r="DF12" s="121">
        <f>SUM(BB12,+CD12)</f>
        <v>22379</v>
      </c>
      <c r="DG12" s="121">
        <f>SUM(BC12,+CE12)</f>
        <v>385311</v>
      </c>
      <c r="DH12" s="121">
        <f>SUM(BD12,+CF12)</f>
        <v>0</v>
      </c>
      <c r="DI12" s="121">
        <f>SUM(BE12,+CG12)</f>
        <v>16173</v>
      </c>
      <c r="DJ12" s="121">
        <f>SUM(BF12,+CH12)</f>
        <v>298570</v>
      </c>
    </row>
    <row r="13" spans="1:114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SUM(E13,+L13)</f>
        <v>655965</v>
      </c>
      <c r="E13" s="121">
        <f>SUM(F13:I13,K13)</f>
        <v>164927</v>
      </c>
      <c r="F13" s="121">
        <v>0</v>
      </c>
      <c r="G13" s="121">
        <v>0</v>
      </c>
      <c r="H13" s="121">
        <v>0</v>
      </c>
      <c r="I13" s="121">
        <v>153781</v>
      </c>
      <c r="J13" s="122" t="s">
        <v>392</v>
      </c>
      <c r="K13" s="121">
        <v>11146</v>
      </c>
      <c r="L13" s="121">
        <v>491038</v>
      </c>
      <c r="M13" s="121">
        <f>SUM(N13,+U13)</f>
        <v>212666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392</v>
      </c>
      <c r="T13" s="121">
        <v>0</v>
      </c>
      <c r="U13" s="121">
        <v>212666</v>
      </c>
      <c r="V13" s="121">
        <f>+SUM(D13,M13)</f>
        <v>868631</v>
      </c>
      <c r="W13" s="121">
        <f>+SUM(E13,N13)</f>
        <v>164927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153781</v>
      </c>
      <c r="AB13" s="122" t="str">
        <f>IF(+SUM(J13,S13)=0,"-",+SUM(J13,S13))</f>
        <v>-</v>
      </c>
      <c r="AC13" s="121">
        <f>+SUM(K13,T13)</f>
        <v>11146</v>
      </c>
      <c r="AD13" s="121">
        <f>+SUM(L13,U13)</f>
        <v>703704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368894</v>
      </c>
      <c r="AN13" s="121">
        <f>SUM(AO13:AR13)</f>
        <v>41123</v>
      </c>
      <c r="AO13" s="121">
        <v>36253</v>
      </c>
      <c r="AP13" s="121">
        <v>0</v>
      </c>
      <c r="AQ13" s="121">
        <v>4870</v>
      </c>
      <c r="AR13" s="121">
        <v>0</v>
      </c>
      <c r="AS13" s="121">
        <f>SUM(AT13:AV13)</f>
        <v>5939</v>
      </c>
      <c r="AT13" s="121">
        <v>0</v>
      </c>
      <c r="AU13" s="121">
        <v>5939</v>
      </c>
      <c r="AV13" s="121">
        <v>0</v>
      </c>
      <c r="AW13" s="121">
        <v>0</v>
      </c>
      <c r="AX13" s="121">
        <f>SUM(AY13:BB13)</f>
        <v>321832</v>
      </c>
      <c r="AY13" s="121">
        <v>301697</v>
      </c>
      <c r="AZ13" s="121">
        <v>8831</v>
      </c>
      <c r="BA13" s="121">
        <v>0</v>
      </c>
      <c r="BB13" s="121">
        <v>11304</v>
      </c>
      <c r="BC13" s="121">
        <v>264798</v>
      </c>
      <c r="BD13" s="121">
        <v>0</v>
      </c>
      <c r="BE13" s="121">
        <v>22273</v>
      </c>
      <c r="BF13" s="121">
        <f>SUM(AE13,+AM13,+BE13)</f>
        <v>391167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150410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78658</v>
      </c>
      <c r="BV13" s="121">
        <v>0</v>
      </c>
      <c r="BW13" s="121">
        <v>78658</v>
      </c>
      <c r="BX13" s="121">
        <v>0</v>
      </c>
      <c r="BY13" s="121">
        <v>0</v>
      </c>
      <c r="BZ13" s="121">
        <f>SUM(CA13:CD13)</f>
        <v>71752</v>
      </c>
      <c r="CA13" s="121">
        <v>3634</v>
      </c>
      <c r="CB13" s="121">
        <v>68118</v>
      </c>
      <c r="CC13" s="121">
        <v>0</v>
      </c>
      <c r="CD13" s="121">
        <v>0</v>
      </c>
      <c r="CE13" s="121">
        <v>56710</v>
      </c>
      <c r="CF13" s="121">
        <v>0</v>
      </c>
      <c r="CG13" s="121">
        <v>5546</v>
      </c>
      <c r="CH13" s="121">
        <f>SUM(BG13,+BO13,+CG13)</f>
        <v>155956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519304</v>
      </c>
      <c r="CR13" s="121">
        <f>SUM(AN13,+BP13)</f>
        <v>41123</v>
      </c>
      <c r="CS13" s="121">
        <f>SUM(AO13,+BQ13)</f>
        <v>36253</v>
      </c>
      <c r="CT13" s="121">
        <f>SUM(AP13,+BR13)</f>
        <v>0</v>
      </c>
      <c r="CU13" s="121">
        <f>SUM(AQ13,+BS13)</f>
        <v>4870</v>
      </c>
      <c r="CV13" s="121">
        <f>SUM(AR13,+BT13)</f>
        <v>0</v>
      </c>
      <c r="CW13" s="121">
        <f>SUM(AS13,+BU13)</f>
        <v>84597</v>
      </c>
      <c r="CX13" s="121">
        <f>SUM(AT13,+BV13)</f>
        <v>0</v>
      </c>
      <c r="CY13" s="121">
        <f>SUM(AU13,+BW13)</f>
        <v>84597</v>
      </c>
      <c r="CZ13" s="121">
        <f>SUM(AV13,+BX13)</f>
        <v>0</v>
      </c>
      <c r="DA13" s="121">
        <f>SUM(AW13,+BY13)</f>
        <v>0</v>
      </c>
      <c r="DB13" s="121">
        <f>SUM(AX13,+BZ13)</f>
        <v>393584</v>
      </c>
      <c r="DC13" s="121">
        <f>SUM(AY13,+CA13)</f>
        <v>305331</v>
      </c>
      <c r="DD13" s="121">
        <f>SUM(AZ13,+CB13)</f>
        <v>76949</v>
      </c>
      <c r="DE13" s="121">
        <f>SUM(BA13,+CC13)</f>
        <v>0</v>
      </c>
      <c r="DF13" s="121">
        <f>SUM(BB13,+CD13)</f>
        <v>11304</v>
      </c>
      <c r="DG13" s="121">
        <f>SUM(BC13,+CE13)</f>
        <v>321508</v>
      </c>
      <c r="DH13" s="121">
        <f>SUM(BD13,+CF13)</f>
        <v>0</v>
      </c>
      <c r="DI13" s="121">
        <f>SUM(BE13,+CG13)</f>
        <v>27819</v>
      </c>
      <c r="DJ13" s="121">
        <f>SUM(BF13,+CH13)</f>
        <v>547123</v>
      </c>
    </row>
    <row r="14" spans="1:114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SUM(E14,+L14)</f>
        <v>383906</v>
      </c>
      <c r="E14" s="121">
        <f>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2" t="s">
        <v>392</v>
      </c>
      <c r="K14" s="121">
        <v>0</v>
      </c>
      <c r="L14" s="121">
        <v>383906</v>
      </c>
      <c r="M14" s="121">
        <f>SUM(N14,+U14)</f>
        <v>126847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392</v>
      </c>
      <c r="T14" s="121">
        <v>0</v>
      </c>
      <c r="U14" s="121">
        <v>126847</v>
      </c>
      <c r="V14" s="121">
        <f>+SUM(D14,M14)</f>
        <v>510753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510753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248213</v>
      </c>
      <c r="AN14" s="121">
        <f>SUM(AO14:AR14)</f>
        <v>48765</v>
      </c>
      <c r="AO14" s="121">
        <v>48765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199448</v>
      </c>
      <c r="AY14" s="121">
        <v>190100</v>
      </c>
      <c r="AZ14" s="121">
        <v>0</v>
      </c>
      <c r="BA14" s="121">
        <v>0</v>
      </c>
      <c r="BB14" s="121">
        <v>9348</v>
      </c>
      <c r="BC14" s="121">
        <v>135693</v>
      </c>
      <c r="BD14" s="121">
        <v>0</v>
      </c>
      <c r="BE14" s="121">
        <v>0</v>
      </c>
      <c r="BF14" s="121">
        <f>SUM(AE14,+AM14,+BE14)</f>
        <v>248213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126847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248213</v>
      </c>
      <c r="CR14" s="121">
        <f>SUM(AN14,+BP14)</f>
        <v>48765</v>
      </c>
      <c r="CS14" s="121">
        <f>SUM(AO14,+BQ14)</f>
        <v>48765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199448</v>
      </c>
      <c r="DC14" s="121">
        <f>SUM(AY14,+CA14)</f>
        <v>190100</v>
      </c>
      <c r="DD14" s="121">
        <f>SUM(AZ14,+CB14)</f>
        <v>0</v>
      </c>
      <c r="DE14" s="121">
        <f>SUM(BA14,+CC14)</f>
        <v>0</v>
      </c>
      <c r="DF14" s="121">
        <f>SUM(BB14,+CD14)</f>
        <v>9348</v>
      </c>
      <c r="DG14" s="121">
        <f>SUM(BC14,+CE14)</f>
        <v>262540</v>
      </c>
      <c r="DH14" s="121">
        <f>SUM(BD14,+CF14)</f>
        <v>0</v>
      </c>
      <c r="DI14" s="121">
        <f>SUM(BE14,+CG14)</f>
        <v>0</v>
      </c>
      <c r="DJ14" s="121">
        <f>SUM(BF14,+CH14)</f>
        <v>248213</v>
      </c>
    </row>
    <row r="15" spans="1:114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SUM(E15,+L15)</f>
        <v>581533</v>
      </c>
      <c r="E15" s="121">
        <f>SUM(F15:I15,K15)</f>
        <v>76014</v>
      </c>
      <c r="F15" s="121">
        <v>0</v>
      </c>
      <c r="G15" s="121">
        <v>500</v>
      </c>
      <c r="H15" s="121">
        <v>1610</v>
      </c>
      <c r="I15" s="121">
        <v>69132</v>
      </c>
      <c r="J15" s="122" t="s">
        <v>392</v>
      </c>
      <c r="K15" s="121">
        <v>4772</v>
      </c>
      <c r="L15" s="121">
        <v>505519</v>
      </c>
      <c r="M15" s="121">
        <f>SUM(N15,+U15)</f>
        <v>157868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392</v>
      </c>
      <c r="T15" s="121">
        <v>0</v>
      </c>
      <c r="U15" s="121">
        <v>157868</v>
      </c>
      <c r="V15" s="121">
        <f>+SUM(D15,M15)</f>
        <v>739401</v>
      </c>
      <c r="W15" s="121">
        <f>+SUM(E15,N15)</f>
        <v>76014</v>
      </c>
      <c r="X15" s="121">
        <f>+SUM(F15,O15)</f>
        <v>0</v>
      </c>
      <c r="Y15" s="121">
        <f>+SUM(G15,P15)</f>
        <v>500</v>
      </c>
      <c r="Z15" s="121">
        <f>+SUM(H15,Q15)</f>
        <v>1610</v>
      </c>
      <c r="AA15" s="121">
        <f>+SUM(I15,R15)</f>
        <v>69132</v>
      </c>
      <c r="AB15" s="122" t="str">
        <f>IF(+SUM(J15,S15)=0,"-",+SUM(J15,S15))</f>
        <v>-</v>
      </c>
      <c r="AC15" s="121">
        <f>+SUM(K15,T15)</f>
        <v>4772</v>
      </c>
      <c r="AD15" s="121">
        <f>+SUM(L15,U15)</f>
        <v>663387</v>
      </c>
      <c r="AE15" s="121">
        <f>SUM(AF15,+AK15)</f>
        <v>32725</v>
      </c>
      <c r="AF15" s="121">
        <f>SUM(AG15:AJ15)</f>
        <v>32725</v>
      </c>
      <c r="AG15" s="121">
        <v>0</v>
      </c>
      <c r="AH15" s="121">
        <v>0</v>
      </c>
      <c r="AI15" s="121">
        <v>0</v>
      </c>
      <c r="AJ15" s="121">
        <v>32725</v>
      </c>
      <c r="AK15" s="121">
        <v>0</v>
      </c>
      <c r="AL15" s="121">
        <v>0</v>
      </c>
      <c r="AM15" s="121">
        <f>SUM(AN15,AS15,AW15,AX15,BD15)</f>
        <v>360153</v>
      </c>
      <c r="AN15" s="121">
        <f>SUM(AO15:AR15)</f>
        <v>186352</v>
      </c>
      <c r="AO15" s="121">
        <v>73559</v>
      </c>
      <c r="AP15" s="121">
        <v>112793</v>
      </c>
      <c r="AQ15" s="121">
        <v>0</v>
      </c>
      <c r="AR15" s="121">
        <v>0</v>
      </c>
      <c r="AS15" s="121">
        <f>SUM(AT15:AV15)</f>
        <v>18973</v>
      </c>
      <c r="AT15" s="121">
        <v>18973</v>
      </c>
      <c r="AU15" s="121">
        <v>0</v>
      </c>
      <c r="AV15" s="121">
        <v>0</v>
      </c>
      <c r="AW15" s="121">
        <v>16998</v>
      </c>
      <c r="AX15" s="121">
        <f>SUM(AY15:BB15)</f>
        <v>137830</v>
      </c>
      <c r="AY15" s="121">
        <v>65153</v>
      </c>
      <c r="AZ15" s="121">
        <v>38070</v>
      </c>
      <c r="BA15" s="121">
        <v>9542</v>
      </c>
      <c r="BB15" s="121">
        <v>25065</v>
      </c>
      <c r="BC15" s="121">
        <v>188175</v>
      </c>
      <c r="BD15" s="121">
        <v>0</v>
      </c>
      <c r="BE15" s="121">
        <v>480</v>
      </c>
      <c r="BF15" s="121">
        <f>SUM(AE15,+AM15,+BE15)</f>
        <v>393358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13617</v>
      </c>
      <c r="BP15" s="121">
        <f>SUM(BQ15:BT15)</f>
        <v>7399</v>
      </c>
      <c r="BQ15" s="121">
        <v>7399</v>
      </c>
      <c r="BR15" s="121">
        <v>0</v>
      </c>
      <c r="BS15" s="121">
        <v>0</v>
      </c>
      <c r="BT15" s="121">
        <v>0</v>
      </c>
      <c r="BU15" s="121">
        <f>SUM(BV15:BX15)</f>
        <v>2487</v>
      </c>
      <c r="BV15" s="121">
        <v>2487</v>
      </c>
      <c r="BW15" s="121">
        <v>0</v>
      </c>
      <c r="BX15" s="121">
        <v>0</v>
      </c>
      <c r="BY15" s="121">
        <v>0</v>
      </c>
      <c r="BZ15" s="121">
        <f>SUM(CA15:CD15)</f>
        <v>3731</v>
      </c>
      <c r="CA15" s="121">
        <v>2291</v>
      </c>
      <c r="CB15" s="121">
        <v>1440</v>
      </c>
      <c r="CC15" s="121">
        <v>0</v>
      </c>
      <c r="CD15" s="121">
        <v>0</v>
      </c>
      <c r="CE15" s="121">
        <v>144251</v>
      </c>
      <c r="CF15" s="121">
        <v>0</v>
      </c>
      <c r="CG15" s="121">
        <v>0</v>
      </c>
      <c r="CH15" s="121">
        <f>SUM(BG15,+BO15,+CG15)</f>
        <v>13617</v>
      </c>
      <c r="CI15" s="121">
        <f>SUM(AE15,+BG15)</f>
        <v>32725</v>
      </c>
      <c r="CJ15" s="121">
        <f>SUM(AF15,+BH15)</f>
        <v>32725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32725</v>
      </c>
      <c r="CO15" s="121">
        <f>SUM(AK15,+BM15)</f>
        <v>0</v>
      </c>
      <c r="CP15" s="121">
        <f>SUM(AL15,+BN15)</f>
        <v>0</v>
      </c>
      <c r="CQ15" s="121">
        <f>SUM(AM15,+BO15)</f>
        <v>373770</v>
      </c>
      <c r="CR15" s="121">
        <f>SUM(AN15,+BP15)</f>
        <v>193751</v>
      </c>
      <c r="CS15" s="121">
        <f>SUM(AO15,+BQ15)</f>
        <v>80958</v>
      </c>
      <c r="CT15" s="121">
        <f>SUM(AP15,+BR15)</f>
        <v>112793</v>
      </c>
      <c r="CU15" s="121">
        <f>SUM(AQ15,+BS15)</f>
        <v>0</v>
      </c>
      <c r="CV15" s="121">
        <f>SUM(AR15,+BT15)</f>
        <v>0</v>
      </c>
      <c r="CW15" s="121">
        <f>SUM(AS15,+BU15)</f>
        <v>21460</v>
      </c>
      <c r="CX15" s="121">
        <f>SUM(AT15,+BV15)</f>
        <v>21460</v>
      </c>
      <c r="CY15" s="121">
        <f>SUM(AU15,+BW15)</f>
        <v>0</v>
      </c>
      <c r="CZ15" s="121">
        <f>SUM(AV15,+BX15)</f>
        <v>0</v>
      </c>
      <c r="DA15" s="121">
        <f>SUM(AW15,+BY15)</f>
        <v>16998</v>
      </c>
      <c r="DB15" s="121">
        <f>SUM(AX15,+BZ15)</f>
        <v>141561</v>
      </c>
      <c r="DC15" s="121">
        <f>SUM(AY15,+CA15)</f>
        <v>67444</v>
      </c>
      <c r="DD15" s="121">
        <f>SUM(AZ15,+CB15)</f>
        <v>39510</v>
      </c>
      <c r="DE15" s="121">
        <f>SUM(BA15,+CC15)</f>
        <v>9542</v>
      </c>
      <c r="DF15" s="121">
        <f>SUM(BB15,+CD15)</f>
        <v>25065</v>
      </c>
      <c r="DG15" s="121">
        <f>SUM(BC15,+CE15)</f>
        <v>332426</v>
      </c>
      <c r="DH15" s="121">
        <f>SUM(BD15,+CF15)</f>
        <v>0</v>
      </c>
      <c r="DI15" s="121">
        <f>SUM(BE15,+CG15)</f>
        <v>480</v>
      </c>
      <c r="DJ15" s="121">
        <f>SUM(BF15,+CH15)</f>
        <v>406975</v>
      </c>
    </row>
    <row r="16" spans="1:114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SUM(E16,+L16)</f>
        <v>423485</v>
      </c>
      <c r="E16" s="121">
        <f>SUM(F16:I16,K16)</f>
        <v>167292</v>
      </c>
      <c r="F16" s="121">
        <v>0</v>
      </c>
      <c r="G16" s="121">
        <v>0</v>
      </c>
      <c r="H16" s="121">
        <v>0</v>
      </c>
      <c r="I16" s="121">
        <v>55814</v>
      </c>
      <c r="J16" s="122" t="s">
        <v>392</v>
      </c>
      <c r="K16" s="121">
        <v>111478</v>
      </c>
      <c r="L16" s="121">
        <v>256193</v>
      </c>
      <c r="M16" s="121">
        <f>SUM(N16,+U16)</f>
        <v>285719</v>
      </c>
      <c r="N16" s="121">
        <f>SUM(O16:R16,T16)</f>
        <v>130173</v>
      </c>
      <c r="O16" s="121">
        <v>0</v>
      </c>
      <c r="P16" s="121">
        <v>0</v>
      </c>
      <c r="Q16" s="121">
        <v>0</v>
      </c>
      <c r="R16" s="121">
        <v>122560</v>
      </c>
      <c r="S16" s="122" t="s">
        <v>392</v>
      </c>
      <c r="T16" s="121">
        <v>7613</v>
      </c>
      <c r="U16" s="121">
        <v>155546</v>
      </c>
      <c r="V16" s="121">
        <f>+SUM(D16,M16)</f>
        <v>709204</v>
      </c>
      <c r="W16" s="121">
        <f>+SUM(E16,N16)</f>
        <v>297465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178374</v>
      </c>
      <c r="AB16" s="122" t="str">
        <f>IF(+SUM(J16,S16)=0,"-",+SUM(J16,S16))</f>
        <v>-</v>
      </c>
      <c r="AC16" s="121">
        <f>+SUM(K16,T16)</f>
        <v>119091</v>
      </c>
      <c r="AD16" s="121">
        <f>+SUM(L16,U16)</f>
        <v>411739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194850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738</v>
      </c>
      <c r="AT16" s="121">
        <v>0</v>
      </c>
      <c r="AU16" s="121">
        <v>738</v>
      </c>
      <c r="AV16" s="121">
        <v>0</v>
      </c>
      <c r="AW16" s="121">
        <v>0</v>
      </c>
      <c r="AX16" s="121">
        <f>SUM(AY16:BB16)</f>
        <v>194112</v>
      </c>
      <c r="AY16" s="121">
        <v>174437</v>
      </c>
      <c r="AZ16" s="121">
        <v>0</v>
      </c>
      <c r="BA16" s="121">
        <v>19675</v>
      </c>
      <c r="BB16" s="121">
        <v>0</v>
      </c>
      <c r="BC16" s="121">
        <v>141408</v>
      </c>
      <c r="BD16" s="121">
        <v>0</v>
      </c>
      <c r="BE16" s="121">
        <v>87227</v>
      </c>
      <c r="BF16" s="121">
        <f>SUM(AE16,+AM16,+BE16)</f>
        <v>282077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131296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131296</v>
      </c>
      <c r="CA16" s="121">
        <v>131296</v>
      </c>
      <c r="CB16" s="121">
        <v>0</v>
      </c>
      <c r="CC16" s="121">
        <v>0</v>
      </c>
      <c r="CD16" s="121">
        <v>0</v>
      </c>
      <c r="CE16" s="121">
        <v>100751</v>
      </c>
      <c r="CF16" s="121">
        <v>0</v>
      </c>
      <c r="CG16" s="121">
        <v>53672</v>
      </c>
      <c r="CH16" s="121">
        <f>SUM(BG16,+BO16,+CG16)</f>
        <v>184968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326146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738</v>
      </c>
      <c r="CX16" s="121">
        <f>SUM(AT16,+BV16)</f>
        <v>0</v>
      </c>
      <c r="CY16" s="121">
        <f>SUM(AU16,+BW16)</f>
        <v>738</v>
      </c>
      <c r="CZ16" s="121">
        <f>SUM(AV16,+BX16)</f>
        <v>0</v>
      </c>
      <c r="DA16" s="121">
        <f>SUM(AW16,+BY16)</f>
        <v>0</v>
      </c>
      <c r="DB16" s="121">
        <f>SUM(AX16,+BZ16)</f>
        <v>325408</v>
      </c>
      <c r="DC16" s="121">
        <f>SUM(AY16,+CA16)</f>
        <v>305733</v>
      </c>
      <c r="DD16" s="121">
        <f>SUM(AZ16,+CB16)</f>
        <v>0</v>
      </c>
      <c r="DE16" s="121">
        <f>SUM(BA16,+CC16)</f>
        <v>19675</v>
      </c>
      <c r="DF16" s="121">
        <f>SUM(BB16,+CD16)</f>
        <v>0</v>
      </c>
      <c r="DG16" s="121">
        <f>SUM(BC16,+CE16)</f>
        <v>242159</v>
      </c>
      <c r="DH16" s="121">
        <f>SUM(BD16,+CF16)</f>
        <v>0</v>
      </c>
      <c r="DI16" s="121">
        <f>SUM(BE16,+CG16)</f>
        <v>140899</v>
      </c>
      <c r="DJ16" s="121">
        <f>SUM(BF16,+CH16)</f>
        <v>467045</v>
      </c>
    </row>
    <row r="17" spans="1:114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SUM(E17,+L17)</f>
        <v>372550</v>
      </c>
      <c r="E17" s="121">
        <f>SUM(F17:I17,K17)</f>
        <v>49420</v>
      </c>
      <c r="F17" s="121">
        <v>0</v>
      </c>
      <c r="G17" s="121">
        <v>0</v>
      </c>
      <c r="H17" s="121">
        <v>0</v>
      </c>
      <c r="I17" s="121">
        <v>49420</v>
      </c>
      <c r="J17" s="122" t="s">
        <v>392</v>
      </c>
      <c r="K17" s="121">
        <v>0</v>
      </c>
      <c r="L17" s="121">
        <v>323130</v>
      </c>
      <c r="M17" s="121">
        <f>SUM(N17,+U17)</f>
        <v>126293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392</v>
      </c>
      <c r="T17" s="121">
        <v>0</v>
      </c>
      <c r="U17" s="121">
        <v>126293</v>
      </c>
      <c r="V17" s="121">
        <f>+SUM(D17,M17)</f>
        <v>498843</v>
      </c>
      <c r="W17" s="121">
        <f>+SUM(E17,N17)</f>
        <v>49420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49420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449423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60258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312292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126293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60258</v>
      </c>
      <c r="CQ17" s="121">
        <f>SUM(AM17,+BO17)</f>
        <v>0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438585</v>
      </c>
      <c r="DH17" s="121">
        <f>SUM(BD17,+CF17)</f>
        <v>0</v>
      </c>
      <c r="DI17" s="121">
        <f>SUM(BE17,+CG17)</f>
        <v>0</v>
      </c>
      <c r="DJ17" s="121">
        <f>SUM(BF17,+CH17)</f>
        <v>0</v>
      </c>
    </row>
    <row r="18" spans="1:114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SUM(E18,+L18)</f>
        <v>190854</v>
      </c>
      <c r="E18" s="121">
        <f>SUM(F18:I18,K18)</f>
        <v>23915</v>
      </c>
      <c r="F18" s="121">
        <v>0</v>
      </c>
      <c r="G18" s="121">
        <v>0</v>
      </c>
      <c r="H18" s="121">
        <v>0</v>
      </c>
      <c r="I18" s="121">
        <v>23790</v>
      </c>
      <c r="J18" s="122" t="s">
        <v>392</v>
      </c>
      <c r="K18" s="121">
        <v>125</v>
      </c>
      <c r="L18" s="121">
        <v>166939</v>
      </c>
      <c r="M18" s="121">
        <f>SUM(N18,+U18)</f>
        <v>36954</v>
      </c>
      <c r="N18" s="121">
        <f>SUM(O18:R18,T18)</f>
        <v>10</v>
      </c>
      <c r="O18" s="121">
        <v>0</v>
      </c>
      <c r="P18" s="121">
        <v>0</v>
      </c>
      <c r="Q18" s="121">
        <v>0</v>
      </c>
      <c r="R18" s="121">
        <v>0</v>
      </c>
      <c r="S18" s="122" t="s">
        <v>392</v>
      </c>
      <c r="T18" s="121">
        <v>10</v>
      </c>
      <c r="U18" s="121">
        <v>36944</v>
      </c>
      <c r="V18" s="121">
        <f>+SUM(D18,M18)</f>
        <v>227808</v>
      </c>
      <c r="W18" s="121">
        <f>+SUM(E18,N18)</f>
        <v>23925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23790</v>
      </c>
      <c r="AB18" s="122" t="str">
        <f>IF(+SUM(J18,S18)=0,"-",+SUM(J18,S18))</f>
        <v>-</v>
      </c>
      <c r="AC18" s="121">
        <f>+SUM(K18,T18)</f>
        <v>135</v>
      </c>
      <c r="AD18" s="121">
        <f>+SUM(L18,U18)</f>
        <v>203883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33367</v>
      </c>
      <c r="AM18" s="121">
        <f>SUM(AN18,AS18,AW18,AX18,BD18)</f>
        <v>77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77</v>
      </c>
      <c r="AY18" s="121">
        <v>0</v>
      </c>
      <c r="AZ18" s="121">
        <v>77</v>
      </c>
      <c r="BA18" s="121">
        <v>0</v>
      </c>
      <c r="BB18" s="121">
        <v>0</v>
      </c>
      <c r="BC18" s="121">
        <v>157410</v>
      </c>
      <c r="BD18" s="121">
        <v>0</v>
      </c>
      <c r="BE18" s="121">
        <v>0</v>
      </c>
      <c r="BF18" s="121">
        <f>SUM(AE18,+AM18,+BE18)</f>
        <v>77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4212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4212</v>
      </c>
      <c r="CA18" s="121">
        <v>0</v>
      </c>
      <c r="CB18" s="121">
        <v>0</v>
      </c>
      <c r="CC18" s="121">
        <v>0</v>
      </c>
      <c r="CD18" s="121">
        <v>4212</v>
      </c>
      <c r="CE18" s="121">
        <v>32742</v>
      </c>
      <c r="CF18" s="121">
        <v>0</v>
      </c>
      <c r="CG18" s="121">
        <v>0</v>
      </c>
      <c r="CH18" s="121">
        <f>SUM(BG18,+BO18,+CG18)</f>
        <v>4212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33367</v>
      </c>
      <c r="CQ18" s="121">
        <f>SUM(AM18,+BO18)</f>
        <v>4289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4289</v>
      </c>
      <c r="DC18" s="121">
        <f>SUM(AY18,+CA18)</f>
        <v>0</v>
      </c>
      <c r="DD18" s="121">
        <f>SUM(AZ18,+CB18)</f>
        <v>77</v>
      </c>
      <c r="DE18" s="121">
        <f>SUM(BA18,+CC18)</f>
        <v>0</v>
      </c>
      <c r="DF18" s="121">
        <f>SUM(BB18,+CD18)</f>
        <v>4212</v>
      </c>
      <c r="DG18" s="121">
        <f>SUM(BC18,+CE18)</f>
        <v>190152</v>
      </c>
      <c r="DH18" s="121">
        <f>SUM(BD18,+CF18)</f>
        <v>0</v>
      </c>
      <c r="DI18" s="121">
        <f>SUM(BE18,+CG18)</f>
        <v>0</v>
      </c>
      <c r="DJ18" s="121">
        <f>SUM(BF18,+CH18)</f>
        <v>4289</v>
      </c>
    </row>
    <row r="19" spans="1:114" s="136" customFormat="1" ht="13.5" customHeight="1" x14ac:dyDescent="0.15">
      <c r="A19" s="119" t="s">
        <v>46</v>
      </c>
      <c r="B19" s="120" t="s">
        <v>371</v>
      </c>
      <c r="C19" s="119" t="s">
        <v>372</v>
      </c>
      <c r="D19" s="121">
        <f>SUM(E19,+L19)</f>
        <v>250214</v>
      </c>
      <c r="E19" s="121">
        <f>SUM(F19:I19,K19)</f>
        <v>40426</v>
      </c>
      <c r="F19" s="121">
        <v>0</v>
      </c>
      <c r="G19" s="121">
        <v>0</v>
      </c>
      <c r="H19" s="121">
        <v>0</v>
      </c>
      <c r="I19" s="121">
        <v>40408</v>
      </c>
      <c r="J19" s="122" t="s">
        <v>392</v>
      </c>
      <c r="K19" s="121">
        <v>18</v>
      </c>
      <c r="L19" s="121">
        <v>209788</v>
      </c>
      <c r="M19" s="121">
        <f>SUM(N19,+U19)</f>
        <v>68728</v>
      </c>
      <c r="N19" s="121">
        <f>SUM(O19:R19,T19)</f>
        <v>4</v>
      </c>
      <c r="O19" s="121">
        <v>0</v>
      </c>
      <c r="P19" s="121">
        <v>0</v>
      </c>
      <c r="Q19" s="121">
        <v>0</v>
      </c>
      <c r="R19" s="121">
        <v>0</v>
      </c>
      <c r="S19" s="122" t="s">
        <v>392</v>
      </c>
      <c r="T19" s="121">
        <v>4</v>
      </c>
      <c r="U19" s="121">
        <v>68724</v>
      </c>
      <c r="V19" s="121">
        <f>+SUM(D19,M19)</f>
        <v>318942</v>
      </c>
      <c r="W19" s="121">
        <f>+SUM(E19,N19)</f>
        <v>40430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40408</v>
      </c>
      <c r="AB19" s="122" t="str">
        <f>IF(+SUM(J19,S19)=0,"-",+SUM(J19,S19))</f>
        <v>-</v>
      </c>
      <c r="AC19" s="121">
        <f>+SUM(K19,T19)</f>
        <v>22</v>
      </c>
      <c r="AD19" s="121">
        <f>+SUM(L19,U19)</f>
        <v>278512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132196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132196</v>
      </c>
      <c r="AY19" s="121">
        <v>132196</v>
      </c>
      <c r="AZ19" s="121">
        <v>0</v>
      </c>
      <c r="BA19" s="121">
        <v>0</v>
      </c>
      <c r="BB19" s="121">
        <v>0</v>
      </c>
      <c r="BC19" s="121">
        <v>118018</v>
      </c>
      <c r="BD19" s="121">
        <v>0</v>
      </c>
      <c r="BE19" s="121">
        <v>0</v>
      </c>
      <c r="BF19" s="121">
        <f>SUM(AE19,+AM19,+BE19)</f>
        <v>132196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19763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19763</v>
      </c>
      <c r="CA19" s="121">
        <v>18693</v>
      </c>
      <c r="CB19" s="121">
        <v>0</v>
      </c>
      <c r="CC19" s="121">
        <v>0</v>
      </c>
      <c r="CD19" s="121">
        <v>1070</v>
      </c>
      <c r="CE19" s="121">
        <v>48965</v>
      </c>
      <c r="CF19" s="121">
        <v>0</v>
      </c>
      <c r="CG19" s="121">
        <v>0</v>
      </c>
      <c r="CH19" s="121">
        <f>SUM(BG19,+BO19,+CG19)</f>
        <v>19763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151959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151959</v>
      </c>
      <c r="DC19" s="121">
        <f>SUM(AY19,+CA19)</f>
        <v>150889</v>
      </c>
      <c r="DD19" s="121">
        <f>SUM(AZ19,+CB19)</f>
        <v>0</v>
      </c>
      <c r="DE19" s="121">
        <f>SUM(BA19,+CC19)</f>
        <v>0</v>
      </c>
      <c r="DF19" s="121">
        <f>SUM(BB19,+CD19)</f>
        <v>1070</v>
      </c>
      <c r="DG19" s="121">
        <f>SUM(BC19,+CE19)</f>
        <v>166983</v>
      </c>
      <c r="DH19" s="121">
        <f>SUM(BD19,+CF19)</f>
        <v>0</v>
      </c>
      <c r="DI19" s="121">
        <f>SUM(BE19,+CG19)</f>
        <v>0</v>
      </c>
      <c r="DJ19" s="121">
        <f>SUM(BF19,+CH19)</f>
        <v>151959</v>
      </c>
    </row>
    <row r="20" spans="1:114" s="136" customFormat="1" ht="13.5" customHeight="1" x14ac:dyDescent="0.15">
      <c r="A20" s="119" t="s">
        <v>46</v>
      </c>
      <c r="B20" s="120" t="s">
        <v>375</v>
      </c>
      <c r="C20" s="119" t="s">
        <v>376</v>
      </c>
      <c r="D20" s="121">
        <f>SUM(E20,+L20)</f>
        <v>183660</v>
      </c>
      <c r="E20" s="121">
        <f>SUM(F20:I20,K20)</f>
        <v>14932</v>
      </c>
      <c r="F20" s="121">
        <v>0</v>
      </c>
      <c r="G20" s="121">
        <v>0</v>
      </c>
      <c r="H20" s="121">
        <v>0</v>
      </c>
      <c r="I20" s="121">
        <v>2</v>
      </c>
      <c r="J20" s="122" t="s">
        <v>392</v>
      </c>
      <c r="K20" s="121">
        <v>14930</v>
      </c>
      <c r="L20" s="121">
        <v>168728</v>
      </c>
      <c r="M20" s="121">
        <f>SUM(N20,+U20)</f>
        <v>48951</v>
      </c>
      <c r="N20" s="121">
        <f>SUM(O20:R20,T20)</f>
        <v>2</v>
      </c>
      <c r="O20" s="121">
        <v>0</v>
      </c>
      <c r="P20" s="121">
        <v>0</v>
      </c>
      <c r="Q20" s="121">
        <v>0</v>
      </c>
      <c r="R20" s="121">
        <v>2</v>
      </c>
      <c r="S20" s="122" t="s">
        <v>392</v>
      </c>
      <c r="T20" s="121">
        <v>0</v>
      </c>
      <c r="U20" s="121">
        <v>48949</v>
      </c>
      <c r="V20" s="121">
        <f>+SUM(D20,M20)</f>
        <v>232611</v>
      </c>
      <c r="W20" s="121">
        <f>+SUM(E20,N20)</f>
        <v>14934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</v>
      </c>
      <c r="AB20" s="122" t="str">
        <f>IF(+SUM(J20,S20)=0,"-",+SUM(J20,S20))</f>
        <v>-</v>
      </c>
      <c r="AC20" s="121">
        <f>+SUM(K20,T20)</f>
        <v>14930</v>
      </c>
      <c r="AD20" s="121">
        <f>+SUM(L20,U20)</f>
        <v>217677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20946</v>
      </c>
      <c r="AM20" s="121">
        <f>SUM(AN20,AS20,AW20,AX20,BD20)</f>
        <v>32954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32954</v>
      </c>
      <c r="AY20" s="121">
        <v>32864</v>
      </c>
      <c r="AZ20" s="121">
        <v>90</v>
      </c>
      <c r="BA20" s="121">
        <v>0</v>
      </c>
      <c r="BB20" s="121">
        <v>0</v>
      </c>
      <c r="BC20" s="121">
        <v>129760</v>
      </c>
      <c r="BD20" s="121">
        <v>0</v>
      </c>
      <c r="BE20" s="121">
        <v>0</v>
      </c>
      <c r="BF20" s="121">
        <f>SUM(AE20,+AM20,+BE20)</f>
        <v>32954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48951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20946</v>
      </c>
      <c r="CQ20" s="121">
        <f>SUM(AM20,+BO20)</f>
        <v>32954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32954</v>
      </c>
      <c r="DC20" s="121">
        <f>SUM(AY20,+CA20)</f>
        <v>32864</v>
      </c>
      <c r="DD20" s="121">
        <f>SUM(AZ20,+CB20)</f>
        <v>90</v>
      </c>
      <c r="DE20" s="121">
        <f>SUM(BA20,+CC20)</f>
        <v>0</v>
      </c>
      <c r="DF20" s="121">
        <f>SUM(BB20,+CD20)</f>
        <v>0</v>
      </c>
      <c r="DG20" s="121">
        <f>SUM(BC20,+CE20)</f>
        <v>178711</v>
      </c>
      <c r="DH20" s="121">
        <f>SUM(BD20,+CF20)</f>
        <v>0</v>
      </c>
      <c r="DI20" s="121">
        <f>SUM(BE20,+CG20)</f>
        <v>0</v>
      </c>
      <c r="DJ20" s="121">
        <f>SUM(BF20,+CH20)</f>
        <v>32954</v>
      </c>
    </row>
    <row r="21" spans="1:114" s="136" customFormat="1" ht="13.5" customHeight="1" x14ac:dyDescent="0.15">
      <c r="A21" s="119" t="s">
        <v>46</v>
      </c>
      <c r="B21" s="120" t="s">
        <v>377</v>
      </c>
      <c r="C21" s="119" t="s">
        <v>378</v>
      </c>
      <c r="D21" s="121">
        <f>SUM(E21,+L21)</f>
        <v>440466</v>
      </c>
      <c r="E21" s="121">
        <f>SUM(F21:I21,K21)</f>
        <v>31343</v>
      </c>
      <c r="F21" s="121">
        <v>0</v>
      </c>
      <c r="G21" s="121">
        <v>0</v>
      </c>
      <c r="H21" s="121">
        <v>0</v>
      </c>
      <c r="I21" s="121">
        <v>31343</v>
      </c>
      <c r="J21" s="122" t="s">
        <v>392</v>
      </c>
      <c r="K21" s="121">
        <v>0</v>
      </c>
      <c r="L21" s="121">
        <v>409123</v>
      </c>
      <c r="M21" s="121">
        <f>SUM(N21,+U21)</f>
        <v>124359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392</v>
      </c>
      <c r="T21" s="121">
        <v>0</v>
      </c>
      <c r="U21" s="121">
        <v>124359</v>
      </c>
      <c r="V21" s="121">
        <f>+SUM(D21,M21)</f>
        <v>564825</v>
      </c>
      <c r="W21" s="121">
        <f>+SUM(E21,N21)</f>
        <v>31343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31343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533482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48819</v>
      </c>
      <c r="AM21" s="121">
        <f>SUM(AN21,AS21,AW21,AX21,BD21)</f>
        <v>119267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140</v>
      </c>
      <c r="AT21" s="121">
        <v>140</v>
      </c>
      <c r="AU21" s="121">
        <v>0</v>
      </c>
      <c r="AV21" s="121">
        <v>0</v>
      </c>
      <c r="AW21" s="121">
        <v>0</v>
      </c>
      <c r="AX21" s="121">
        <f>SUM(AY21:BB21)</f>
        <v>119127</v>
      </c>
      <c r="AY21" s="121">
        <v>118949</v>
      </c>
      <c r="AZ21" s="121">
        <v>178</v>
      </c>
      <c r="BA21" s="121">
        <v>0</v>
      </c>
      <c r="BB21" s="121">
        <v>0</v>
      </c>
      <c r="BC21" s="121">
        <v>269248</v>
      </c>
      <c r="BD21" s="121">
        <v>0</v>
      </c>
      <c r="BE21" s="121">
        <v>3132</v>
      </c>
      <c r="BF21" s="121">
        <f>SUM(AE21,+AM21,+BE21)</f>
        <v>122399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9211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9211</v>
      </c>
      <c r="BV21" s="121">
        <v>9211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115148</v>
      </c>
      <c r="CF21" s="121">
        <v>0</v>
      </c>
      <c r="CG21" s="121">
        <v>0</v>
      </c>
      <c r="CH21" s="121">
        <f>SUM(BG21,+BO21,+CG21)</f>
        <v>9211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48819</v>
      </c>
      <c r="CQ21" s="121">
        <f>SUM(AM21,+BO21)</f>
        <v>128478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9351</v>
      </c>
      <c r="CX21" s="121">
        <f>SUM(AT21,+BV21)</f>
        <v>9351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119127</v>
      </c>
      <c r="DC21" s="121">
        <f>SUM(AY21,+CA21)</f>
        <v>118949</v>
      </c>
      <c r="DD21" s="121">
        <f>SUM(AZ21,+CB21)</f>
        <v>178</v>
      </c>
      <c r="DE21" s="121">
        <f>SUM(BA21,+CC21)</f>
        <v>0</v>
      </c>
      <c r="DF21" s="121">
        <f>SUM(BB21,+CD21)</f>
        <v>0</v>
      </c>
      <c r="DG21" s="121">
        <f>SUM(BC21,+CE21)</f>
        <v>384396</v>
      </c>
      <c r="DH21" s="121">
        <f>SUM(BD21,+CF21)</f>
        <v>0</v>
      </c>
      <c r="DI21" s="121">
        <f>SUM(BE21,+CG21)</f>
        <v>3132</v>
      </c>
      <c r="DJ21" s="121">
        <f>SUM(BF21,+CH21)</f>
        <v>131610</v>
      </c>
    </row>
    <row r="22" spans="1:114" s="136" customFormat="1" ht="13.5" customHeight="1" x14ac:dyDescent="0.15">
      <c r="A22" s="119" t="s">
        <v>46</v>
      </c>
      <c r="B22" s="120" t="s">
        <v>380</v>
      </c>
      <c r="C22" s="119" t="s">
        <v>381</v>
      </c>
      <c r="D22" s="121">
        <f>SUM(E22,+L22)</f>
        <v>104729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392</v>
      </c>
      <c r="K22" s="121">
        <v>0</v>
      </c>
      <c r="L22" s="121">
        <v>104729</v>
      </c>
      <c r="M22" s="121">
        <f>SUM(N22,+U22)</f>
        <v>42984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392</v>
      </c>
      <c r="T22" s="121">
        <v>0</v>
      </c>
      <c r="U22" s="121">
        <v>42984</v>
      </c>
      <c r="V22" s="121">
        <f>+SUM(D22,M22)</f>
        <v>147713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147713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99931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882</v>
      </c>
      <c r="AT22" s="121">
        <v>0</v>
      </c>
      <c r="AU22" s="121">
        <v>882</v>
      </c>
      <c r="AV22" s="121">
        <v>0</v>
      </c>
      <c r="AW22" s="121">
        <v>0</v>
      </c>
      <c r="AX22" s="121">
        <f>SUM(AY22:BB22)</f>
        <v>99049</v>
      </c>
      <c r="AY22" s="121">
        <v>45045</v>
      </c>
      <c r="AZ22" s="121">
        <v>54004</v>
      </c>
      <c r="BA22" s="121">
        <v>0</v>
      </c>
      <c r="BB22" s="121">
        <v>0</v>
      </c>
      <c r="BC22" s="121">
        <v>0</v>
      </c>
      <c r="BD22" s="121">
        <v>0</v>
      </c>
      <c r="BE22" s="121">
        <v>4798</v>
      </c>
      <c r="BF22" s="121">
        <f>SUM(AE22,+AM22,+BE22)</f>
        <v>104729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42984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42984</v>
      </c>
      <c r="CA22" s="121">
        <v>5038</v>
      </c>
      <c r="CB22" s="121">
        <v>0</v>
      </c>
      <c r="CC22" s="121">
        <v>37946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42984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142915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882</v>
      </c>
      <c r="CX22" s="121">
        <f>SUM(AT22,+BV22)</f>
        <v>0</v>
      </c>
      <c r="CY22" s="121">
        <f>SUM(AU22,+BW22)</f>
        <v>882</v>
      </c>
      <c r="CZ22" s="121">
        <f>SUM(AV22,+BX22)</f>
        <v>0</v>
      </c>
      <c r="DA22" s="121">
        <f>SUM(AW22,+BY22)</f>
        <v>0</v>
      </c>
      <c r="DB22" s="121">
        <f>SUM(AX22,+BZ22)</f>
        <v>142033</v>
      </c>
      <c r="DC22" s="121">
        <f>SUM(AY22,+CA22)</f>
        <v>50083</v>
      </c>
      <c r="DD22" s="121">
        <f>SUM(AZ22,+CB22)</f>
        <v>54004</v>
      </c>
      <c r="DE22" s="121">
        <f>SUM(BA22,+CC22)</f>
        <v>37946</v>
      </c>
      <c r="DF22" s="121">
        <f>SUM(BB22,+CD22)</f>
        <v>0</v>
      </c>
      <c r="DG22" s="121">
        <f>SUM(BC22,+CE22)</f>
        <v>0</v>
      </c>
      <c r="DH22" s="121">
        <f>SUM(BD22,+CF22)</f>
        <v>0</v>
      </c>
      <c r="DI22" s="121">
        <f>SUM(BE22,+CG22)</f>
        <v>4798</v>
      </c>
      <c r="DJ22" s="121">
        <f>SUM(BF22,+CH22)</f>
        <v>147713</v>
      </c>
    </row>
    <row r="23" spans="1:114" s="136" customFormat="1" ht="13.5" customHeight="1" x14ac:dyDescent="0.15">
      <c r="A23" s="119" t="s">
        <v>46</v>
      </c>
      <c r="B23" s="120" t="s">
        <v>382</v>
      </c>
      <c r="C23" s="119" t="s">
        <v>383</v>
      </c>
      <c r="D23" s="121">
        <f>SUM(E23,+L23)</f>
        <v>324544</v>
      </c>
      <c r="E23" s="121">
        <f>SUM(F23:I23,K23)</f>
        <v>144744</v>
      </c>
      <c r="F23" s="121">
        <v>0</v>
      </c>
      <c r="G23" s="121">
        <v>0</v>
      </c>
      <c r="H23" s="121">
        <v>0</v>
      </c>
      <c r="I23" s="121">
        <v>5280</v>
      </c>
      <c r="J23" s="122" t="s">
        <v>392</v>
      </c>
      <c r="K23" s="121">
        <v>139464</v>
      </c>
      <c r="L23" s="121">
        <v>179800</v>
      </c>
      <c r="M23" s="121">
        <f>SUM(N23,+U23)</f>
        <v>68721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392</v>
      </c>
      <c r="T23" s="121">
        <v>0</v>
      </c>
      <c r="U23" s="121">
        <v>68721</v>
      </c>
      <c r="V23" s="121">
        <f>+SUM(D23,M23)</f>
        <v>393265</v>
      </c>
      <c r="W23" s="121">
        <f>+SUM(E23,N23)</f>
        <v>144744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5280</v>
      </c>
      <c r="AB23" s="122" t="str">
        <f>IF(+SUM(J23,S23)=0,"-",+SUM(J23,S23))</f>
        <v>-</v>
      </c>
      <c r="AC23" s="121">
        <f>+SUM(K23,T23)</f>
        <v>139464</v>
      </c>
      <c r="AD23" s="121">
        <f>+SUM(L23,U23)</f>
        <v>248521</v>
      </c>
      <c r="AE23" s="121">
        <f>SUM(AF23,+AK23)</f>
        <v>3107</v>
      </c>
      <c r="AF23" s="121">
        <f>SUM(AG23:AJ23)</f>
        <v>3107</v>
      </c>
      <c r="AG23" s="121">
        <v>0</v>
      </c>
      <c r="AH23" s="121">
        <v>742</v>
      </c>
      <c r="AI23" s="121">
        <v>2365</v>
      </c>
      <c r="AJ23" s="121">
        <v>0</v>
      </c>
      <c r="AK23" s="121">
        <v>0</v>
      </c>
      <c r="AL23" s="121">
        <v>0</v>
      </c>
      <c r="AM23" s="121">
        <f>SUM(AN23,AS23,AW23,AX23,BD23)</f>
        <v>204651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78102</v>
      </c>
      <c r="AT23" s="121">
        <v>0</v>
      </c>
      <c r="AU23" s="121">
        <v>33314</v>
      </c>
      <c r="AV23" s="121">
        <v>44788</v>
      </c>
      <c r="AW23" s="121">
        <v>0</v>
      </c>
      <c r="AX23" s="121">
        <f>SUM(AY23:BB23)</f>
        <v>122779</v>
      </c>
      <c r="AY23" s="121">
        <v>67526</v>
      </c>
      <c r="AZ23" s="121">
        <v>39090</v>
      </c>
      <c r="BA23" s="121">
        <v>16163</v>
      </c>
      <c r="BB23" s="121">
        <v>0</v>
      </c>
      <c r="BC23" s="121">
        <v>102937</v>
      </c>
      <c r="BD23" s="121">
        <v>3770</v>
      </c>
      <c r="BE23" s="121">
        <v>13849</v>
      </c>
      <c r="BF23" s="121">
        <f>SUM(AE23,+AM23,+BE23)</f>
        <v>221607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373</v>
      </c>
      <c r="BO23" s="121">
        <f>SUM(BP23,BU23,BY23,BZ23,CF23)</f>
        <v>1162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1162</v>
      </c>
      <c r="BV23" s="121">
        <v>1162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67186</v>
      </c>
      <c r="CF23" s="121">
        <v>0</v>
      </c>
      <c r="CG23" s="121">
        <v>0</v>
      </c>
      <c r="CH23" s="121">
        <f>SUM(BG23,+BO23,+CG23)</f>
        <v>1162</v>
      </c>
      <c r="CI23" s="121">
        <f>SUM(AE23,+BG23)</f>
        <v>3107</v>
      </c>
      <c r="CJ23" s="121">
        <f>SUM(AF23,+BH23)</f>
        <v>3107</v>
      </c>
      <c r="CK23" s="121">
        <f>SUM(AG23,+BI23)</f>
        <v>0</v>
      </c>
      <c r="CL23" s="121">
        <f>SUM(AH23,+BJ23)</f>
        <v>742</v>
      </c>
      <c r="CM23" s="121">
        <f>SUM(AI23,+BK23)</f>
        <v>2365</v>
      </c>
      <c r="CN23" s="121">
        <f>SUM(AJ23,+BL23)</f>
        <v>0</v>
      </c>
      <c r="CO23" s="121">
        <f>SUM(AK23,+BM23)</f>
        <v>0</v>
      </c>
      <c r="CP23" s="121">
        <f>SUM(AL23,+BN23)</f>
        <v>373</v>
      </c>
      <c r="CQ23" s="121">
        <f>SUM(AM23,+BO23)</f>
        <v>205813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79264</v>
      </c>
      <c r="CX23" s="121">
        <f>SUM(AT23,+BV23)</f>
        <v>1162</v>
      </c>
      <c r="CY23" s="121">
        <f>SUM(AU23,+BW23)</f>
        <v>33314</v>
      </c>
      <c r="CZ23" s="121">
        <f>SUM(AV23,+BX23)</f>
        <v>44788</v>
      </c>
      <c r="DA23" s="121">
        <f>SUM(AW23,+BY23)</f>
        <v>0</v>
      </c>
      <c r="DB23" s="121">
        <f>SUM(AX23,+BZ23)</f>
        <v>122779</v>
      </c>
      <c r="DC23" s="121">
        <f>SUM(AY23,+CA23)</f>
        <v>67526</v>
      </c>
      <c r="DD23" s="121">
        <f>SUM(AZ23,+CB23)</f>
        <v>39090</v>
      </c>
      <c r="DE23" s="121">
        <f>SUM(BA23,+CC23)</f>
        <v>16163</v>
      </c>
      <c r="DF23" s="121">
        <f>SUM(BB23,+CD23)</f>
        <v>0</v>
      </c>
      <c r="DG23" s="121">
        <f>SUM(BC23,+CE23)</f>
        <v>170123</v>
      </c>
      <c r="DH23" s="121">
        <f>SUM(BD23,+CF23)</f>
        <v>3770</v>
      </c>
      <c r="DI23" s="121">
        <f>SUM(BE23,+CG23)</f>
        <v>13849</v>
      </c>
      <c r="DJ23" s="121">
        <f>SUM(BF23,+CH23)</f>
        <v>222769</v>
      </c>
    </row>
    <row r="24" spans="1:114" s="136" customFormat="1" ht="13.5" customHeight="1" x14ac:dyDescent="0.15">
      <c r="A24" s="119" t="s">
        <v>46</v>
      </c>
      <c r="B24" s="120" t="s">
        <v>384</v>
      </c>
      <c r="C24" s="119" t="s">
        <v>385</v>
      </c>
      <c r="D24" s="121">
        <f>SUM(E24,+L24)</f>
        <v>108803</v>
      </c>
      <c r="E24" s="121">
        <f>SUM(F24:I24,K24)</f>
        <v>13160</v>
      </c>
      <c r="F24" s="121">
        <v>0</v>
      </c>
      <c r="G24" s="121">
        <v>0</v>
      </c>
      <c r="H24" s="121">
        <v>0</v>
      </c>
      <c r="I24" s="121">
        <v>12240</v>
      </c>
      <c r="J24" s="122" t="s">
        <v>392</v>
      </c>
      <c r="K24" s="121">
        <v>920</v>
      </c>
      <c r="L24" s="121">
        <v>95643</v>
      </c>
      <c r="M24" s="121">
        <f>SUM(N24,+U24)</f>
        <v>282545</v>
      </c>
      <c r="N24" s="121">
        <f>SUM(O24:R24,T24)</f>
        <v>4</v>
      </c>
      <c r="O24" s="121">
        <v>0</v>
      </c>
      <c r="P24" s="121">
        <v>0</v>
      </c>
      <c r="Q24" s="121">
        <v>0</v>
      </c>
      <c r="R24" s="121">
        <v>4</v>
      </c>
      <c r="S24" s="122" t="s">
        <v>392</v>
      </c>
      <c r="T24" s="121">
        <v>0</v>
      </c>
      <c r="U24" s="121">
        <v>282541</v>
      </c>
      <c r="V24" s="121">
        <f>+SUM(D24,M24)</f>
        <v>391348</v>
      </c>
      <c r="W24" s="121">
        <f>+SUM(E24,N24)</f>
        <v>13164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12244</v>
      </c>
      <c r="AB24" s="122" t="str">
        <f>IF(+SUM(J24,S24)=0,"-",+SUM(J24,S24))</f>
        <v>-</v>
      </c>
      <c r="AC24" s="121">
        <f>+SUM(K24,T24)</f>
        <v>920</v>
      </c>
      <c r="AD24" s="121">
        <f>+SUM(L24,U24)</f>
        <v>378184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63241</v>
      </c>
      <c r="AN24" s="121">
        <f>SUM(AO24:AR24)</f>
        <v>21928</v>
      </c>
      <c r="AO24" s="121">
        <v>21928</v>
      </c>
      <c r="AP24" s="121">
        <v>0</v>
      </c>
      <c r="AQ24" s="121">
        <v>0</v>
      </c>
      <c r="AR24" s="121">
        <v>0</v>
      </c>
      <c r="AS24" s="121">
        <f>SUM(AT24:AV24)</f>
        <v>1452</v>
      </c>
      <c r="AT24" s="121">
        <v>1452</v>
      </c>
      <c r="AU24" s="121">
        <v>0</v>
      </c>
      <c r="AV24" s="121">
        <v>0</v>
      </c>
      <c r="AW24" s="121">
        <v>0</v>
      </c>
      <c r="AX24" s="121">
        <f>SUM(AY24:BB24)</f>
        <v>39861</v>
      </c>
      <c r="AY24" s="121">
        <v>38572</v>
      </c>
      <c r="AZ24" s="121">
        <v>1289</v>
      </c>
      <c r="BA24" s="121">
        <v>0</v>
      </c>
      <c r="BB24" s="121">
        <v>0</v>
      </c>
      <c r="BC24" s="121">
        <v>38914</v>
      </c>
      <c r="BD24" s="121">
        <v>0</v>
      </c>
      <c r="BE24" s="121">
        <v>6648</v>
      </c>
      <c r="BF24" s="121">
        <f>SUM(AE24,+AM24,+BE24)</f>
        <v>69889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233749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48796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233749</v>
      </c>
      <c r="CQ24" s="121">
        <f>SUM(AM24,+BO24)</f>
        <v>63241</v>
      </c>
      <c r="CR24" s="121">
        <f>SUM(AN24,+BP24)</f>
        <v>21928</v>
      </c>
      <c r="CS24" s="121">
        <f>SUM(AO24,+BQ24)</f>
        <v>21928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1452</v>
      </c>
      <c r="CX24" s="121">
        <f>SUM(AT24,+BV24)</f>
        <v>1452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39861</v>
      </c>
      <c r="DC24" s="121">
        <f>SUM(AY24,+CA24)</f>
        <v>38572</v>
      </c>
      <c r="DD24" s="121">
        <f>SUM(AZ24,+CB24)</f>
        <v>1289</v>
      </c>
      <c r="DE24" s="121">
        <f>SUM(BA24,+CC24)</f>
        <v>0</v>
      </c>
      <c r="DF24" s="121">
        <f>SUM(BB24,+CD24)</f>
        <v>0</v>
      </c>
      <c r="DG24" s="121">
        <f>SUM(BC24,+CE24)</f>
        <v>87710</v>
      </c>
      <c r="DH24" s="121">
        <f>SUM(BD24,+CF24)</f>
        <v>0</v>
      </c>
      <c r="DI24" s="121">
        <f>SUM(BE24,+CG24)</f>
        <v>6648</v>
      </c>
      <c r="DJ24" s="121">
        <f>SUM(BF24,+CH24)</f>
        <v>69889</v>
      </c>
    </row>
    <row r="25" spans="1:114" s="136" customFormat="1" ht="13.5" customHeight="1" x14ac:dyDescent="0.15">
      <c r="A25" s="119" t="s">
        <v>46</v>
      </c>
      <c r="B25" s="120" t="s">
        <v>386</v>
      </c>
      <c r="C25" s="119" t="s">
        <v>387</v>
      </c>
      <c r="D25" s="121">
        <f>SUM(E25,+L25)</f>
        <v>104862</v>
      </c>
      <c r="E25" s="121">
        <f>SUM(F25:I25,K25)</f>
        <v>19995</v>
      </c>
      <c r="F25" s="121">
        <v>0</v>
      </c>
      <c r="G25" s="121">
        <v>0</v>
      </c>
      <c r="H25" s="121">
        <v>0</v>
      </c>
      <c r="I25" s="121">
        <v>19391</v>
      </c>
      <c r="J25" s="122" t="s">
        <v>392</v>
      </c>
      <c r="K25" s="121">
        <v>604</v>
      </c>
      <c r="L25" s="121">
        <v>84867</v>
      </c>
      <c r="M25" s="121">
        <f>SUM(N25,+U25)</f>
        <v>136514</v>
      </c>
      <c r="N25" s="121">
        <f>SUM(O25:R25,T25)</f>
        <v>5</v>
      </c>
      <c r="O25" s="121">
        <v>0</v>
      </c>
      <c r="P25" s="121">
        <v>0</v>
      </c>
      <c r="Q25" s="121">
        <v>0</v>
      </c>
      <c r="R25" s="121">
        <v>5</v>
      </c>
      <c r="S25" s="122" t="s">
        <v>392</v>
      </c>
      <c r="T25" s="121">
        <v>0</v>
      </c>
      <c r="U25" s="121">
        <v>136509</v>
      </c>
      <c r="V25" s="121">
        <f>+SUM(D25,M25)</f>
        <v>241376</v>
      </c>
      <c r="W25" s="121">
        <f>+SUM(E25,N25)</f>
        <v>20000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19396</v>
      </c>
      <c r="AB25" s="122" t="str">
        <f>IF(+SUM(J25,S25)=0,"-",+SUM(J25,S25))</f>
        <v>-</v>
      </c>
      <c r="AC25" s="121">
        <f>+SUM(K25,T25)</f>
        <v>604</v>
      </c>
      <c r="AD25" s="121">
        <f>+SUM(L25,U25)</f>
        <v>221376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56428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56428</v>
      </c>
      <c r="AY25" s="121">
        <v>47447</v>
      </c>
      <c r="AZ25" s="121">
        <v>2414</v>
      </c>
      <c r="BA25" s="121">
        <v>0</v>
      </c>
      <c r="BB25" s="121">
        <v>6567</v>
      </c>
      <c r="BC25" s="121">
        <v>47565</v>
      </c>
      <c r="BD25" s="121">
        <v>0</v>
      </c>
      <c r="BE25" s="121">
        <v>869</v>
      </c>
      <c r="BF25" s="121">
        <f>SUM(AE25,+AM25,+BE25)</f>
        <v>57297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112818</v>
      </c>
      <c r="BO25" s="121">
        <f>SUM(BP25,BU25,BY25,BZ25,CF25)</f>
        <v>2035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2035</v>
      </c>
      <c r="CA25" s="121">
        <v>0</v>
      </c>
      <c r="CB25" s="121">
        <v>2035</v>
      </c>
      <c r="CC25" s="121">
        <v>0</v>
      </c>
      <c r="CD25" s="121">
        <v>0</v>
      </c>
      <c r="CE25" s="121">
        <v>21661</v>
      </c>
      <c r="CF25" s="121">
        <v>0</v>
      </c>
      <c r="CG25" s="121">
        <v>0</v>
      </c>
      <c r="CH25" s="121">
        <f>SUM(BG25,+BO25,+CG25)</f>
        <v>2035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112818</v>
      </c>
      <c r="CQ25" s="121">
        <f>SUM(AM25,+BO25)</f>
        <v>58463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58463</v>
      </c>
      <c r="DC25" s="121">
        <f>SUM(AY25,+CA25)</f>
        <v>47447</v>
      </c>
      <c r="DD25" s="121">
        <f>SUM(AZ25,+CB25)</f>
        <v>4449</v>
      </c>
      <c r="DE25" s="121">
        <f>SUM(BA25,+CC25)</f>
        <v>0</v>
      </c>
      <c r="DF25" s="121">
        <f>SUM(BB25,+CD25)</f>
        <v>6567</v>
      </c>
      <c r="DG25" s="121">
        <f>SUM(BC25,+CE25)</f>
        <v>69226</v>
      </c>
      <c r="DH25" s="121">
        <f>SUM(BD25,+CF25)</f>
        <v>0</v>
      </c>
      <c r="DI25" s="121">
        <f>SUM(BE25,+CG25)</f>
        <v>869</v>
      </c>
      <c r="DJ25" s="121">
        <f>SUM(BF25,+CH25)</f>
        <v>59332</v>
      </c>
    </row>
    <row r="26" spans="1:114" s="136" customFormat="1" ht="13.5" customHeight="1" x14ac:dyDescent="0.15">
      <c r="A26" s="119" t="s">
        <v>46</v>
      </c>
      <c r="B26" s="120" t="s">
        <v>388</v>
      </c>
      <c r="C26" s="119" t="s">
        <v>389</v>
      </c>
      <c r="D26" s="121">
        <f>SUM(E26,+L26)</f>
        <v>271867</v>
      </c>
      <c r="E26" s="121">
        <f>SUM(F26:I26,K26)</f>
        <v>48188</v>
      </c>
      <c r="F26" s="121">
        <v>0</v>
      </c>
      <c r="G26" s="121">
        <v>1250</v>
      </c>
      <c r="H26" s="121">
        <v>0</v>
      </c>
      <c r="I26" s="121">
        <v>40850</v>
      </c>
      <c r="J26" s="122" t="s">
        <v>392</v>
      </c>
      <c r="K26" s="121">
        <v>6088</v>
      </c>
      <c r="L26" s="121">
        <v>223679</v>
      </c>
      <c r="M26" s="121">
        <f>SUM(N26,+U26)</f>
        <v>981502</v>
      </c>
      <c r="N26" s="121">
        <f>SUM(O26:R26,T26)</f>
        <v>191377</v>
      </c>
      <c r="O26" s="121">
        <v>48833</v>
      </c>
      <c r="P26" s="121">
        <v>0</v>
      </c>
      <c r="Q26" s="121">
        <v>50700</v>
      </c>
      <c r="R26" s="121">
        <v>52652</v>
      </c>
      <c r="S26" s="122" t="s">
        <v>392</v>
      </c>
      <c r="T26" s="121">
        <v>39192</v>
      </c>
      <c r="U26" s="121">
        <v>790125</v>
      </c>
      <c r="V26" s="121">
        <f>+SUM(D26,M26)</f>
        <v>1253369</v>
      </c>
      <c r="W26" s="121">
        <f>+SUM(E26,N26)</f>
        <v>239565</v>
      </c>
      <c r="X26" s="121">
        <f>+SUM(F26,O26)</f>
        <v>48833</v>
      </c>
      <c r="Y26" s="121">
        <f>+SUM(G26,P26)</f>
        <v>1250</v>
      </c>
      <c r="Z26" s="121">
        <f>+SUM(H26,Q26)</f>
        <v>50700</v>
      </c>
      <c r="AA26" s="121">
        <f>+SUM(I26,R26)</f>
        <v>93502</v>
      </c>
      <c r="AB26" s="122" t="str">
        <f>IF(+SUM(J26,S26)=0,"-",+SUM(J26,S26))</f>
        <v>-</v>
      </c>
      <c r="AC26" s="121">
        <f>+SUM(K26,T26)</f>
        <v>45280</v>
      </c>
      <c r="AD26" s="121">
        <f>+SUM(L26,U26)</f>
        <v>1013804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143390</v>
      </c>
      <c r="AN26" s="121">
        <f>SUM(AO26:AR26)</f>
        <v>27038</v>
      </c>
      <c r="AO26" s="121">
        <v>27038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116352</v>
      </c>
      <c r="AY26" s="121">
        <v>109527</v>
      </c>
      <c r="AZ26" s="121">
        <v>4187</v>
      </c>
      <c r="BA26" s="121">
        <v>2638</v>
      </c>
      <c r="BB26" s="121">
        <v>0</v>
      </c>
      <c r="BC26" s="121">
        <v>106862</v>
      </c>
      <c r="BD26" s="121">
        <v>0</v>
      </c>
      <c r="BE26" s="121">
        <v>21615</v>
      </c>
      <c r="BF26" s="121">
        <f>SUM(AE26,+AM26,+BE26)</f>
        <v>165005</v>
      </c>
      <c r="BG26" s="121">
        <f>SUM(BH26,+BM26)</f>
        <v>100890</v>
      </c>
      <c r="BH26" s="121">
        <f>SUM(BI26:BL26)</f>
        <v>100890</v>
      </c>
      <c r="BI26" s="121">
        <v>0</v>
      </c>
      <c r="BJ26" s="121">
        <v>0</v>
      </c>
      <c r="BK26" s="121">
        <v>0</v>
      </c>
      <c r="BL26" s="121">
        <v>100890</v>
      </c>
      <c r="BM26" s="121">
        <v>0</v>
      </c>
      <c r="BN26" s="121">
        <v>587515</v>
      </c>
      <c r="BO26" s="121">
        <f>SUM(BP26,BU26,BY26,BZ26,CF26)</f>
        <v>188032</v>
      </c>
      <c r="BP26" s="121">
        <f>SUM(BQ26:BT26)</f>
        <v>23211</v>
      </c>
      <c r="BQ26" s="121">
        <v>23211</v>
      </c>
      <c r="BR26" s="121">
        <v>0</v>
      </c>
      <c r="BS26" s="121">
        <v>0</v>
      </c>
      <c r="BT26" s="121">
        <v>0</v>
      </c>
      <c r="BU26" s="121">
        <f>SUM(BV26:BX26)</f>
        <v>117778</v>
      </c>
      <c r="BV26" s="121">
        <v>0</v>
      </c>
      <c r="BW26" s="121">
        <v>117288</v>
      </c>
      <c r="BX26" s="121">
        <v>490</v>
      </c>
      <c r="BY26" s="121">
        <v>0</v>
      </c>
      <c r="BZ26" s="121">
        <f>SUM(CA26:CD26)</f>
        <v>47043</v>
      </c>
      <c r="CA26" s="121">
        <v>5416</v>
      </c>
      <c r="CB26" s="121">
        <v>33594</v>
      </c>
      <c r="CC26" s="121">
        <v>8033</v>
      </c>
      <c r="CD26" s="121">
        <v>0</v>
      </c>
      <c r="CE26" s="121">
        <v>102833</v>
      </c>
      <c r="CF26" s="121">
        <v>0</v>
      </c>
      <c r="CG26" s="121">
        <v>2232</v>
      </c>
      <c r="CH26" s="121">
        <f>SUM(BG26,+BO26,+CG26)</f>
        <v>291154</v>
      </c>
      <c r="CI26" s="121">
        <f>SUM(AE26,+BG26)</f>
        <v>100890</v>
      </c>
      <c r="CJ26" s="121">
        <f>SUM(AF26,+BH26)</f>
        <v>100890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100890</v>
      </c>
      <c r="CO26" s="121">
        <f>SUM(AK26,+BM26)</f>
        <v>0</v>
      </c>
      <c r="CP26" s="121">
        <f>SUM(AL26,+BN26)</f>
        <v>587515</v>
      </c>
      <c r="CQ26" s="121">
        <f>SUM(AM26,+BO26)</f>
        <v>331422</v>
      </c>
      <c r="CR26" s="121">
        <f>SUM(AN26,+BP26)</f>
        <v>50249</v>
      </c>
      <c r="CS26" s="121">
        <f>SUM(AO26,+BQ26)</f>
        <v>50249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117778</v>
      </c>
      <c r="CX26" s="121">
        <f>SUM(AT26,+BV26)</f>
        <v>0</v>
      </c>
      <c r="CY26" s="121">
        <f>SUM(AU26,+BW26)</f>
        <v>117288</v>
      </c>
      <c r="CZ26" s="121">
        <f>SUM(AV26,+BX26)</f>
        <v>490</v>
      </c>
      <c r="DA26" s="121">
        <f>SUM(AW26,+BY26)</f>
        <v>0</v>
      </c>
      <c r="DB26" s="121">
        <f>SUM(AX26,+BZ26)</f>
        <v>163395</v>
      </c>
      <c r="DC26" s="121">
        <f>SUM(AY26,+CA26)</f>
        <v>114943</v>
      </c>
      <c r="DD26" s="121">
        <f>SUM(AZ26,+CB26)</f>
        <v>37781</v>
      </c>
      <c r="DE26" s="121">
        <f>SUM(BA26,+CC26)</f>
        <v>10671</v>
      </c>
      <c r="DF26" s="121">
        <f>SUM(BB26,+CD26)</f>
        <v>0</v>
      </c>
      <c r="DG26" s="121">
        <f>SUM(BC26,+CE26)</f>
        <v>209695</v>
      </c>
      <c r="DH26" s="121">
        <f>SUM(BD26,+CF26)</f>
        <v>0</v>
      </c>
      <c r="DI26" s="121">
        <f>SUM(BE26,+CG26)</f>
        <v>23847</v>
      </c>
      <c r="DJ26" s="121">
        <f>SUM(BF26,+CH26)</f>
        <v>456159</v>
      </c>
    </row>
    <row r="27" spans="1:114" s="136" customFormat="1" ht="13.5" customHeight="1" x14ac:dyDescent="0.15">
      <c r="A27" s="119" t="s">
        <v>46</v>
      </c>
      <c r="B27" s="120" t="s">
        <v>390</v>
      </c>
      <c r="C27" s="119" t="s">
        <v>391</v>
      </c>
      <c r="D27" s="121">
        <f>SUM(E27,+L27)</f>
        <v>133688</v>
      </c>
      <c r="E27" s="121">
        <f>SUM(F27:I27,K27)</f>
        <v>20457</v>
      </c>
      <c r="F27" s="121">
        <v>0</v>
      </c>
      <c r="G27" s="121">
        <v>0</v>
      </c>
      <c r="H27" s="121">
        <v>0</v>
      </c>
      <c r="I27" s="121">
        <v>20223</v>
      </c>
      <c r="J27" s="122" t="s">
        <v>392</v>
      </c>
      <c r="K27" s="121">
        <v>234</v>
      </c>
      <c r="L27" s="121">
        <v>113231</v>
      </c>
      <c r="M27" s="121">
        <f>SUM(N27,+U27)</f>
        <v>51823</v>
      </c>
      <c r="N27" s="121">
        <f>SUM(O27:R27,T27)</f>
        <v>6</v>
      </c>
      <c r="O27" s="121">
        <v>0</v>
      </c>
      <c r="P27" s="121">
        <v>0</v>
      </c>
      <c r="Q27" s="121">
        <v>0</v>
      </c>
      <c r="R27" s="121">
        <v>0</v>
      </c>
      <c r="S27" s="122" t="s">
        <v>392</v>
      </c>
      <c r="T27" s="121">
        <v>6</v>
      </c>
      <c r="U27" s="121">
        <v>51817</v>
      </c>
      <c r="V27" s="121">
        <f>+SUM(D27,M27)</f>
        <v>185511</v>
      </c>
      <c r="W27" s="121">
        <f>+SUM(E27,N27)</f>
        <v>20463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20223</v>
      </c>
      <c r="AB27" s="122" t="str">
        <f>IF(+SUM(J27,S27)=0,"-",+SUM(J27,S27))</f>
        <v>-</v>
      </c>
      <c r="AC27" s="121">
        <f>+SUM(K27,T27)</f>
        <v>240</v>
      </c>
      <c r="AD27" s="121">
        <f>+SUM(L27,U27)</f>
        <v>165048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93202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597</v>
      </c>
      <c r="AT27" s="121">
        <v>0</v>
      </c>
      <c r="AU27" s="121">
        <v>597</v>
      </c>
      <c r="AV27" s="121">
        <v>0</v>
      </c>
      <c r="AW27" s="121">
        <v>0</v>
      </c>
      <c r="AX27" s="121">
        <f>SUM(AY27:BB27)</f>
        <v>92605</v>
      </c>
      <c r="AY27" s="121">
        <v>91745</v>
      </c>
      <c r="AZ27" s="121">
        <v>860</v>
      </c>
      <c r="BA27" s="121">
        <v>0</v>
      </c>
      <c r="BB27" s="121">
        <v>0</v>
      </c>
      <c r="BC27" s="121">
        <v>40486</v>
      </c>
      <c r="BD27" s="121">
        <v>0</v>
      </c>
      <c r="BE27" s="121">
        <v>0</v>
      </c>
      <c r="BF27" s="121">
        <f>SUM(AE27,+AM27,+BE27)</f>
        <v>93202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51801</v>
      </c>
      <c r="CF27" s="121">
        <v>0</v>
      </c>
      <c r="CG27" s="121">
        <v>22</v>
      </c>
      <c r="CH27" s="121">
        <f>SUM(BG27,+BO27,+CG27)</f>
        <v>22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93202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597</v>
      </c>
      <c r="CX27" s="121">
        <f>SUM(AT27,+BV27)</f>
        <v>0</v>
      </c>
      <c r="CY27" s="121">
        <f>SUM(AU27,+BW27)</f>
        <v>597</v>
      </c>
      <c r="CZ27" s="121">
        <f>SUM(AV27,+BX27)</f>
        <v>0</v>
      </c>
      <c r="DA27" s="121">
        <f>SUM(AW27,+BY27)</f>
        <v>0</v>
      </c>
      <c r="DB27" s="121">
        <f>SUM(AX27,+BZ27)</f>
        <v>92605</v>
      </c>
      <c r="DC27" s="121">
        <f>SUM(AY27,+CA27)</f>
        <v>91745</v>
      </c>
      <c r="DD27" s="121">
        <f>SUM(AZ27,+CB27)</f>
        <v>860</v>
      </c>
      <c r="DE27" s="121">
        <f>SUM(BA27,+CC27)</f>
        <v>0</v>
      </c>
      <c r="DF27" s="121">
        <f>SUM(BB27,+CD27)</f>
        <v>0</v>
      </c>
      <c r="DG27" s="121">
        <f>SUM(BC27,+CE27)</f>
        <v>92287</v>
      </c>
      <c r="DH27" s="121">
        <f>SUM(BD27,+CF27)</f>
        <v>0</v>
      </c>
      <c r="DI27" s="121">
        <f>SUM(BE27,+CG27)</f>
        <v>22</v>
      </c>
      <c r="DJ27" s="121">
        <f>SUM(BF27,+CH27)</f>
        <v>93224</v>
      </c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7">
    <sortCondition ref="A8:A27"/>
    <sortCondition ref="B8:B27"/>
    <sortCondition ref="C8:C2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SUM(E7,+L7)</f>
        <v>964472</v>
      </c>
      <c r="E7" s="140">
        <f>SUM(F7:I7)+K7</f>
        <v>602040</v>
      </c>
      <c r="F7" s="140">
        <f t="shared" ref="F7:L7" si="0">SUM(F$8:F$57)</f>
        <v>3142</v>
      </c>
      <c r="G7" s="140">
        <f t="shared" si="0"/>
        <v>0</v>
      </c>
      <c r="H7" s="140">
        <f t="shared" si="0"/>
        <v>0</v>
      </c>
      <c r="I7" s="140">
        <f t="shared" si="0"/>
        <v>396139</v>
      </c>
      <c r="J7" s="140">
        <f t="shared" si="0"/>
        <v>3426075</v>
      </c>
      <c r="K7" s="140">
        <f t="shared" si="0"/>
        <v>202759</v>
      </c>
      <c r="L7" s="140">
        <f t="shared" si="0"/>
        <v>362432</v>
      </c>
      <c r="M7" s="140">
        <f>SUM(N7,+U7)</f>
        <v>781891</v>
      </c>
      <c r="N7" s="140">
        <f>SUM(O7:R7,T7)</f>
        <v>343355</v>
      </c>
      <c r="O7" s="140">
        <f t="shared" ref="O7:U7" si="1">SUM(O$8:O$57)</f>
        <v>328946</v>
      </c>
      <c r="P7" s="140">
        <f t="shared" si="1"/>
        <v>0</v>
      </c>
      <c r="Q7" s="140">
        <f t="shared" si="1"/>
        <v>0</v>
      </c>
      <c r="R7" s="140">
        <f t="shared" si="1"/>
        <v>0</v>
      </c>
      <c r="S7" s="140">
        <f t="shared" si="1"/>
        <v>2347825</v>
      </c>
      <c r="T7" s="140">
        <f t="shared" si="1"/>
        <v>14409</v>
      </c>
      <c r="U7" s="140">
        <f t="shared" si="1"/>
        <v>438536</v>
      </c>
      <c r="V7" s="140">
        <f t="shared" ref="V7:AD7" si="2">+SUM(D7,M7)</f>
        <v>1746363</v>
      </c>
      <c r="W7" s="140">
        <f t="shared" si="2"/>
        <v>945395</v>
      </c>
      <c r="X7" s="140">
        <f t="shared" si="2"/>
        <v>332088</v>
      </c>
      <c r="Y7" s="140">
        <f t="shared" si="2"/>
        <v>0</v>
      </c>
      <c r="Z7" s="140">
        <f t="shared" si="2"/>
        <v>0</v>
      </c>
      <c r="AA7" s="140">
        <f t="shared" si="2"/>
        <v>396139</v>
      </c>
      <c r="AB7" s="140">
        <f t="shared" si="2"/>
        <v>5773900</v>
      </c>
      <c r="AC7" s="140">
        <f t="shared" si="2"/>
        <v>217168</v>
      </c>
      <c r="AD7" s="140">
        <f t="shared" si="2"/>
        <v>800968</v>
      </c>
      <c r="AE7" s="140">
        <f>SUM(AF7,+AK7)</f>
        <v>37608</v>
      </c>
      <c r="AF7" s="140">
        <f>SUM(AG7:AJ7)</f>
        <v>0</v>
      </c>
      <c r="AG7" s="140">
        <f>SUM(AG$8:AG$57)</f>
        <v>0</v>
      </c>
      <c r="AH7" s="140">
        <f>SUM(AH$8:AH$57)</f>
        <v>0</v>
      </c>
      <c r="AI7" s="140">
        <f>SUM(AI$8:AI$57)</f>
        <v>0</v>
      </c>
      <c r="AJ7" s="140">
        <f>SUM(AJ$8:AJ$57)</f>
        <v>0</v>
      </c>
      <c r="AK7" s="140">
        <f>SUM(AK$8:AK$57)</f>
        <v>37608</v>
      </c>
      <c r="AL7" s="143" t="s">
        <v>314</v>
      </c>
      <c r="AM7" s="140">
        <f>SUM(AN7,AS7,AW7,AX7,BD7)</f>
        <v>3624882</v>
      </c>
      <c r="AN7" s="140">
        <f>SUM(AO7:AR7)</f>
        <v>299508</v>
      </c>
      <c r="AO7" s="140">
        <f>SUM(AO$8:AO$57)</f>
        <v>191240</v>
      </c>
      <c r="AP7" s="140">
        <f>SUM(AP$8:AP$57)</f>
        <v>0</v>
      </c>
      <c r="AQ7" s="140">
        <f>SUM(AQ$8:AQ$57)</f>
        <v>94752</v>
      </c>
      <c r="AR7" s="140">
        <f>SUM(AR$8:AR$57)</f>
        <v>13516</v>
      </c>
      <c r="AS7" s="140">
        <f>SUM(AT7:AV7)</f>
        <v>397357</v>
      </c>
      <c r="AT7" s="140">
        <f>SUM(AT$8:AT$57)</f>
        <v>0</v>
      </c>
      <c r="AU7" s="140">
        <f>SUM(AU$8:AU$57)</f>
        <v>359511</v>
      </c>
      <c r="AV7" s="140">
        <f>SUM(AV$8:AV$57)</f>
        <v>37846</v>
      </c>
      <c r="AW7" s="140">
        <f>SUM(AW$8:AW$57)</f>
        <v>0</v>
      </c>
      <c r="AX7" s="140">
        <f>SUM(AY7:BB7)</f>
        <v>2922277</v>
      </c>
      <c r="AY7" s="140">
        <f>SUM(AY$8:AY$57)</f>
        <v>142067</v>
      </c>
      <c r="AZ7" s="140">
        <f>SUM(AZ$8:AZ$57)</f>
        <v>2693514</v>
      </c>
      <c r="BA7" s="140">
        <f>SUM(BA$8:BA$57)</f>
        <v>61115</v>
      </c>
      <c r="BB7" s="140">
        <f>SUM(BB$8:BB$57)</f>
        <v>25581</v>
      </c>
      <c r="BC7" s="143" t="s">
        <v>315</v>
      </c>
      <c r="BD7" s="140">
        <f>SUM(BD$8:BD$57)</f>
        <v>5740</v>
      </c>
      <c r="BE7" s="140">
        <f>SUM(BE$8:BE$57)</f>
        <v>728057</v>
      </c>
      <c r="BF7" s="140">
        <f>SUM(AE7,+AM7,+BE7)</f>
        <v>4390547</v>
      </c>
      <c r="BG7" s="140">
        <f>SUM(BH7,+BM7)</f>
        <v>1281692</v>
      </c>
      <c r="BH7" s="140">
        <f>SUM(BI7:BL7)</f>
        <v>1278942</v>
      </c>
      <c r="BI7" s="140">
        <f>SUM(BI$8:BI$57)</f>
        <v>0</v>
      </c>
      <c r="BJ7" s="140">
        <f>SUM(BJ$8:BJ$57)</f>
        <v>1278942</v>
      </c>
      <c r="BK7" s="140">
        <f>SUM(BK$8:BK$57)</f>
        <v>0</v>
      </c>
      <c r="BL7" s="140">
        <f>SUM(BL$8:BL$57)</f>
        <v>0</v>
      </c>
      <c r="BM7" s="140">
        <f>SUM(BM$8:BM$57)</f>
        <v>2750</v>
      </c>
      <c r="BN7" s="143" t="s">
        <v>314</v>
      </c>
      <c r="BO7" s="140">
        <f>SUM(BP7,BU7,BY7,BZ7,CF7)</f>
        <v>1410014</v>
      </c>
      <c r="BP7" s="140">
        <f>SUM(BQ7:BT7)</f>
        <v>218010</v>
      </c>
      <c r="BQ7" s="140">
        <f>SUM(BQ$8:BQ$57)</f>
        <v>218010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940321</v>
      </c>
      <c r="BV7" s="140">
        <f>SUM(BV$8:BV$57)</f>
        <v>0</v>
      </c>
      <c r="BW7" s="140">
        <f>SUM(BW$8:BW$57)</f>
        <v>940321</v>
      </c>
      <c r="BX7" s="140">
        <f>SUM(BX$8:BX$57)</f>
        <v>0</v>
      </c>
      <c r="BY7" s="140">
        <f>SUM(BY$8:BY$57)</f>
        <v>0</v>
      </c>
      <c r="BZ7" s="140">
        <f>SUM(CA7:CD7)</f>
        <v>244459</v>
      </c>
      <c r="CA7" s="140">
        <f>SUM(CA$8:CA$57)</f>
        <v>4412</v>
      </c>
      <c r="CB7" s="140">
        <f>SUM(CB$8:CB$57)</f>
        <v>199284</v>
      </c>
      <c r="CC7" s="140">
        <f>SUM(CC$8:CC$57)</f>
        <v>20356</v>
      </c>
      <c r="CD7" s="140">
        <f>SUM(CD$8:CD$57)</f>
        <v>20407</v>
      </c>
      <c r="CE7" s="143" t="s">
        <v>314</v>
      </c>
      <c r="CF7" s="140">
        <f>SUM(CF$8:CF$57)</f>
        <v>7224</v>
      </c>
      <c r="CG7" s="140">
        <f>SUM(CG$8:CG$57)</f>
        <v>438010</v>
      </c>
      <c r="CH7" s="140">
        <f>SUM(BG7,+BO7,+CG7)</f>
        <v>3129716</v>
      </c>
      <c r="CI7" s="140">
        <f t="shared" ref="CI7:CO7" si="3">SUM(AE7,+BG7)</f>
        <v>1319300</v>
      </c>
      <c r="CJ7" s="140">
        <f t="shared" si="3"/>
        <v>1278942</v>
      </c>
      <c r="CK7" s="140">
        <f t="shared" si="3"/>
        <v>0</v>
      </c>
      <c r="CL7" s="140">
        <f t="shared" si="3"/>
        <v>1278942</v>
      </c>
      <c r="CM7" s="140">
        <f t="shared" si="3"/>
        <v>0</v>
      </c>
      <c r="CN7" s="140">
        <f t="shared" si="3"/>
        <v>0</v>
      </c>
      <c r="CO7" s="140">
        <f t="shared" si="3"/>
        <v>40358</v>
      </c>
      <c r="CP7" s="143" t="s">
        <v>314</v>
      </c>
      <c r="CQ7" s="140">
        <f t="shared" ref="CQ7:DF7" si="4">SUM(AM7,+BO7)</f>
        <v>5034896</v>
      </c>
      <c r="CR7" s="140">
        <f t="shared" si="4"/>
        <v>517518</v>
      </c>
      <c r="CS7" s="140">
        <f t="shared" si="4"/>
        <v>409250</v>
      </c>
      <c r="CT7" s="140">
        <f t="shared" si="4"/>
        <v>0</v>
      </c>
      <c r="CU7" s="140">
        <f t="shared" si="4"/>
        <v>94752</v>
      </c>
      <c r="CV7" s="140">
        <f t="shared" si="4"/>
        <v>13516</v>
      </c>
      <c r="CW7" s="140">
        <f t="shared" si="4"/>
        <v>1337678</v>
      </c>
      <c r="CX7" s="140">
        <f t="shared" si="4"/>
        <v>0</v>
      </c>
      <c r="CY7" s="140">
        <f t="shared" si="4"/>
        <v>1299832</v>
      </c>
      <c r="CZ7" s="140">
        <f t="shared" si="4"/>
        <v>37846</v>
      </c>
      <c r="DA7" s="140">
        <f t="shared" si="4"/>
        <v>0</v>
      </c>
      <c r="DB7" s="140">
        <f t="shared" si="4"/>
        <v>3166736</v>
      </c>
      <c r="DC7" s="140">
        <f t="shared" si="4"/>
        <v>146479</v>
      </c>
      <c r="DD7" s="140">
        <f t="shared" si="4"/>
        <v>2892798</v>
      </c>
      <c r="DE7" s="140">
        <f t="shared" si="4"/>
        <v>81471</v>
      </c>
      <c r="DF7" s="140">
        <f t="shared" si="4"/>
        <v>45988</v>
      </c>
      <c r="DG7" s="143" t="s">
        <v>314</v>
      </c>
      <c r="DH7" s="140">
        <f>SUM(BD7,+CF7)</f>
        <v>12964</v>
      </c>
      <c r="DI7" s="140">
        <f>SUM(BE7,+CG7)</f>
        <v>1166067</v>
      </c>
      <c r="DJ7" s="140">
        <f>SUM(BF7,+CH7)</f>
        <v>7520263</v>
      </c>
    </row>
    <row r="8" spans="1:114" s="136" customFormat="1" ht="13.5" customHeight="1" x14ac:dyDescent="0.15">
      <c r="A8" s="119" t="s">
        <v>46</v>
      </c>
      <c r="B8" s="120" t="s">
        <v>329</v>
      </c>
      <c r="C8" s="119" t="s">
        <v>330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3357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316000</v>
      </c>
      <c r="T8" s="121">
        <v>0</v>
      </c>
      <c r="U8" s="121">
        <v>3357</v>
      </c>
      <c r="V8" s="121">
        <f>+SUM(D8,M8)</f>
        <v>3357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316000</v>
      </c>
      <c r="AC8" s="121">
        <f>+SUM(K8,T8)</f>
        <v>0</v>
      </c>
      <c r="AD8" s="121">
        <f>+SUM(L8,U8)</f>
        <v>3357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392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392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392</v>
      </c>
      <c r="BO8" s="121">
        <f>SUM(BP8,BU8,BY8,BZ8,CF8)</f>
        <v>315447</v>
      </c>
      <c r="BP8" s="121">
        <f>SUM(BQ8:BT8)</f>
        <v>72428</v>
      </c>
      <c r="BQ8" s="121">
        <v>72428</v>
      </c>
      <c r="BR8" s="121">
        <v>0</v>
      </c>
      <c r="BS8" s="121">
        <v>0</v>
      </c>
      <c r="BT8" s="121">
        <v>0</v>
      </c>
      <c r="BU8" s="121">
        <f>SUM(BV8:BX8)</f>
        <v>228148</v>
      </c>
      <c r="BV8" s="121">
        <v>0</v>
      </c>
      <c r="BW8" s="121">
        <v>228148</v>
      </c>
      <c r="BX8" s="121">
        <v>0</v>
      </c>
      <c r="BY8" s="121">
        <v>0</v>
      </c>
      <c r="BZ8" s="121">
        <f>SUM(CA8:CD8)</f>
        <v>7647</v>
      </c>
      <c r="CA8" s="121">
        <v>0</v>
      </c>
      <c r="CB8" s="121">
        <v>7647</v>
      </c>
      <c r="CC8" s="121">
        <v>0</v>
      </c>
      <c r="CD8" s="121">
        <v>0</v>
      </c>
      <c r="CE8" s="122" t="s">
        <v>392</v>
      </c>
      <c r="CF8" s="121">
        <v>7224</v>
      </c>
      <c r="CG8" s="121">
        <v>3910</v>
      </c>
      <c r="CH8" s="121">
        <f>SUM(BG8,+BO8,+CG8)</f>
        <v>319357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392</v>
      </c>
      <c r="CQ8" s="121">
        <f>SUM(AM8,+BO8)</f>
        <v>315447</v>
      </c>
      <c r="CR8" s="121">
        <f>SUM(AN8,+BP8)</f>
        <v>72428</v>
      </c>
      <c r="CS8" s="121">
        <f>SUM(AO8,+BQ8)</f>
        <v>72428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228148</v>
      </c>
      <c r="CX8" s="121">
        <f>SUM(AT8,+BV8)</f>
        <v>0</v>
      </c>
      <c r="CY8" s="121">
        <f>SUM(AU8,+BW8)</f>
        <v>228148</v>
      </c>
      <c r="CZ8" s="121">
        <f>SUM(AV8,+BX8)</f>
        <v>0</v>
      </c>
      <c r="DA8" s="121">
        <f>SUM(AW8,+BY8)</f>
        <v>0</v>
      </c>
      <c r="DB8" s="121">
        <f>SUM(AX8,+BZ8)</f>
        <v>7647</v>
      </c>
      <c r="DC8" s="121">
        <f>SUM(AY8,+CA8)</f>
        <v>0</v>
      </c>
      <c r="DD8" s="121">
        <f>SUM(AZ8,+CB8)</f>
        <v>7647</v>
      </c>
      <c r="DE8" s="121">
        <f>SUM(BA8,+CC8)</f>
        <v>0</v>
      </c>
      <c r="DF8" s="121">
        <f>SUM(BB8,+CD8)</f>
        <v>0</v>
      </c>
      <c r="DG8" s="122" t="s">
        <v>392</v>
      </c>
      <c r="DH8" s="121">
        <f>SUM(BD8,+CF8)</f>
        <v>7224</v>
      </c>
      <c r="DI8" s="121">
        <f>SUM(BE8,+CG8)</f>
        <v>3910</v>
      </c>
      <c r="DJ8" s="121">
        <f>SUM(BF8,+CH8)</f>
        <v>319357</v>
      </c>
    </row>
    <row r="9" spans="1:114" s="136" customFormat="1" ht="13.5" customHeight="1" x14ac:dyDescent="0.15">
      <c r="A9" s="119" t="s">
        <v>46</v>
      </c>
      <c r="B9" s="120" t="s">
        <v>355</v>
      </c>
      <c r="C9" s="119" t="s">
        <v>356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349753</v>
      </c>
      <c r="N9" s="121">
        <f>SUM(O9:R9,T9)</f>
        <v>328946</v>
      </c>
      <c r="O9" s="121">
        <v>328946</v>
      </c>
      <c r="P9" s="121">
        <v>0</v>
      </c>
      <c r="Q9" s="121">
        <v>0</v>
      </c>
      <c r="R9" s="121">
        <v>0</v>
      </c>
      <c r="S9" s="121">
        <v>1164082</v>
      </c>
      <c r="T9" s="121">
        <v>0</v>
      </c>
      <c r="U9" s="121">
        <v>20807</v>
      </c>
      <c r="V9" s="121">
        <f>+SUM(D9,M9)</f>
        <v>349753</v>
      </c>
      <c r="W9" s="121">
        <f>+SUM(E9,N9)</f>
        <v>328946</v>
      </c>
      <c r="X9" s="121">
        <f>+SUM(F9,O9)</f>
        <v>328946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1164082</v>
      </c>
      <c r="AC9" s="121">
        <f>+SUM(K9,T9)</f>
        <v>0</v>
      </c>
      <c r="AD9" s="121">
        <f>+SUM(L9,U9)</f>
        <v>20807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392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392</v>
      </c>
      <c r="BD9" s="121">
        <v>0</v>
      </c>
      <c r="BE9" s="121">
        <v>0</v>
      </c>
      <c r="BF9" s="121">
        <f>SUM(AE9,+AM9,+BE9)</f>
        <v>0</v>
      </c>
      <c r="BG9" s="121">
        <f>SUM(BH9,+BM9)</f>
        <v>1281692</v>
      </c>
      <c r="BH9" s="121">
        <f>SUM(BI9:BL9)</f>
        <v>1278942</v>
      </c>
      <c r="BI9" s="121">
        <v>0</v>
      </c>
      <c r="BJ9" s="121">
        <v>1278942</v>
      </c>
      <c r="BK9" s="121">
        <v>0</v>
      </c>
      <c r="BL9" s="121">
        <v>0</v>
      </c>
      <c r="BM9" s="121">
        <v>2750</v>
      </c>
      <c r="BN9" s="122" t="s">
        <v>392</v>
      </c>
      <c r="BO9" s="121">
        <f>SUM(BP9,BU9,BY9,BZ9,CF9)</f>
        <v>196852</v>
      </c>
      <c r="BP9" s="121">
        <f>SUM(BQ9:BT9)</f>
        <v>56556</v>
      </c>
      <c r="BQ9" s="121">
        <v>56556</v>
      </c>
      <c r="BR9" s="121">
        <v>0</v>
      </c>
      <c r="BS9" s="121">
        <v>0</v>
      </c>
      <c r="BT9" s="121">
        <v>0</v>
      </c>
      <c r="BU9" s="121">
        <f>SUM(BV9:BX9)</f>
        <v>107931</v>
      </c>
      <c r="BV9" s="121">
        <v>0</v>
      </c>
      <c r="BW9" s="121">
        <v>107931</v>
      </c>
      <c r="BX9" s="121">
        <v>0</v>
      </c>
      <c r="BY9" s="121">
        <v>0</v>
      </c>
      <c r="BZ9" s="121">
        <f>SUM(CA9:CD9)</f>
        <v>32365</v>
      </c>
      <c r="CA9" s="121">
        <v>3990</v>
      </c>
      <c r="CB9" s="121">
        <v>8019</v>
      </c>
      <c r="CC9" s="121">
        <v>20356</v>
      </c>
      <c r="CD9" s="121">
        <v>0</v>
      </c>
      <c r="CE9" s="122" t="s">
        <v>392</v>
      </c>
      <c r="CF9" s="121">
        <v>0</v>
      </c>
      <c r="CG9" s="121">
        <v>35291</v>
      </c>
      <c r="CH9" s="121">
        <f>SUM(BG9,+BO9,+CG9)</f>
        <v>1513835</v>
      </c>
      <c r="CI9" s="121">
        <f>SUM(AE9,+BG9)</f>
        <v>1281692</v>
      </c>
      <c r="CJ9" s="121">
        <f>SUM(AF9,+BH9)</f>
        <v>1278942</v>
      </c>
      <c r="CK9" s="121">
        <f>SUM(AG9,+BI9)</f>
        <v>0</v>
      </c>
      <c r="CL9" s="121">
        <f>SUM(AH9,+BJ9)</f>
        <v>1278942</v>
      </c>
      <c r="CM9" s="121">
        <f>SUM(AI9,+BK9)</f>
        <v>0</v>
      </c>
      <c r="CN9" s="121">
        <f>SUM(AJ9,+BL9)</f>
        <v>0</v>
      </c>
      <c r="CO9" s="121">
        <f>SUM(AK9,+BM9)</f>
        <v>2750</v>
      </c>
      <c r="CP9" s="122" t="s">
        <v>392</v>
      </c>
      <c r="CQ9" s="121">
        <f>SUM(AM9,+BO9)</f>
        <v>196852</v>
      </c>
      <c r="CR9" s="121">
        <f>SUM(AN9,+BP9)</f>
        <v>56556</v>
      </c>
      <c r="CS9" s="121">
        <f>SUM(AO9,+BQ9)</f>
        <v>56556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107931</v>
      </c>
      <c r="CX9" s="121">
        <f>SUM(AT9,+BV9)</f>
        <v>0</v>
      </c>
      <c r="CY9" s="121">
        <f>SUM(AU9,+BW9)</f>
        <v>107931</v>
      </c>
      <c r="CZ9" s="121">
        <f>SUM(AV9,+BX9)</f>
        <v>0</v>
      </c>
      <c r="DA9" s="121">
        <f>SUM(AW9,+BY9)</f>
        <v>0</v>
      </c>
      <c r="DB9" s="121">
        <f>SUM(AX9,+BZ9)</f>
        <v>32365</v>
      </c>
      <c r="DC9" s="121">
        <f>SUM(AY9,+CA9)</f>
        <v>3990</v>
      </c>
      <c r="DD9" s="121">
        <f>SUM(AZ9,+CB9)</f>
        <v>8019</v>
      </c>
      <c r="DE9" s="121">
        <f>SUM(BA9,+CC9)</f>
        <v>20356</v>
      </c>
      <c r="DF9" s="121">
        <f>SUM(BB9,+CD9)</f>
        <v>0</v>
      </c>
      <c r="DG9" s="122" t="s">
        <v>392</v>
      </c>
      <c r="DH9" s="121">
        <f>SUM(BD9,+CF9)</f>
        <v>0</v>
      </c>
      <c r="DI9" s="121">
        <f>SUM(BE9,+CG9)</f>
        <v>35291</v>
      </c>
      <c r="DJ9" s="121">
        <f>SUM(BF9,+CH9)</f>
        <v>1513835</v>
      </c>
    </row>
    <row r="10" spans="1:114" s="136" customFormat="1" ht="13.5" customHeight="1" x14ac:dyDescent="0.15">
      <c r="A10" s="119" t="s">
        <v>46</v>
      </c>
      <c r="B10" s="120" t="s">
        <v>359</v>
      </c>
      <c r="C10" s="119" t="s">
        <v>360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25520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279399</v>
      </c>
      <c r="T10" s="121">
        <v>0</v>
      </c>
      <c r="U10" s="121">
        <v>25520</v>
      </c>
      <c r="V10" s="121">
        <f>+SUM(D10,M10)</f>
        <v>25520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279399</v>
      </c>
      <c r="AC10" s="121">
        <f>+SUM(K10,T10)</f>
        <v>0</v>
      </c>
      <c r="AD10" s="121">
        <f>+SUM(L10,U10)</f>
        <v>25520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392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392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392</v>
      </c>
      <c r="BO10" s="121">
        <f>SUM(BP10,BU10,BY10,BZ10,CF10)</f>
        <v>304919</v>
      </c>
      <c r="BP10" s="121">
        <f>SUM(BQ10:BT10)</f>
        <v>55366</v>
      </c>
      <c r="BQ10" s="121">
        <v>55366</v>
      </c>
      <c r="BR10" s="121">
        <v>0</v>
      </c>
      <c r="BS10" s="121">
        <v>0</v>
      </c>
      <c r="BT10" s="121">
        <v>0</v>
      </c>
      <c r="BU10" s="121">
        <f>SUM(BV10:BX10)</f>
        <v>184121</v>
      </c>
      <c r="BV10" s="121">
        <v>0</v>
      </c>
      <c r="BW10" s="121">
        <v>184121</v>
      </c>
      <c r="BX10" s="121">
        <v>0</v>
      </c>
      <c r="BY10" s="121">
        <v>0</v>
      </c>
      <c r="BZ10" s="121">
        <f>SUM(CA10:CD10)</f>
        <v>65432</v>
      </c>
      <c r="CA10" s="121">
        <v>0</v>
      </c>
      <c r="CB10" s="121">
        <v>56378</v>
      </c>
      <c r="CC10" s="121">
        <v>0</v>
      </c>
      <c r="CD10" s="121">
        <v>9054</v>
      </c>
      <c r="CE10" s="122" t="s">
        <v>392</v>
      </c>
      <c r="CF10" s="121">
        <v>0</v>
      </c>
      <c r="CG10" s="121">
        <v>0</v>
      </c>
      <c r="CH10" s="121">
        <f>SUM(BG10,+BO10,+CG10)</f>
        <v>304919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392</v>
      </c>
      <c r="CQ10" s="121">
        <f>SUM(AM10,+BO10)</f>
        <v>304919</v>
      </c>
      <c r="CR10" s="121">
        <f>SUM(AN10,+BP10)</f>
        <v>55366</v>
      </c>
      <c r="CS10" s="121">
        <f>SUM(AO10,+BQ10)</f>
        <v>55366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184121</v>
      </c>
      <c r="CX10" s="121">
        <f>SUM(AT10,+BV10)</f>
        <v>0</v>
      </c>
      <c r="CY10" s="121">
        <f>SUM(AU10,+BW10)</f>
        <v>184121</v>
      </c>
      <c r="CZ10" s="121">
        <f>SUM(AV10,+BX10)</f>
        <v>0</v>
      </c>
      <c r="DA10" s="121">
        <f>SUM(AW10,+BY10)</f>
        <v>0</v>
      </c>
      <c r="DB10" s="121">
        <f>SUM(AX10,+BZ10)</f>
        <v>65432</v>
      </c>
      <c r="DC10" s="121">
        <f>SUM(AY10,+CA10)</f>
        <v>0</v>
      </c>
      <c r="DD10" s="121">
        <f>SUM(AZ10,+CB10)</f>
        <v>56378</v>
      </c>
      <c r="DE10" s="121">
        <f>SUM(BA10,+CC10)</f>
        <v>0</v>
      </c>
      <c r="DF10" s="121">
        <f>SUM(BB10,+CD10)</f>
        <v>9054</v>
      </c>
      <c r="DG10" s="122" t="s">
        <v>392</v>
      </c>
      <c r="DH10" s="121">
        <f>SUM(BD10,+CF10)</f>
        <v>0</v>
      </c>
      <c r="DI10" s="121">
        <f>SUM(BE10,+CG10)</f>
        <v>0</v>
      </c>
      <c r="DJ10" s="121">
        <f>SUM(BF10,+CH10)</f>
        <v>304919</v>
      </c>
    </row>
    <row r="11" spans="1:114" s="136" customFormat="1" ht="13.5" customHeight="1" x14ac:dyDescent="0.15">
      <c r="A11" s="119" t="s">
        <v>46</v>
      </c>
      <c r="B11" s="120" t="s">
        <v>353</v>
      </c>
      <c r="C11" s="119" t="s">
        <v>354</v>
      </c>
      <c r="D11" s="121">
        <f>SUM(E11,+L11)</f>
        <v>9992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47050</v>
      </c>
      <c r="K11" s="121">
        <v>0</v>
      </c>
      <c r="L11" s="121">
        <v>9992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9992</v>
      </c>
      <c r="W11" s="121">
        <f>+SUM(E11,N11)</f>
        <v>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47050</v>
      </c>
      <c r="AC11" s="121">
        <f>+SUM(K11,T11)</f>
        <v>0</v>
      </c>
      <c r="AD11" s="121">
        <f>+SUM(L11,U11)</f>
        <v>9992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392</v>
      </c>
      <c r="AM11" s="121">
        <f>SUM(AN11,AS11,AW11,AX11,BD11)</f>
        <v>44749</v>
      </c>
      <c r="AN11" s="121">
        <f>SUM(AO11:AR11)</f>
        <v>22208</v>
      </c>
      <c r="AO11" s="121">
        <v>15891</v>
      </c>
      <c r="AP11" s="121">
        <v>0</v>
      </c>
      <c r="AQ11" s="121">
        <v>0</v>
      </c>
      <c r="AR11" s="121">
        <v>6317</v>
      </c>
      <c r="AS11" s="121">
        <f>SUM(AT11:AV11)</f>
        <v>13518</v>
      </c>
      <c r="AT11" s="121">
        <v>0</v>
      </c>
      <c r="AU11" s="121">
        <v>0</v>
      </c>
      <c r="AV11" s="121">
        <v>13518</v>
      </c>
      <c r="AW11" s="121">
        <v>0</v>
      </c>
      <c r="AX11" s="121">
        <f>SUM(AY11:BB11)</f>
        <v>3283</v>
      </c>
      <c r="AY11" s="121">
        <v>0</v>
      </c>
      <c r="AZ11" s="121">
        <v>0</v>
      </c>
      <c r="BA11" s="121">
        <v>1650</v>
      </c>
      <c r="BB11" s="121">
        <v>1633</v>
      </c>
      <c r="BC11" s="122" t="s">
        <v>392</v>
      </c>
      <c r="BD11" s="121">
        <v>5740</v>
      </c>
      <c r="BE11" s="121">
        <v>12293</v>
      </c>
      <c r="BF11" s="121">
        <f>SUM(AE11,+AM11,+BE11)</f>
        <v>57042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392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392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392</v>
      </c>
      <c r="CQ11" s="121">
        <f>SUM(AM11,+BO11)</f>
        <v>44749</v>
      </c>
      <c r="CR11" s="121">
        <f>SUM(AN11,+BP11)</f>
        <v>22208</v>
      </c>
      <c r="CS11" s="121">
        <f>SUM(AO11,+BQ11)</f>
        <v>15891</v>
      </c>
      <c r="CT11" s="121">
        <f>SUM(AP11,+BR11)</f>
        <v>0</v>
      </c>
      <c r="CU11" s="121">
        <f>SUM(AQ11,+BS11)</f>
        <v>0</v>
      </c>
      <c r="CV11" s="121">
        <f>SUM(AR11,+BT11)</f>
        <v>6317</v>
      </c>
      <c r="CW11" s="121">
        <f>SUM(AS11,+BU11)</f>
        <v>13518</v>
      </c>
      <c r="CX11" s="121">
        <f>SUM(AT11,+BV11)</f>
        <v>0</v>
      </c>
      <c r="CY11" s="121">
        <f>SUM(AU11,+BW11)</f>
        <v>0</v>
      </c>
      <c r="CZ11" s="121">
        <f>SUM(AV11,+BX11)</f>
        <v>13518</v>
      </c>
      <c r="DA11" s="121">
        <f>SUM(AW11,+BY11)</f>
        <v>0</v>
      </c>
      <c r="DB11" s="121">
        <f>SUM(AX11,+BZ11)</f>
        <v>3283</v>
      </c>
      <c r="DC11" s="121">
        <f>SUM(AY11,+CA11)</f>
        <v>0</v>
      </c>
      <c r="DD11" s="121">
        <f>SUM(AZ11,+CB11)</f>
        <v>0</v>
      </c>
      <c r="DE11" s="121">
        <f>SUM(BA11,+CC11)</f>
        <v>1650</v>
      </c>
      <c r="DF11" s="121">
        <f>SUM(BB11,+CD11)</f>
        <v>1633</v>
      </c>
      <c r="DG11" s="122" t="s">
        <v>392</v>
      </c>
      <c r="DH11" s="121">
        <f>SUM(BD11,+CF11)</f>
        <v>5740</v>
      </c>
      <c r="DI11" s="121">
        <f>SUM(BE11,+CG11)</f>
        <v>12293</v>
      </c>
      <c r="DJ11" s="121">
        <f>SUM(BF11,+CH11)</f>
        <v>57042</v>
      </c>
    </row>
    <row r="12" spans="1:114" s="136" customFormat="1" ht="13.5" customHeight="1" x14ac:dyDescent="0.15">
      <c r="A12" s="119" t="s">
        <v>46</v>
      </c>
      <c r="B12" s="120" t="s">
        <v>327</v>
      </c>
      <c r="C12" s="119" t="s">
        <v>328</v>
      </c>
      <c r="D12" s="121">
        <f>SUM(E12,+L12)</f>
        <v>99318</v>
      </c>
      <c r="E12" s="121">
        <f>SUM(F12:I12)+K12</f>
        <v>45569</v>
      </c>
      <c r="F12" s="121">
        <v>0</v>
      </c>
      <c r="G12" s="121">
        <v>0</v>
      </c>
      <c r="H12" s="121">
        <v>0</v>
      </c>
      <c r="I12" s="121">
        <v>45391</v>
      </c>
      <c r="J12" s="121">
        <v>592620</v>
      </c>
      <c r="K12" s="121">
        <v>178</v>
      </c>
      <c r="L12" s="121">
        <v>53749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99318</v>
      </c>
      <c r="W12" s="121">
        <f>+SUM(E12,N12)</f>
        <v>45569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45391</v>
      </c>
      <c r="AB12" s="121">
        <f>+SUM(J12,S12)</f>
        <v>592620</v>
      </c>
      <c r="AC12" s="121">
        <f>+SUM(K12,T12)</f>
        <v>178</v>
      </c>
      <c r="AD12" s="121">
        <f>+SUM(L12,U12)</f>
        <v>53749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392</v>
      </c>
      <c r="AM12" s="121">
        <f>SUM(AN12,AS12,AW12,AX12,BD12)</f>
        <v>691938</v>
      </c>
      <c r="AN12" s="121">
        <f>SUM(AO12:AR12)</f>
        <v>137106</v>
      </c>
      <c r="AO12" s="121">
        <v>35155</v>
      </c>
      <c r="AP12" s="121">
        <v>0</v>
      </c>
      <c r="AQ12" s="121">
        <v>94752</v>
      </c>
      <c r="AR12" s="121">
        <v>7199</v>
      </c>
      <c r="AS12" s="121">
        <f>SUM(AT12:AV12)</f>
        <v>324633</v>
      </c>
      <c r="AT12" s="121">
        <v>0</v>
      </c>
      <c r="AU12" s="121">
        <v>300305</v>
      </c>
      <c r="AV12" s="121">
        <v>24328</v>
      </c>
      <c r="AW12" s="121">
        <v>0</v>
      </c>
      <c r="AX12" s="121">
        <f>SUM(AY12:BB12)</f>
        <v>230199</v>
      </c>
      <c r="AY12" s="121">
        <v>126684</v>
      </c>
      <c r="AZ12" s="121">
        <v>86276</v>
      </c>
      <c r="BA12" s="121">
        <v>6589</v>
      </c>
      <c r="BB12" s="121">
        <v>10650</v>
      </c>
      <c r="BC12" s="122" t="s">
        <v>392</v>
      </c>
      <c r="BD12" s="121">
        <v>0</v>
      </c>
      <c r="BE12" s="121">
        <v>0</v>
      </c>
      <c r="BF12" s="121">
        <f>SUM(AE12,+AM12,+BE12)</f>
        <v>691938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392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392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392</v>
      </c>
      <c r="CQ12" s="121">
        <f>SUM(AM12,+BO12)</f>
        <v>691938</v>
      </c>
      <c r="CR12" s="121">
        <f>SUM(AN12,+BP12)</f>
        <v>137106</v>
      </c>
      <c r="CS12" s="121">
        <f>SUM(AO12,+BQ12)</f>
        <v>35155</v>
      </c>
      <c r="CT12" s="121">
        <f>SUM(AP12,+BR12)</f>
        <v>0</v>
      </c>
      <c r="CU12" s="121">
        <f>SUM(AQ12,+BS12)</f>
        <v>94752</v>
      </c>
      <c r="CV12" s="121">
        <f>SUM(AR12,+BT12)</f>
        <v>7199</v>
      </c>
      <c r="CW12" s="121">
        <f>SUM(AS12,+BU12)</f>
        <v>324633</v>
      </c>
      <c r="CX12" s="121">
        <f>SUM(AT12,+BV12)</f>
        <v>0</v>
      </c>
      <c r="CY12" s="121">
        <f>SUM(AU12,+BW12)</f>
        <v>300305</v>
      </c>
      <c r="CZ12" s="121">
        <f>SUM(AV12,+BX12)</f>
        <v>24328</v>
      </c>
      <c r="DA12" s="121">
        <f>SUM(AW12,+BY12)</f>
        <v>0</v>
      </c>
      <c r="DB12" s="121">
        <f>SUM(AX12,+BZ12)</f>
        <v>230199</v>
      </c>
      <c r="DC12" s="121">
        <f>SUM(AY12,+CA12)</f>
        <v>126684</v>
      </c>
      <c r="DD12" s="121">
        <f>SUM(AZ12,+CB12)</f>
        <v>86276</v>
      </c>
      <c r="DE12" s="121">
        <f>SUM(BA12,+CC12)</f>
        <v>6589</v>
      </c>
      <c r="DF12" s="121">
        <f>SUM(BB12,+CD12)</f>
        <v>10650</v>
      </c>
      <c r="DG12" s="122" t="s">
        <v>392</v>
      </c>
      <c r="DH12" s="121">
        <f>SUM(BD12,+CF12)</f>
        <v>0</v>
      </c>
      <c r="DI12" s="121">
        <f>SUM(BE12,+CG12)</f>
        <v>0</v>
      </c>
      <c r="DJ12" s="121">
        <f>SUM(BF12,+CH12)</f>
        <v>691938</v>
      </c>
    </row>
    <row r="13" spans="1:114" s="136" customFormat="1" ht="13.5" customHeight="1" x14ac:dyDescent="0.15">
      <c r="A13" s="119" t="s">
        <v>46</v>
      </c>
      <c r="B13" s="120" t="s">
        <v>349</v>
      </c>
      <c r="C13" s="119" t="s">
        <v>350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356208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194635</v>
      </c>
      <c r="T13" s="121">
        <v>0</v>
      </c>
      <c r="U13" s="121">
        <v>356208</v>
      </c>
      <c r="V13" s="121">
        <f>+SUM(D13,M13)</f>
        <v>356208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194635</v>
      </c>
      <c r="AC13" s="121">
        <f>+SUM(K13,T13)</f>
        <v>0</v>
      </c>
      <c r="AD13" s="121">
        <f>+SUM(L13,U13)</f>
        <v>356208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392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392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392</v>
      </c>
      <c r="BO13" s="121">
        <f>SUM(BP13,BU13,BY13,BZ13,CF13)</f>
        <v>236012</v>
      </c>
      <c r="BP13" s="121">
        <f>SUM(BQ13:BT13)</f>
        <v>19840</v>
      </c>
      <c r="BQ13" s="121">
        <v>19840</v>
      </c>
      <c r="BR13" s="121">
        <v>0</v>
      </c>
      <c r="BS13" s="121">
        <v>0</v>
      </c>
      <c r="BT13" s="121">
        <v>0</v>
      </c>
      <c r="BU13" s="121">
        <f>SUM(BV13:BX13)</f>
        <v>162088</v>
      </c>
      <c r="BV13" s="121">
        <v>0</v>
      </c>
      <c r="BW13" s="121">
        <v>162088</v>
      </c>
      <c r="BX13" s="121">
        <v>0</v>
      </c>
      <c r="BY13" s="121">
        <v>0</v>
      </c>
      <c r="BZ13" s="121">
        <f>SUM(CA13:CD13)</f>
        <v>54084</v>
      </c>
      <c r="CA13" s="121">
        <v>422</v>
      </c>
      <c r="CB13" s="121">
        <v>48053</v>
      </c>
      <c r="CC13" s="121">
        <v>0</v>
      </c>
      <c r="CD13" s="121">
        <v>5609</v>
      </c>
      <c r="CE13" s="122" t="s">
        <v>392</v>
      </c>
      <c r="CF13" s="121">
        <v>0</v>
      </c>
      <c r="CG13" s="121">
        <v>314831</v>
      </c>
      <c r="CH13" s="121">
        <f>SUM(BG13,+BO13,+CG13)</f>
        <v>550843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392</v>
      </c>
      <c r="CQ13" s="121">
        <f>SUM(AM13,+BO13)</f>
        <v>236012</v>
      </c>
      <c r="CR13" s="121">
        <f>SUM(AN13,+BP13)</f>
        <v>19840</v>
      </c>
      <c r="CS13" s="121">
        <f>SUM(AO13,+BQ13)</f>
        <v>19840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162088</v>
      </c>
      <c r="CX13" s="121">
        <f>SUM(AT13,+BV13)</f>
        <v>0</v>
      </c>
      <c r="CY13" s="121">
        <f>SUM(AU13,+BW13)</f>
        <v>162088</v>
      </c>
      <c r="CZ13" s="121">
        <f>SUM(AV13,+BX13)</f>
        <v>0</v>
      </c>
      <c r="DA13" s="121">
        <f>SUM(AW13,+BY13)</f>
        <v>0</v>
      </c>
      <c r="DB13" s="121">
        <f>SUM(AX13,+BZ13)</f>
        <v>54084</v>
      </c>
      <c r="DC13" s="121">
        <f>SUM(AY13,+CA13)</f>
        <v>422</v>
      </c>
      <c r="DD13" s="121">
        <f>SUM(AZ13,+CB13)</f>
        <v>48053</v>
      </c>
      <c r="DE13" s="121">
        <f>SUM(BA13,+CC13)</f>
        <v>0</v>
      </c>
      <c r="DF13" s="121">
        <f>SUM(BB13,+CD13)</f>
        <v>5609</v>
      </c>
      <c r="DG13" s="122" t="s">
        <v>392</v>
      </c>
      <c r="DH13" s="121">
        <f>SUM(BD13,+CF13)</f>
        <v>0</v>
      </c>
      <c r="DI13" s="121">
        <f>SUM(BE13,+CG13)</f>
        <v>314831</v>
      </c>
      <c r="DJ13" s="121">
        <f>SUM(BF13,+CH13)</f>
        <v>550843</v>
      </c>
    </row>
    <row r="14" spans="1:114" s="136" customFormat="1" ht="13.5" customHeight="1" x14ac:dyDescent="0.15">
      <c r="A14" s="119" t="s">
        <v>46</v>
      </c>
      <c r="B14" s="120" t="s">
        <v>331</v>
      </c>
      <c r="C14" s="119" t="s">
        <v>332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47053</v>
      </c>
      <c r="N14" s="121">
        <f>SUM(O14:R14,T14)</f>
        <v>14409</v>
      </c>
      <c r="O14" s="121">
        <v>0</v>
      </c>
      <c r="P14" s="121">
        <v>0</v>
      </c>
      <c r="Q14" s="121">
        <v>0</v>
      </c>
      <c r="R14" s="121">
        <v>0</v>
      </c>
      <c r="S14" s="121">
        <v>393709</v>
      </c>
      <c r="T14" s="121">
        <v>14409</v>
      </c>
      <c r="U14" s="121">
        <v>32644</v>
      </c>
      <c r="V14" s="121">
        <f>+SUM(D14,M14)</f>
        <v>47053</v>
      </c>
      <c r="W14" s="121">
        <f>+SUM(E14,N14)</f>
        <v>14409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393709</v>
      </c>
      <c r="AC14" s="121">
        <f>+SUM(K14,T14)</f>
        <v>14409</v>
      </c>
      <c r="AD14" s="121">
        <f>+SUM(L14,U14)</f>
        <v>32644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392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392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392</v>
      </c>
      <c r="BO14" s="121">
        <f>SUM(BP14,BU14,BY14,BZ14,CF14)</f>
        <v>356784</v>
      </c>
      <c r="BP14" s="121">
        <f>SUM(BQ14:BT14)</f>
        <v>13820</v>
      </c>
      <c r="BQ14" s="121">
        <v>13820</v>
      </c>
      <c r="BR14" s="121">
        <v>0</v>
      </c>
      <c r="BS14" s="121">
        <v>0</v>
      </c>
      <c r="BT14" s="121">
        <v>0</v>
      </c>
      <c r="BU14" s="121">
        <f>SUM(BV14:BX14)</f>
        <v>258033</v>
      </c>
      <c r="BV14" s="121">
        <v>0</v>
      </c>
      <c r="BW14" s="121">
        <v>258033</v>
      </c>
      <c r="BX14" s="121">
        <v>0</v>
      </c>
      <c r="BY14" s="121">
        <v>0</v>
      </c>
      <c r="BZ14" s="121">
        <f>SUM(CA14:CD14)</f>
        <v>84931</v>
      </c>
      <c r="CA14" s="121">
        <v>0</v>
      </c>
      <c r="CB14" s="121">
        <v>79187</v>
      </c>
      <c r="CC14" s="121">
        <v>0</v>
      </c>
      <c r="CD14" s="121">
        <v>5744</v>
      </c>
      <c r="CE14" s="122" t="s">
        <v>392</v>
      </c>
      <c r="CF14" s="121">
        <v>0</v>
      </c>
      <c r="CG14" s="121">
        <v>83978</v>
      </c>
      <c r="CH14" s="121">
        <f>SUM(BG14,+BO14,+CG14)</f>
        <v>440762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392</v>
      </c>
      <c r="CQ14" s="121">
        <f>SUM(AM14,+BO14)</f>
        <v>356784</v>
      </c>
      <c r="CR14" s="121">
        <f>SUM(AN14,+BP14)</f>
        <v>13820</v>
      </c>
      <c r="CS14" s="121">
        <f>SUM(AO14,+BQ14)</f>
        <v>13820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258033</v>
      </c>
      <c r="CX14" s="121">
        <f>SUM(AT14,+BV14)</f>
        <v>0</v>
      </c>
      <c r="CY14" s="121">
        <f>SUM(AU14,+BW14)</f>
        <v>258033</v>
      </c>
      <c r="CZ14" s="121">
        <f>SUM(AV14,+BX14)</f>
        <v>0</v>
      </c>
      <c r="DA14" s="121">
        <f>SUM(AW14,+BY14)</f>
        <v>0</v>
      </c>
      <c r="DB14" s="121">
        <f>SUM(AX14,+BZ14)</f>
        <v>84931</v>
      </c>
      <c r="DC14" s="121">
        <f>SUM(AY14,+CA14)</f>
        <v>0</v>
      </c>
      <c r="DD14" s="121">
        <f>SUM(AZ14,+CB14)</f>
        <v>79187</v>
      </c>
      <c r="DE14" s="121">
        <f>SUM(BA14,+CC14)</f>
        <v>0</v>
      </c>
      <c r="DF14" s="121">
        <f>SUM(BB14,+CD14)</f>
        <v>5744</v>
      </c>
      <c r="DG14" s="122" t="s">
        <v>392</v>
      </c>
      <c r="DH14" s="121">
        <f>SUM(BD14,+CF14)</f>
        <v>0</v>
      </c>
      <c r="DI14" s="121">
        <f>SUM(BE14,+CG14)</f>
        <v>83978</v>
      </c>
      <c r="DJ14" s="121">
        <f>SUM(BF14,+CH14)</f>
        <v>440762</v>
      </c>
    </row>
    <row r="15" spans="1:114" s="136" customFormat="1" ht="13.5" customHeight="1" x14ac:dyDescent="0.15">
      <c r="A15" s="119" t="s">
        <v>46</v>
      </c>
      <c r="B15" s="120" t="s">
        <v>337</v>
      </c>
      <c r="C15" s="119" t="s">
        <v>338</v>
      </c>
      <c r="D15" s="121">
        <f>SUM(E15,+L15)</f>
        <v>289232</v>
      </c>
      <c r="E15" s="121">
        <f>SUM(F15:I15)+K15</f>
        <v>289232</v>
      </c>
      <c r="F15" s="121">
        <v>0</v>
      </c>
      <c r="G15" s="121">
        <v>0</v>
      </c>
      <c r="H15" s="121">
        <v>0</v>
      </c>
      <c r="I15" s="121">
        <v>160262</v>
      </c>
      <c r="J15" s="121">
        <v>1194435</v>
      </c>
      <c r="K15" s="121">
        <v>128970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289232</v>
      </c>
      <c r="W15" s="121">
        <f>+SUM(E15,N15)</f>
        <v>289232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160262</v>
      </c>
      <c r="AB15" s="121">
        <f>+SUM(J15,S15)</f>
        <v>1194435</v>
      </c>
      <c r="AC15" s="121">
        <f>+SUM(K15,T15)</f>
        <v>128970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392</v>
      </c>
      <c r="AM15" s="121">
        <f>SUM(AN15,AS15,AW15,AX15,BD15)</f>
        <v>1316555</v>
      </c>
      <c r="AN15" s="121">
        <f>SUM(AO15:AR15)</f>
        <v>43224</v>
      </c>
      <c r="AO15" s="121">
        <v>43224</v>
      </c>
      <c r="AP15" s="121">
        <v>0</v>
      </c>
      <c r="AQ15" s="121">
        <v>0</v>
      </c>
      <c r="AR15" s="121">
        <v>0</v>
      </c>
      <c r="AS15" s="121">
        <f>SUM(AT15:AV15)</f>
        <v>59206</v>
      </c>
      <c r="AT15" s="121">
        <v>0</v>
      </c>
      <c r="AU15" s="121">
        <v>59206</v>
      </c>
      <c r="AV15" s="121">
        <v>0</v>
      </c>
      <c r="AW15" s="121">
        <v>0</v>
      </c>
      <c r="AX15" s="121">
        <f>SUM(AY15:BB15)</f>
        <v>1214125</v>
      </c>
      <c r="AY15" s="121">
        <v>10428</v>
      </c>
      <c r="AZ15" s="121">
        <v>1184270</v>
      </c>
      <c r="BA15" s="121">
        <v>19427</v>
      </c>
      <c r="BB15" s="121">
        <v>0</v>
      </c>
      <c r="BC15" s="122" t="s">
        <v>392</v>
      </c>
      <c r="BD15" s="121">
        <v>0</v>
      </c>
      <c r="BE15" s="121">
        <v>167112</v>
      </c>
      <c r="BF15" s="121">
        <f>SUM(AE15,+AM15,+BE15)</f>
        <v>1483667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392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392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392</v>
      </c>
      <c r="CQ15" s="121">
        <f>SUM(AM15,+BO15)</f>
        <v>1316555</v>
      </c>
      <c r="CR15" s="121">
        <f>SUM(AN15,+BP15)</f>
        <v>43224</v>
      </c>
      <c r="CS15" s="121">
        <f>SUM(AO15,+BQ15)</f>
        <v>43224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59206</v>
      </c>
      <c r="CX15" s="121">
        <f>SUM(AT15,+BV15)</f>
        <v>0</v>
      </c>
      <c r="CY15" s="121">
        <f>SUM(AU15,+BW15)</f>
        <v>59206</v>
      </c>
      <c r="CZ15" s="121">
        <f>SUM(AV15,+BX15)</f>
        <v>0</v>
      </c>
      <c r="DA15" s="121">
        <f>SUM(AW15,+BY15)</f>
        <v>0</v>
      </c>
      <c r="DB15" s="121">
        <f>SUM(AX15,+BZ15)</f>
        <v>1214125</v>
      </c>
      <c r="DC15" s="121">
        <f>SUM(AY15,+CA15)</f>
        <v>10428</v>
      </c>
      <c r="DD15" s="121">
        <f>SUM(AZ15,+CB15)</f>
        <v>1184270</v>
      </c>
      <c r="DE15" s="121">
        <f>SUM(BA15,+CC15)</f>
        <v>19427</v>
      </c>
      <c r="DF15" s="121">
        <f>SUM(BB15,+CD15)</f>
        <v>0</v>
      </c>
      <c r="DG15" s="122" t="s">
        <v>392</v>
      </c>
      <c r="DH15" s="121">
        <f>SUM(BD15,+CF15)</f>
        <v>0</v>
      </c>
      <c r="DI15" s="121">
        <f>SUM(BE15,+CG15)</f>
        <v>167112</v>
      </c>
      <c r="DJ15" s="121">
        <f>SUM(BF15,+CH15)</f>
        <v>1483667</v>
      </c>
    </row>
    <row r="16" spans="1:114" s="136" customFormat="1" ht="13.5" customHeight="1" x14ac:dyDescent="0.15">
      <c r="A16" s="119" t="s">
        <v>46</v>
      </c>
      <c r="B16" s="120" t="s">
        <v>347</v>
      </c>
      <c r="C16" s="119" t="s">
        <v>348</v>
      </c>
      <c r="D16" s="121">
        <f>SUM(E16,+L16)</f>
        <v>450102</v>
      </c>
      <c r="E16" s="121">
        <f>SUM(F16:I16)+K16</f>
        <v>156575</v>
      </c>
      <c r="F16" s="121">
        <v>0</v>
      </c>
      <c r="G16" s="121">
        <v>0</v>
      </c>
      <c r="H16" s="121">
        <v>0</v>
      </c>
      <c r="I16" s="121">
        <v>155079</v>
      </c>
      <c r="J16" s="121">
        <v>1090417</v>
      </c>
      <c r="K16" s="121">
        <v>1496</v>
      </c>
      <c r="L16" s="121">
        <v>293527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450102</v>
      </c>
      <c r="W16" s="121">
        <f>+SUM(E16,N16)</f>
        <v>156575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155079</v>
      </c>
      <c r="AB16" s="121">
        <f>+SUM(J16,S16)</f>
        <v>1090417</v>
      </c>
      <c r="AC16" s="121">
        <f>+SUM(K16,T16)</f>
        <v>1496</v>
      </c>
      <c r="AD16" s="121">
        <f>+SUM(L16,U16)</f>
        <v>293527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392</v>
      </c>
      <c r="AM16" s="121">
        <f>SUM(AN16,AS16,AW16,AX16,BD16)</f>
        <v>1266668</v>
      </c>
      <c r="AN16" s="121">
        <f>SUM(AO16:AR16)</f>
        <v>52873</v>
      </c>
      <c r="AO16" s="121">
        <v>52873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1213795</v>
      </c>
      <c r="AY16" s="121">
        <v>0</v>
      </c>
      <c r="AZ16" s="121">
        <v>1200497</v>
      </c>
      <c r="BA16" s="121">
        <v>0</v>
      </c>
      <c r="BB16" s="121">
        <v>13298</v>
      </c>
      <c r="BC16" s="122" t="s">
        <v>392</v>
      </c>
      <c r="BD16" s="121">
        <v>0</v>
      </c>
      <c r="BE16" s="121">
        <v>273851</v>
      </c>
      <c r="BF16" s="121">
        <f>SUM(AE16,+AM16,+BE16)</f>
        <v>1540519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392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392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392</v>
      </c>
      <c r="CQ16" s="121">
        <f>SUM(AM16,+BO16)</f>
        <v>1266668</v>
      </c>
      <c r="CR16" s="121">
        <f>SUM(AN16,+BP16)</f>
        <v>52873</v>
      </c>
      <c r="CS16" s="121">
        <f>SUM(AO16,+BQ16)</f>
        <v>52873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1213795</v>
      </c>
      <c r="DC16" s="121">
        <f>SUM(AY16,+CA16)</f>
        <v>0</v>
      </c>
      <c r="DD16" s="121">
        <f>SUM(AZ16,+CB16)</f>
        <v>1200497</v>
      </c>
      <c r="DE16" s="121">
        <f>SUM(BA16,+CC16)</f>
        <v>0</v>
      </c>
      <c r="DF16" s="121">
        <f>SUM(BB16,+CD16)</f>
        <v>13298</v>
      </c>
      <c r="DG16" s="122" t="s">
        <v>392</v>
      </c>
      <c r="DH16" s="121">
        <f>SUM(BD16,+CF16)</f>
        <v>0</v>
      </c>
      <c r="DI16" s="121">
        <f>SUM(BE16,+CG16)</f>
        <v>273851</v>
      </c>
      <c r="DJ16" s="121">
        <f>SUM(BF16,+CH16)</f>
        <v>1540519</v>
      </c>
    </row>
    <row r="17" spans="1:114" s="136" customFormat="1" ht="13.5" customHeight="1" x14ac:dyDescent="0.15">
      <c r="A17" s="119" t="s">
        <v>46</v>
      </c>
      <c r="B17" s="120" t="s">
        <v>343</v>
      </c>
      <c r="C17" s="119" t="s">
        <v>344</v>
      </c>
      <c r="D17" s="121">
        <f>SUM(E17,+L17)</f>
        <v>109121</v>
      </c>
      <c r="E17" s="121">
        <f>SUM(F17:I17)+K17</f>
        <v>103957</v>
      </c>
      <c r="F17" s="121">
        <v>0</v>
      </c>
      <c r="G17" s="121">
        <v>0</v>
      </c>
      <c r="H17" s="121">
        <v>0</v>
      </c>
      <c r="I17" s="121">
        <v>35407</v>
      </c>
      <c r="J17" s="121">
        <v>288082</v>
      </c>
      <c r="K17" s="121">
        <v>68550</v>
      </c>
      <c r="L17" s="121">
        <v>5164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109121</v>
      </c>
      <c r="W17" s="121">
        <f>+SUM(E17,N17)</f>
        <v>103957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35407</v>
      </c>
      <c r="AB17" s="121">
        <f>+SUM(J17,S17)</f>
        <v>288082</v>
      </c>
      <c r="AC17" s="121">
        <f>+SUM(K17,T17)</f>
        <v>68550</v>
      </c>
      <c r="AD17" s="121">
        <f>+SUM(L17,U17)</f>
        <v>5164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392</v>
      </c>
      <c r="AM17" s="121">
        <f>SUM(AN17,AS17,AW17,AX17,BD17)</f>
        <v>260875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260875</v>
      </c>
      <c r="AY17" s="121">
        <v>4955</v>
      </c>
      <c r="AZ17" s="121">
        <v>222471</v>
      </c>
      <c r="BA17" s="121">
        <v>33449</v>
      </c>
      <c r="BB17" s="121">
        <v>0</v>
      </c>
      <c r="BC17" s="122" t="s">
        <v>392</v>
      </c>
      <c r="BD17" s="121">
        <v>0</v>
      </c>
      <c r="BE17" s="121">
        <v>136328</v>
      </c>
      <c r="BF17" s="121">
        <f>SUM(AE17,+AM17,+BE17)</f>
        <v>397203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392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392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392</v>
      </c>
      <c r="CQ17" s="121">
        <f>SUM(AM17,+BO17)</f>
        <v>260875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260875</v>
      </c>
      <c r="DC17" s="121">
        <f>SUM(AY17,+CA17)</f>
        <v>4955</v>
      </c>
      <c r="DD17" s="121">
        <f>SUM(AZ17,+CB17)</f>
        <v>222471</v>
      </c>
      <c r="DE17" s="121">
        <f>SUM(BA17,+CC17)</f>
        <v>33449</v>
      </c>
      <c r="DF17" s="121">
        <f>SUM(BB17,+CD17)</f>
        <v>0</v>
      </c>
      <c r="DG17" s="122" t="s">
        <v>392</v>
      </c>
      <c r="DH17" s="121">
        <f>SUM(BD17,+CF17)</f>
        <v>0</v>
      </c>
      <c r="DI17" s="121">
        <f>SUM(BE17,+CG17)</f>
        <v>136328</v>
      </c>
      <c r="DJ17" s="121">
        <f>SUM(BF17,+CH17)</f>
        <v>397203</v>
      </c>
    </row>
    <row r="18" spans="1:114" s="136" customFormat="1" ht="13.5" customHeight="1" x14ac:dyDescent="0.15">
      <c r="A18" s="119" t="s">
        <v>46</v>
      </c>
      <c r="B18" s="120" t="s">
        <v>339</v>
      </c>
      <c r="C18" s="119" t="s">
        <v>340</v>
      </c>
      <c r="D18" s="121">
        <f>SUM(E18,+L18)</f>
        <v>6707</v>
      </c>
      <c r="E18" s="121">
        <f>SUM(F18:I18)+K18</f>
        <v>6707</v>
      </c>
      <c r="F18" s="121">
        <v>3142</v>
      </c>
      <c r="G18" s="121">
        <v>0</v>
      </c>
      <c r="H18" s="121">
        <v>0</v>
      </c>
      <c r="I18" s="121">
        <v>0</v>
      </c>
      <c r="J18" s="121">
        <v>213471</v>
      </c>
      <c r="K18" s="121">
        <v>3565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6707</v>
      </c>
      <c r="W18" s="121">
        <f>+SUM(E18,N18)</f>
        <v>6707</v>
      </c>
      <c r="X18" s="121">
        <f>+SUM(F18,O18)</f>
        <v>3142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213471</v>
      </c>
      <c r="AC18" s="121">
        <f>+SUM(K18,T18)</f>
        <v>3565</v>
      </c>
      <c r="AD18" s="121">
        <f>+SUM(L18,U18)</f>
        <v>0</v>
      </c>
      <c r="AE18" s="121">
        <f>SUM(AF18,+AK18)</f>
        <v>37608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37608</v>
      </c>
      <c r="AL18" s="122" t="s">
        <v>392</v>
      </c>
      <c r="AM18" s="121">
        <f>SUM(AN18,AS18,AW18,AX18,BD18)</f>
        <v>44097</v>
      </c>
      <c r="AN18" s="121">
        <f>SUM(AO18:AR18)</f>
        <v>44097</v>
      </c>
      <c r="AO18" s="121">
        <v>44097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392</v>
      </c>
      <c r="BD18" s="121">
        <v>0</v>
      </c>
      <c r="BE18" s="121">
        <v>138473</v>
      </c>
      <c r="BF18" s="121">
        <f>SUM(AE18,+AM18,+BE18)</f>
        <v>220178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392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392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37608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37608</v>
      </c>
      <c r="CP18" s="122" t="s">
        <v>392</v>
      </c>
      <c r="CQ18" s="121">
        <f>SUM(AM18,+BO18)</f>
        <v>44097</v>
      </c>
      <c r="CR18" s="121">
        <f>SUM(AN18,+BP18)</f>
        <v>44097</v>
      </c>
      <c r="CS18" s="121">
        <f>SUM(AO18,+BQ18)</f>
        <v>44097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392</v>
      </c>
      <c r="DH18" s="121">
        <f>SUM(BD18,+CF18)</f>
        <v>0</v>
      </c>
      <c r="DI18" s="121">
        <f>SUM(BE18,+CG18)</f>
        <v>138473</v>
      </c>
      <c r="DJ18" s="121">
        <f>SUM(BF18,+CH18)</f>
        <v>220178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SUM(E7,+L7)</f>
        <v>12532327</v>
      </c>
      <c r="E7" s="140">
        <f>+SUM(F7:I7,K7)</f>
        <v>3310215</v>
      </c>
      <c r="F7" s="140">
        <f t="shared" ref="F7:L7" si="0">SUM(F$8:F$257)</f>
        <v>20113</v>
      </c>
      <c r="G7" s="140">
        <f t="shared" si="0"/>
        <v>142173</v>
      </c>
      <c r="H7" s="140">
        <f t="shared" si="0"/>
        <v>1610</v>
      </c>
      <c r="I7" s="140">
        <f t="shared" si="0"/>
        <v>2113266</v>
      </c>
      <c r="J7" s="140">
        <f t="shared" si="0"/>
        <v>3426075</v>
      </c>
      <c r="K7" s="140">
        <f t="shared" si="0"/>
        <v>1033053</v>
      </c>
      <c r="L7" s="140">
        <f t="shared" si="0"/>
        <v>9222112</v>
      </c>
      <c r="M7" s="140">
        <f>SUM(N7,+U7)</f>
        <v>4848085</v>
      </c>
      <c r="N7" s="140">
        <f>+SUM(O7:R7,T7)</f>
        <v>728235</v>
      </c>
      <c r="O7" s="140">
        <f t="shared" ref="O7:U7" si="1">SUM(O$8:O$257)</f>
        <v>377779</v>
      </c>
      <c r="P7" s="140">
        <f t="shared" si="1"/>
        <v>6000</v>
      </c>
      <c r="Q7" s="140">
        <f t="shared" si="1"/>
        <v>50700</v>
      </c>
      <c r="R7" s="140">
        <f t="shared" si="1"/>
        <v>232469</v>
      </c>
      <c r="S7" s="140">
        <f t="shared" si="1"/>
        <v>2347825</v>
      </c>
      <c r="T7" s="140">
        <f t="shared" si="1"/>
        <v>61287</v>
      </c>
      <c r="U7" s="140">
        <f t="shared" si="1"/>
        <v>4119850</v>
      </c>
      <c r="V7" s="140">
        <f t="shared" ref="V7:AB7" si="2">+SUM(D7,M7)</f>
        <v>17380412</v>
      </c>
      <c r="W7" s="140">
        <f t="shared" si="2"/>
        <v>4038450</v>
      </c>
      <c r="X7" s="140">
        <f t="shared" si="2"/>
        <v>397892</v>
      </c>
      <c r="Y7" s="140">
        <f t="shared" si="2"/>
        <v>148173</v>
      </c>
      <c r="Z7" s="140">
        <f t="shared" si="2"/>
        <v>52310</v>
      </c>
      <c r="AA7" s="140">
        <f t="shared" si="2"/>
        <v>2345735</v>
      </c>
      <c r="AB7" s="140">
        <f t="shared" si="2"/>
        <v>5773900</v>
      </c>
      <c r="AC7" s="140">
        <f>+SUM(K7,T7)</f>
        <v>1094340</v>
      </c>
      <c r="AD7" s="140">
        <f>+SUM(L7,U7)</f>
        <v>13341962</v>
      </c>
      <c r="AE7" s="208"/>
      <c r="AF7" s="208"/>
    </row>
    <row r="8" spans="1:32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SUM(E8,+L8)</f>
        <v>3061627</v>
      </c>
      <c r="E8" s="121">
        <f>+SUM(F8:I8,K8)</f>
        <v>984991</v>
      </c>
      <c r="F8" s="121">
        <v>16971</v>
      </c>
      <c r="G8" s="121">
        <v>89</v>
      </c>
      <c r="H8" s="121">
        <v>0</v>
      </c>
      <c r="I8" s="121">
        <v>650811</v>
      </c>
      <c r="J8" s="121"/>
      <c r="K8" s="121">
        <v>317120</v>
      </c>
      <c r="L8" s="121">
        <v>2076636</v>
      </c>
      <c r="M8" s="121">
        <f>SUM(N8,+U8)</f>
        <v>465636</v>
      </c>
      <c r="N8" s="121">
        <f>+SUM(O8:R8,T8)</f>
        <v>2041</v>
      </c>
      <c r="O8" s="121">
        <v>0</v>
      </c>
      <c r="P8" s="121">
        <v>0</v>
      </c>
      <c r="Q8" s="121">
        <v>0</v>
      </c>
      <c r="R8" s="121">
        <v>2041</v>
      </c>
      <c r="S8" s="121"/>
      <c r="T8" s="121">
        <v>0</v>
      </c>
      <c r="U8" s="121">
        <v>463595</v>
      </c>
      <c r="V8" s="121">
        <f>+SUM(D8,M8)</f>
        <v>3527263</v>
      </c>
      <c r="W8" s="121">
        <f>+SUM(E8,N8)</f>
        <v>987032</v>
      </c>
      <c r="X8" s="121">
        <f>+SUM(F8,O8)</f>
        <v>16971</v>
      </c>
      <c r="Y8" s="121">
        <f>+SUM(G8,P8)</f>
        <v>89</v>
      </c>
      <c r="Z8" s="121">
        <f>+SUM(H8,Q8)</f>
        <v>0</v>
      </c>
      <c r="AA8" s="121">
        <f>+SUM(I8,R8)</f>
        <v>652852</v>
      </c>
      <c r="AB8" s="121">
        <f>+SUM(J8,S8)</f>
        <v>0</v>
      </c>
      <c r="AC8" s="121">
        <f>+SUM(K8,T8)</f>
        <v>317120</v>
      </c>
      <c r="AD8" s="121">
        <f>+SUM(L8,U8)</f>
        <v>2540231</v>
      </c>
      <c r="AE8" s="209" t="s">
        <v>326</v>
      </c>
      <c r="AF8" s="208"/>
    </row>
    <row r="9" spans="1:32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SUM(E9,+L9)</f>
        <v>1737689</v>
      </c>
      <c r="E9" s="121">
        <f>+SUM(F9:I9,K9)</f>
        <v>609163</v>
      </c>
      <c r="F9" s="121">
        <v>0</v>
      </c>
      <c r="G9" s="121">
        <v>139232</v>
      </c>
      <c r="H9" s="121">
        <v>0</v>
      </c>
      <c r="I9" s="121">
        <v>285947</v>
      </c>
      <c r="J9" s="121"/>
      <c r="K9" s="121">
        <v>183984</v>
      </c>
      <c r="L9" s="121">
        <v>1128526</v>
      </c>
      <c r="M9" s="121">
        <f>SUM(N9,+U9)</f>
        <v>579989</v>
      </c>
      <c r="N9" s="121">
        <f>+SUM(O9:R9,T9)</f>
        <v>60569</v>
      </c>
      <c r="O9" s="121">
        <v>0</v>
      </c>
      <c r="P9" s="121">
        <v>6000</v>
      </c>
      <c r="Q9" s="121">
        <v>0</v>
      </c>
      <c r="R9" s="121">
        <v>54516</v>
      </c>
      <c r="S9" s="121"/>
      <c r="T9" s="121">
        <v>53</v>
      </c>
      <c r="U9" s="121">
        <v>519420</v>
      </c>
      <c r="V9" s="121">
        <f>+SUM(D9,M9)</f>
        <v>2317678</v>
      </c>
      <c r="W9" s="121">
        <f>+SUM(E9,N9)</f>
        <v>669732</v>
      </c>
      <c r="X9" s="121">
        <f>+SUM(F9,O9)</f>
        <v>0</v>
      </c>
      <c r="Y9" s="121">
        <f>+SUM(G9,P9)</f>
        <v>145232</v>
      </c>
      <c r="Z9" s="121">
        <f>+SUM(H9,Q9)</f>
        <v>0</v>
      </c>
      <c r="AA9" s="121">
        <f>+SUM(I9,R9)</f>
        <v>340463</v>
      </c>
      <c r="AB9" s="121">
        <f>+SUM(J9,S9)</f>
        <v>0</v>
      </c>
      <c r="AC9" s="121">
        <f>+SUM(K9,T9)</f>
        <v>184037</v>
      </c>
      <c r="AD9" s="121">
        <f>+SUM(L9,U9)</f>
        <v>1647946</v>
      </c>
      <c r="AE9" s="209" t="s">
        <v>326</v>
      </c>
      <c r="AF9" s="208"/>
    </row>
    <row r="10" spans="1:32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SUM(E10,+L10)</f>
        <v>1411860</v>
      </c>
      <c r="E10" s="121">
        <f>+SUM(F10:I10,K10)</f>
        <v>134810</v>
      </c>
      <c r="F10" s="121">
        <v>0</v>
      </c>
      <c r="G10" s="121">
        <v>0</v>
      </c>
      <c r="H10" s="121">
        <v>0</v>
      </c>
      <c r="I10" s="121">
        <v>134766</v>
      </c>
      <c r="J10" s="121"/>
      <c r="K10" s="121">
        <v>44</v>
      </c>
      <c r="L10" s="121">
        <v>1277050</v>
      </c>
      <c r="M10" s="121">
        <f>SUM(N10,+U10)</f>
        <v>44113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44113</v>
      </c>
      <c r="V10" s="121">
        <f>+SUM(D10,M10)</f>
        <v>1455973</v>
      </c>
      <c r="W10" s="121">
        <f>+SUM(E10,N10)</f>
        <v>134810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134766</v>
      </c>
      <c r="AB10" s="121">
        <f>+SUM(J10,S10)</f>
        <v>0</v>
      </c>
      <c r="AC10" s="121">
        <f>+SUM(K10,T10)</f>
        <v>44</v>
      </c>
      <c r="AD10" s="121">
        <f>+SUM(L10,U10)</f>
        <v>1321163</v>
      </c>
      <c r="AE10" s="209" t="s">
        <v>326</v>
      </c>
      <c r="AF10" s="208"/>
    </row>
    <row r="11" spans="1:32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SUM(E11,+L11)</f>
        <v>268179</v>
      </c>
      <c r="E11" s="121">
        <f>+SUM(F11:I11,K11)</f>
        <v>33063</v>
      </c>
      <c r="F11" s="121">
        <v>0</v>
      </c>
      <c r="G11" s="121">
        <v>0</v>
      </c>
      <c r="H11" s="121">
        <v>0</v>
      </c>
      <c r="I11" s="121">
        <v>31443</v>
      </c>
      <c r="J11" s="121"/>
      <c r="K11" s="121">
        <v>1620</v>
      </c>
      <c r="L11" s="121">
        <v>235116</v>
      </c>
      <c r="M11" s="121">
        <f>SUM(N11,+U11)</f>
        <v>96906</v>
      </c>
      <c r="N11" s="121">
        <f>+SUM(O11:R11,T11)</f>
        <v>1</v>
      </c>
      <c r="O11" s="121">
        <v>0</v>
      </c>
      <c r="P11" s="121">
        <v>0</v>
      </c>
      <c r="Q11" s="121">
        <v>0</v>
      </c>
      <c r="R11" s="121">
        <v>1</v>
      </c>
      <c r="S11" s="121"/>
      <c r="T11" s="121">
        <v>0</v>
      </c>
      <c r="U11" s="121">
        <v>96905</v>
      </c>
      <c r="V11" s="121">
        <f>+SUM(D11,M11)</f>
        <v>365085</v>
      </c>
      <c r="W11" s="121">
        <f>+SUM(E11,N11)</f>
        <v>33064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31444</v>
      </c>
      <c r="AB11" s="121">
        <f>+SUM(J11,S11)</f>
        <v>0</v>
      </c>
      <c r="AC11" s="121">
        <f>+SUM(K11,T11)</f>
        <v>1620</v>
      </c>
      <c r="AD11" s="121">
        <f>+SUM(L11,U11)</f>
        <v>332021</v>
      </c>
      <c r="AE11" s="209" t="s">
        <v>326</v>
      </c>
      <c r="AF11" s="208"/>
    </row>
    <row r="12" spans="1:32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SUM(E12,+L12)</f>
        <v>557374</v>
      </c>
      <c r="E12" s="121">
        <f>+SUM(F12:I12,K12)</f>
        <v>131335</v>
      </c>
      <c r="F12" s="121">
        <v>0</v>
      </c>
      <c r="G12" s="121">
        <v>1102</v>
      </c>
      <c r="H12" s="121">
        <v>0</v>
      </c>
      <c r="I12" s="121">
        <v>92486</v>
      </c>
      <c r="J12" s="121"/>
      <c r="K12" s="121">
        <v>37747</v>
      </c>
      <c r="L12" s="121">
        <v>426039</v>
      </c>
      <c r="M12" s="121">
        <f>SUM(N12,+U12)</f>
        <v>127076</v>
      </c>
      <c r="N12" s="121">
        <f>+SUM(O12:R12,T12)</f>
        <v>688</v>
      </c>
      <c r="O12" s="121">
        <v>0</v>
      </c>
      <c r="P12" s="121">
        <v>0</v>
      </c>
      <c r="Q12" s="121">
        <v>0</v>
      </c>
      <c r="R12" s="121">
        <v>688</v>
      </c>
      <c r="S12" s="121"/>
      <c r="T12" s="121">
        <v>0</v>
      </c>
      <c r="U12" s="121">
        <v>126388</v>
      </c>
      <c r="V12" s="121">
        <f>+SUM(D12,M12)</f>
        <v>684450</v>
      </c>
      <c r="W12" s="121">
        <f>+SUM(E12,N12)</f>
        <v>132023</v>
      </c>
      <c r="X12" s="121">
        <f>+SUM(F12,O12)</f>
        <v>0</v>
      </c>
      <c r="Y12" s="121">
        <f>+SUM(G12,P12)</f>
        <v>1102</v>
      </c>
      <c r="Z12" s="121">
        <f>+SUM(H12,Q12)</f>
        <v>0</v>
      </c>
      <c r="AA12" s="121">
        <f>+SUM(I12,R12)</f>
        <v>93174</v>
      </c>
      <c r="AB12" s="121">
        <f>+SUM(J12,S12)</f>
        <v>0</v>
      </c>
      <c r="AC12" s="121">
        <f>+SUM(K12,T12)</f>
        <v>37747</v>
      </c>
      <c r="AD12" s="121">
        <f>+SUM(L12,U12)</f>
        <v>552427</v>
      </c>
      <c r="AE12" s="209" t="s">
        <v>326</v>
      </c>
      <c r="AF12" s="208"/>
    </row>
    <row r="13" spans="1:32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SUM(E13,+L13)</f>
        <v>655965</v>
      </c>
      <c r="E13" s="121">
        <f>+SUM(F13:I13,K13)</f>
        <v>164927</v>
      </c>
      <c r="F13" s="121">
        <v>0</v>
      </c>
      <c r="G13" s="121">
        <v>0</v>
      </c>
      <c r="H13" s="121">
        <v>0</v>
      </c>
      <c r="I13" s="121">
        <v>153781</v>
      </c>
      <c r="J13" s="121"/>
      <c r="K13" s="121">
        <v>11146</v>
      </c>
      <c r="L13" s="121">
        <v>491038</v>
      </c>
      <c r="M13" s="121">
        <f>SUM(N13,+U13)</f>
        <v>212666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212666</v>
      </c>
      <c r="V13" s="121">
        <f>+SUM(D13,M13)</f>
        <v>868631</v>
      </c>
      <c r="W13" s="121">
        <f>+SUM(E13,N13)</f>
        <v>164927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153781</v>
      </c>
      <c r="AB13" s="121">
        <f>+SUM(J13,S13)</f>
        <v>0</v>
      </c>
      <c r="AC13" s="121">
        <f>+SUM(K13,T13)</f>
        <v>11146</v>
      </c>
      <c r="AD13" s="121">
        <f>+SUM(L13,U13)</f>
        <v>703704</v>
      </c>
      <c r="AE13" s="209" t="s">
        <v>326</v>
      </c>
      <c r="AF13" s="208"/>
    </row>
    <row r="14" spans="1:32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SUM(E14,+L14)</f>
        <v>383906</v>
      </c>
      <c r="E14" s="121">
        <f>+SUM(F14:I14,K14)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0</v>
      </c>
      <c r="L14" s="121">
        <v>383906</v>
      </c>
      <c r="M14" s="121">
        <f>SUM(N14,+U14)</f>
        <v>126847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126847</v>
      </c>
      <c r="V14" s="121">
        <f>+SUM(D14,M14)</f>
        <v>510753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0</v>
      </c>
      <c r="AD14" s="121">
        <f>+SUM(L14,U14)</f>
        <v>510753</v>
      </c>
      <c r="AE14" s="209" t="s">
        <v>326</v>
      </c>
      <c r="AF14" s="208"/>
    </row>
    <row r="15" spans="1:32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SUM(E15,+L15)</f>
        <v>581533</v>
      </c>
      <c r="E15" s="121">
        <f>+SUM(F15:I15,K15)</f>
        <v>76014</v>
      </c>
      <c r="F15" s="121">
        <v>0</v>
      </c>
      <c r="G15" s="121">
        <v>500</v>
      </c>
      <c r="H15" s="121">
        <v>1610</v>
      </c>
      <c r="I15" s="121">
        <v>69132</v>
      </c>
      <c r="J15" s="121"/>
      <c r="K15" s="121">
        <v>4772</v>
      </c>
      <c r="L15" s="121">
        <v>505519</v>
      </c>
      <c r="M15" s="121">
        <f>SUM(N15,+U15)</f>
        <v>157868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157868</v>
      </c>
      <c r="V15" s="121">
        <f>+SUM(D15,M15)</f>
        <v>739401</v>
      </c>
      <c r="W15" s="121">
        <f>+SUM(E15,N15)</f>
        <v>76014</v>
      </c>
      <c r="X15" s="121">
        <f>+SUM(F15,O15)</f>
        <v>0</v>
      </c>
      <c r="Y15" s="121">
        <f>+SUM(G15,P15)</f>
        <v>500</v>
      </c>
      <c r="Z15" s="121">
        <f>+SUM(H15,Q15)</f>
        <v>1610</v>
      </c>
      <c r="AA15" s="121">
        <f>+SUM(I15,R15)</f>
        <v>69132</v>
      </c>
      <c r="AB15" s="121">
        <f>+SUM(J15,S15)</f>
        <v>0</v>
      </c>
      <c r="AC15" s="121">
        <f>+SUM(K15,T15)</f>
        <v>4772</v>
      </c>
      <c r="AD15" s="121">
        <f>+SUM(L15,U15)</f>
        <v>663387</v>
      </c>
      <c r="AE15" s="209" t="s">
        <v>326</v>
      </c>
      <c r="AF15" s="208"/>
    </row>
    <row r="16" spans="1:32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SUM(E16,+L16)</f>
        <v>423485</v>
      </c>
      <c r="E16" s="121">
        <f>+SUM(F16:I16,K16)</f>
        <v>167292</v>
      </c>
      <c r="F16" s="121">
        <v>0</v>
      </c>
      <c r="G16" s="121">
        <v>0</v>
      </c>
      <c r="H16" s="121">
        <v>0</v>
      </c>
      <c r="I16" s="121">
        <v>55814</v>
      </c>
      <c r="J16" s="121"/>
      <c r="K16" s="121">
        <v>111478</v>
      </c>
      <c r="L16" s="121">
        <v>256193</v>
      </c>
      <c r="M16" s="121">
        <f>SUM(N16,+U16)</f>
        <v>285719</v>
      </c>
      <c r="N16" s="121">
        <f>+SUM(O16:R16,T16)</f>
        <v>130173</v>
      </c>
      <c r="O16" s="121">
        <v>0</v>
      </c>
      <c r="P16" s="121">
        <v>0</v>
      </c>
      <c r="Q16" s="121">
        <v>0</v>
      </c>
      <c r="R16" s="121">
        <v>122560</v>
      </c>
      <c r="S16" s="121"/>
      <c r="T16" s="121">
        <v>7613</v>
      </c>
      <c r="U16" s="121">
        <v>155546</v>
      </c>
      <c r="V16" s="121">
        <f>+SUM(D16,M16)</f>
        <v>709204</v>
      </c>
      <c r="W16" s="121">
        <f>+SUM(E16,N16)</f>
        <v>297465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178374</v>
      </c>
      <c r="AB16" s="121">
        <f>+SUM(J16,S16)</f>
        <v>0</v>
      </c>
      <c r="AC16" s="121">
        <f>+SUM(K16,T16)</f>
        <v>119091</v>
      </c>
      <c r="AD16" s="121">
        <f>+SUM(L16,U16)</f>
        <v>411739</v>
      </c>
      <c r="AE16" s="209" t="s">
        <v>326</v>
      </c>
      <c r="AF16" s="208"/>
    </row>
    <row r="17" spans="1:32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SUM(E17,+L17)</f>
        <v>372550</v>
      </c>
      <c r="E17" s="121">
        <f>+SUM(F17:I17,K17)</f>
        <v>49420</v>
      </c>
      <c r="F17" s="121">
        <v>0</v>
      </c>
      <c r="G17" s="121">
        <v>0</v>
      </c>
      <c r="H17" s="121">
        <v>0</v>
      </c>
      <c r="I17" s="121">
        <v>49420</v>
      </c>
      <c r="J17" s="121"/>
      <c r="K17" s="121">
        <v>0</v>
      </c>
      <c r="L17" s="121">
        <v>323130</v>
      </c>
      <c r="M17" s="121">
        <f>SUM(N17,+U17)</f>
        <v>126293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126293</v>
      </c>
      <c r="V17" s="121">
        <f>+SUM(D17,M17)</f>
        <v>498843</v>
      </c>
      <c r="W17" s="121">
        <f>+SUM(E17,N17)</f>
        <v>49420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49420</v>
      </c>
      <c r="AB17" s="121">
        <f>+SUM(J17,S17)</f>
        <v>0</v>
      </c>
      <c r="AC17" s="121">
        <f>+SUM(K17,T17)</f>
        <v>0</v>
      </c>
      <c r="AD17" s="121">
        <f>+SUM(L17,U17)</f>
        <v>449423</v>
      </c>
      <c r="AE17" s="209" t="s">
        <v>326</v>
      </c>
      <c r="AF17" s="208"/>
    </row>
    <row r="18" spans="1:32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SUM(E18,+L18)</f>
        <v>190854</v>
      </c>
      <c r="E18" s="121">
        <f>+SUM(F18:I18,K18)</f>
        <v>23915</v>
      </c>
      <c r="F18" s="121">
        <v>0</v>
      </c>
      <c r="G18" s="121">
        <v>0</v>
      </c>
      <c r="H18" s="121">
        <v>0</v>
      </c>
      <c r="I18" s="121">
        <v>23790</v>
      </c>
      <c r="J18" s="121"/>
      <c r="K18" s="121">
        <v>125</v>
      </c>
      <c r="L18" s="121">
        <v>166939</v>
      </c>
      <c r="M18" s="121">
        <f>SUM(N18,+U18)</f>
        <v>36954</v>
      </c>
      <c r="N18" s="121">
        <f>+SUM(O18:R18,T18)</f>
        <v>10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10</v>
      </c>
      <c r="U18" s="121">
        <v>36944</v>
      </c>
      <c r="V18" s="121">
        <f>+SUM(D18,M18)</f>
        <v>227808</v>
      </c>
      <c r="W18" s="121">
        <f>+SUM(E18,N18)</f>
        <v>23925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23790</v>
      </c>
      <c r="AB18" s="121">
        <f>+SUM(J18,S18)</f>
        <v>0</v>
      </c>
      <c r="AC18" s="121">
        <f>+SUM(K18,T18)</f>
        <v>135</v>
      </c>
      <c r="AD18" s="121">
        <f>+SUM(L18,U18)</f>
        <v>203883</v>
      </c>
      <c r="AE18" s="209" t="s">
        <v>326</v>
      </c>
      <c r="AF18" s="208"/>
    </row>
    <row r="19" spans="1:32" s="136" customFormat="1" ht="13.5" customHeight="1" x14ac:dyDescent="0.15">
      <c r="A19" s="119" t="s">
        <v>46</v>
      </c>
      <c r="B19" s="120" t="s">
        <v>371</v>
      </c>
      <c r="C19" s="119" t="s">
        <v>372</v>
      </c>
      <c r="D19" s="121">
        <f>SUM(E19,+L19)</f>
        <v>250214</v>
      </c>
      <c r="E19" s="121">
        <f>+SUM(F19:I19,K19)</f>
        <v>40426</v>
      </c>
      <c r="F19" s="121">
        <v>0</v>
      </c>
      <c r="G19" s="121">
        <v>0</v>
      </c>
      <c r="H19" s="121">
        <v>0</v>
      </c>
      <c r="I19" s="121">
        <v>40408</v>
      </c>
      <c r="J19" s="121"/>
      <c r="K19" s="121">
        <v>18</v>
      </c>
      <c r="L19" s="121">
        <v>209788</v>
      </c>
      <c r="M19" s="121">
        <f>SUM(N19,+U19)</f>
        <v>68728</v>
      </c>
      <c r="N19" s="121">
        <f>+SUM(O19:R19,T19)</f>
        <v>4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4</v>
      </c>
      <c r="U19" s="121">
        <v>68724</v>
      </c>
      <c r="V19" s="121">
        <f>+SUM(D19,M19)</f>
        <v>318942</v>
      </c>
      <c r="W19" s="121">
        <f>+SUM(E19,N19)</f>
        <v>40430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40408</v>
      </c>
      <c r="AB19" s="121">
        <f>+SUM(J19,S19)</f>
        <v>0</v>
      </c>
      <c r="AC19" s="121">
        <f>+SUM(K19,T19)</f>
        <v>22</v>
      </c>
      <c r="AD19" s="121">
        <f>+SUM(L19,U19)</f>
        <v>278512</v>
      </c>
      <c r="AE19" s="209" t="s">
        <v>326</v>
      </c>
      <c r="AF19" s="208"/>
    </row>
    <row r="20" spans="1:32" s="136" customFormat="1" ht="13.5" customHeight="1" x14ac:dyDescent="0.15">
      <c r="A20" s="119" t="s">
        <v>46</v>
      </c>
      <c r="B20" s="120" t="s">
        <v>375</v>
      </c>
      <c r="C20" s="119" t="s">
        <v>376</v>
      </c>
      <c r="D20" s="121">
        <f>SUM(E20,+L20)</f>
        <v>183660</v>
      </c>
      <c r="E20" s="121">
        <f>+SUM(F20:I20,K20)</f>
        <v>14932</v>
      </c>
      <c r="F20" s="121">
        <v>0</v>
      </c>
      <c r="G20" s="121">
        <v>0</v>
      </c>
      <c r="H20" s="121">
        <v>0</v>
      </c>
      <c r="I20" s="121">
        <v>2</v>
      </c>
      <c r="J20" s="121"/>
      <c r="K20" s="121">
        <v>14930</v>
      </c>
      <c r="L20" s="121">
        <v>168728</v>
      </c>
      <c r="M20" s="121">
        <f>SUM(N20,+U20)</f>
        <v>48951</v>
      </c>
      <c r="N20" s="121">
        <f>+SUM(O20:R20,T20)</f>
        <v>2</v>
      </c>
      <c r="O20" s="121">
        <v>0</v>
      </c>
      <c r="P20" s="121">
        <v>0</v>
      </c>
      <c r="Q20" s="121">
        <v>0</v>
      </c>
      <c r="R20" s="121">
        <v>2</v>
      </c>
      <c r="S20" s="121"/>
      <c r="T20" s="121">
        <v>0</v>
      </c>
      <c r="U20" s="121">
        <v>48949</v>
      </c>
      <c r="V20" s="121">
        <f>+SUM(D20,M20)</f>
        <v>232611</v>
      </c>
      <c r="W20" s="121">
        <f>+SUM(E20,N20)</f>
        <v>14934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</v>
      </c>
      <c r="AB20" s="121">
        <f>+SUM(J20,S20)</f>
        <v>0</v>
      </c>
      <c r="AC20" s="121">
        <f>+SUM(K20,T20)</f>
        <v>14930</v>
      </c>
      <c r="AD20" s="121">
        <f>+SUM(L20,U20)</f>
        <v>217677</v>
      </c>
      <c r="AE20" s="209" t="s">
        <v>326</v>
      </c>
      <c r="AF20" s="208"/>
    </row>
    <row r="21" spans="1:32" s="136" customFormat="1" ht="13.5" customHeight="1" x14ac:dyDescent="0.15">
      <c r="A21" s="119" t="s">
        <v>46</v>
      </c>
      <c r="B21" s="120" t="s">
        <v>377</v>
      </c>
      <c r="C21" s="119" t="s">
        <v>378</v>
      </c>
      <c r="D21" s="121">
        <f>SUM(E21,+L21)</f>
        <v>440466</v>
      </c>
      <c r="E21" s="121">
        <f>+SUM(F21:I21,K21)</f>
        <v>31343</v>
      </c>
      <c r="F21" s="121">
        <v>0</v>
      </c>
      <c r="G21" s="121">
        <v>0</v>
      </c>
      <c r="H21" s="121">
        <v>0</v>
      </c>
      <c r="I21" s="121">
        <v>31343</v>
      </c>
      <c r="J21" s="121"/>
      <c r="K21" s="121">
        <v>0</v>
      </c>
      <c r="L21" s="121">
        <v>409123</v>
      </c>
      <c r="M21" s="121">
        <f>SUM(N21,+U21)</f>
        <v>124359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124359</v>
      </c>
      <c r="V21" s="121">
        <f>+SUM(D21,M21)</f>
        <v>564825</v>
      </c>
      <c r="W21" s="121">
        <f>+SUM(E21,N21)</f>
        <v>31343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31343</v>
      </c>
      <c r="AB21" s="121">
        <f>+SUM(J21,S21)</f>
        <v>0</v>
      </c>
      <c r="AC21" s="121">
        <f>+SUM(K21,T21)</f>
        <v>0</v>
      </c>
      <c r="AD21" s="121">
        <f>+SUM(L21,U21)</f>
        <v>533482</v>
      </c>
      <c r="AE21" s="209" t="s">
        <v>326</v>
      </c>
      <c r="AF21" s="208"/>
    </row>
    <row r="22" spans="1:32" s="136" customFormat="1" ht="13.5" customHeight="1" x14ac:dyDescent="0.15">
      <c r="A22" s="119" t="s">
        <v>46</v>
      </c>
      <c r="B22" s="120" t="s">
        <v>380</v>
      </c>
      <c r="C22" s="119" t="s">
        <v>381</v>
      </c>
      <c r="D22" s="121">
        <f>SUM(E22,+L22)</f>
        <v>104729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104729</v>
      </c>
      <c r="M22" s="121">
        <f>SUM(N22,+U22)</f>
        <v>42984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42984</v>
      </c>
      <c r="V22" s="121">
        <f>+SUM(D22,M22)</f>
        <v>147713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147713</v>
      </c>
      <c r="AE22" s="209" t="s">
        <v>326</v>
      </c>
      <c r="AF22" s="208"/>
    </row>
    <row r="23" spans="1:32" s="136" customFormat="1" ht="13.5" customHeight="1" x14ac:dyDescent="0.15">
      <c r="A23" s="119" t="s">
        <v>46</v>
      </c>
      <c r="B23" s="120" t="s">
        <v>382</v>
      </c>
      <c r="C23" s="119" t="s">
        <v>383</v>
      </c>
      <c r="D23" s="121">
        <f>SUM(E23,+L23)</f>
        <v>324544</v>
      </c>
      <c r="E23" s="121">
        <f>+SUM(F23:I23,K23)</f>
        <v>144744</v>
      </c>
      <c r="F23" s="121">
        <v>0</v>
      </c>
      <c r="G23" s="121">
        <v>0</v>
      </c>
      <c r="H23" s="121">
        <v>0</v>
      </c>
      <c r="I23" s="121">
        <v>5280</v>
      </c>
      <c r="J23" s="121"/>
      <c r="K23" s="121">
        <v>139464</v>
      </c>
      <c r="L23" s="121">
        <v>179800</v>
      </c>
      <c r="M23" s="121">
        <f>SUM(N23,+U23)</f>
        <v>68721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68721</v>
      </c>
      <c r="V23" s="121">
        <f>+SUM(D23,M23)</f>
        <v>393265</v>
      </c>
      <c r="W23" s="121">
        <f>+SUM(E23,N23)</f>
        <v>144744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5280</v>
      </c>
      <c r="AB23" s="121">
        <f>+SUM(J23,S23)</f>
        <v>0</v>
      </c>
      <c r="AC23" s="121">
        <f>+SUM(K23,T23)</f>
        <v>139464</v>
      </c>
      <c r="AD23" s="121">
        <f>+SUM(L23,U23)</f>
        <v>248521</v>
      </c>
      <c r="AE23" s="209" t="s">
        <v>326</v>
      </c>
      <c r="AF23" s="208"/>
    </row>
    <row r="24" spans="1:32" s="136" customFormat="1" ht="13.5" customHeight="1" x14ac:dyDescent="0.15">
      <c r="A24" s="119" t="s">
        <v>46</v>
      </c>
      <c r="B24" s="120" t="s">
        <v>384</v>
      </c>
      <c r="C24" s="119" t="s">
        <v>385</v>
      </c>
      <c r="D24" s="121">
        <f>SUM(E24,+L24)</f>
        <v>108803</v>
      </c>
      <c r="E24" s="121">
        <f>+SUM(F24:I24,K24)</f>
        <v>13160</v>
      </c>
      <c r="F24" s="121">
        <v>0</v>
      </c>
      <c r="G24" s="121">
        <v>0</v>
      </c>
      <c r="H24" s="121">
        <v>0</v>
      </c>
      <c r="I24" s="121">
        <v>12240</v>
      </c>
      <c r="J24" s="121"/>
      <c r="K24" s="121">
        <v>920</v>
      </c>
      <c r="L24" s="121">
        <v>95643</v>
      </c>
      <c r="M24" s="121">
        <f>SUM(N24,+U24)</f>
        <v>282545</v>
      </c>
      <c r="N24" s="121">
        <f>+SUM(O24:R24,T24)</f>
        <v>4</v>
      </c>
      <c r="O24" s="121">
        <v>0</v>
      </c>
      <c r="P24" s="121">
        <v>0</v>
      </c>
      <c r="Q24" s="121">
        <v>0</v>
      </c>
      <c r="R24" s="121">
        <v>4</v>
      </c>
      <c r="S24" s="121"/>
      <c r="T24" s="121">
        <v>0</v>
      </c>
      <c r="U24" s="121">
        <v>282541</v>
      </c>
      <c r="V24" s="121">
        <f>+SUM(D24,M24)</f>
        <v>391348</v>
      </c>
      <c r="W24" s="121">
        <f>+SUM(E24,N24)</f>
        <v>13164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12244</v>
      </c>
      <c r="AB24" s="121">
        <f>+SUM(J24,S24)</f>
        <v>0</v>
      </c>
      <c r="AC24" s="121">
        <f>+SUM(K24,T24)</f>
        <v>920</v>
      </c>
      <c r="AD24" s="121">
        <f>+SUM(L24,U24)</f>
        <v>378184</v>
      </c>
      <c r="AE24" s="209" t="s">
        <v>326</v>
      </c>
      <c r="AF24" s="208"/>
    </row>
    <row r="25" spans="1:32" s="136" customFormat="1" ht="13.5" customHeight="1" x14ac:dyDescent="0.15">
      <c r="A25" s="119" t="s">
        <v>46</v>
      </c>
      <c r="B25" s="120" t="s">
        <v>386</v>
      </c>
      <c r="C25" s="119" t="s">
        <v>387</v>
      </c>
      <c r="D25" s="121">
        <f>SUM(E25,+L25)</f>
        <v>104862</v>
      </c>
      <c r="E25" s="121">
        <f>+SUM(F25:I25,K25)</f>
        <v>19995</v>
      </c>
      <c r="F25" s="121">
        <v>0</v>
      </c>
      <c r="G25" s="121">
        <v>0</v>
      </c>
      <c r="H25" s="121">
        <v>0</v>
      </c>
      <c r="I25" s="121">
        <v>19391</v>
      </c>
      <c r="J25" s="121"/>
      <c r="K25" s="121">
        <v>604</v>
      </c>
      <c r="L25" s="121">
        <v>84867</v>
      </c>
      <c r="M25" s="121">
        <f>SUM(N25,+U25)</f>
        <v>136514</v>
      </c>
      <c r="N25" s="121">
        <f>+SUM(O25:R25,T25)</f>
        <v>5</v>
      </c>
      <c r="O25" s="121">
        <v>0</v>
      </c>
      <c r="P25" s="121">
        <v>0</v>
      </c>
      <c r="Q25" s="121">
        <v>0</v>
      </c>
      <c r="R25" s="121">
        <v>5</v>
      </c>
      <c r="S25" s="121"/>
      <c r="T25" s="121">
        <v>0</v>
      </c>
      <c r="U25" s="121">
        <v>136509</v>
      </c>
      <c r="V25" s="121">
        <f>+SUM(D25,M25)</f>
        <v>241376</v>
      </c>
      <c r="W25" s="121">
        <f>+SUM(E25,N25)</f>
        <v>20000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19396</v>
      </c>
      <c r="AB25" s="121">
        <f>+SUM(J25,S25)</f>
        <v>0</v>
      </c>
      <c r="AC25" s="121">
        <f>+SUM(K25,T25)</f>
        <v>604</v>
      </c>
      <c r="AD25" s="121">
        <f>+SUM(L25,U25)</f>
        <v>221376</v>
      </c>
      <c r="AE25" s="209" t="s">
        <v>326</v>
      </c>
      <c r="AF25" s="208"/>
    </row>
    <row r="26" spans="1:32" s="136" customFormat="1" ht="13.5" customHeight="1" x14ac:dyDescent="0.15">
      <c r="A26" s="119" t="s">
        <v>46</v>
      </c>
      <c r="B26" s="120" t="s">
        <v>388</v>
      </c>
      <c r="C26" s="119" t="s">
        <v>389</v>
      </c>
      <c r="D26" s="121">
        <f>SUM(E26,+L26)</f>
        <v>271867</v>
      </c>
      <c r="E26" s="121">
        <f>+SUM(F26:I26,K26)</f>
        <v>48188</v>
      </c>
      <c r="F26" s="121">
        <v>0</v>
      </c>
      <c r="G26" s="121">
        <v>1250</v>
      </c>
      <c r="H26" s="121">
        <v>0</v>
      </c>
      <c r="I26" s="121">
        <v>40850</v>
      </c>
      <c r="J26" s="121"/>
      <c r="K26" s="121">
        <v>6088</v>
      </c>
      <c r="L26" s="121">
        <v>223679</v>
      </c>
      <c r="M26" s="121">
        <f>SUM(N26,+U26)</f>
        <v>981502</v>
      </c>
      <c r="N26" s="121">
        <f>+SUM(O26:R26,T26)</f>
        <v>191377</v>
      </c>
      <c r="O26" s="121">
        <v>48833</v>
      </c>
      <c r="P26" s="121">
        <v>0</v>
      </c>
      <c r="Q26" s="121">
        <v>50700</v>
      </c>
      <c r="R26" s="121">
        <v>52652</v>
      </c>
      <c r="S26" s="121"/>
      <c r="T26" s="121">
        <v>39192</v>
      </c>
      <c r="U26" s="121">
        <v>790125</v>
      </c>
      <c r="V26" s="121">
        <f>+SUM(D26,M26)</f>
        <v>1253369</v>
      </c>
      <c r="W26" s="121">
        <f>+SUM(E26,N26)</f>
        <v>239565</v>
      </c>
      <c r="X26" s="121">
        <f>+SUM(F26,O26)</f>
        <v>48833</v>
      </c>
      <c r="Y26" s="121">
        <f>+SUM(G26,P26)</f>
        <v>1250</v>
      </c>
      <c r="Z26" s="121">
        <f>+SUM(H26,Q26)</f>
        <v>50700</v>
      </c>
      <c r="AA26" s="121">
        <f>+SUM(I26,R26)</f>
        <v>93502</v>
      </c>
      <c r="AB26" s="121">
        <f>+SUM(J26,S26)</f>
        <v>0</v>
      </c>
      <c r="AC26" s="121">
        <f>+SUM(K26,T26)</f>
        <v>45280</v>
      </c>
      <c r="AD26" s="121">
        <f>+SUM(L26,U26)</f>
        <v>1013804</v>
      </c>
      <c r="AE26" s="209" t="s">
        <v>326</v>
      </c>
      <c r="AF26" s="208"/>
    </row>
    <row r="27" spans="1:32" s="136" customFormat="1" ht="13.5" customHeight="1" x14ac:dyDescent="0.15">
      <c r="A27" s="119" t="s">
        <v>46</v>
      </c>
      <c r="B27" s="120" t="s">
        <v>390</v>
      </c>
      <c r="C27" s="119" t="s">
        <v>391</v>
      </c>
      <c r="D27" s="121">
        <f>SUM(E27,+L27)</f>
        <v>133688</v>
      </c>
      <c r="E27" s="121">
        <f>+SUM(F27:I27,K27)</f>
        <v>20457</v>
      </c>
      <c r="F27" s="121">
        <v>0</v>
      </c>
      <c r="G27" s="121">
        <v>0</v>
      </c>
      <c r="H27" s="121">
        <v>0</v>
      </c>
      <c r="I27" s="121">
        <v>20223</v>
      </c>
      <c r="J27" s="121"/>
      <c r="K27" s="121">
        <v>234</v>
      </c>
      <c r="L27" s="121">
        <v>113231</v>
      </c>
      <c r="M27" s="121">
        <f>SUM(N27,+U27)</f>
        <v>51823</v>
      </c>
      <c r="N27" s="121">
        <f>+SUM(O27:R27,T27)</f>
        <v>6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6</v>
      </c>
      <c r="U27" s="121">
        <v>51817</v>
      </c>
      <c r="V27" s="121">
        <f>+SUM(D27,M27)</f>
        <v>185511</v>
      </c>
      <c r="W27" s="121">
        <f>+SUM(E27,N27)</f>
        <v>20463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20223</v>
      </c>
      <c r="AB27" s="121">
        <f>+SUM(J27,S27)</f>
        <v>0</v>
      </c>
      <c r="AC27" s="121">
        <f>+SUM(K27,T27)</f>
        <v>240</v>
      </c>
      <c r="AD27" s="121">
        <f>+SUM(L27,U27)</f>
        <v>165048</v>
      </c>
      <c r="AE27" s="209" t="s">
        <v>326</v>
      </c>
      <c r="AF27" s="208"/>
    </row>
    <row r="28" spans="1:32" s="136" customFormat="1" ht="13.5" customHeight="1" x14ac:dyDescent="0.15">
      <c r="A28" s="119" t="s">
        <v>46</v>
      </c>
      <c r="B28" s="120" t="s">
        <v>329</v>
      </c>
      <c r="C28" s="119" t="s">
        <v>330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3357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316000</v>
      </c>
      <c r="T28" s="121">
        <v>0</v>
      </c>
      <c r="U28" s="121">
        <v>3357</v>
      </c>
      <c r="V28" s="121">
        <f>+SUM(D28,M28)</f>
        <v>3357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316000</v>
      </c>
      <c r="AC28" s="121">
        <f>+SUM(K28,T28)</f>
        <v>0</v>
      </c>
      <c r="AD28" s="121">
        <f>+SUM(L28,U28)</f>
        <v>3357</v>
      </c>
      <c r="AE28" s="209" t="s">
        <v>326</v>
      </c>
      <c r="AF28" s="208"/>
    </row>
    <row r="29" spans="1:32" s="136" customFormat="1" ht="13.5" customHeight="1" x14ac:dyDescent="0.15">
      <c r="A29" s="119" t="s">
        <v>46</v>
      </c>
      <c r="B29" s="120" t="s">
        <v>355</v>
      </c>
      <c r="C29" s="119" t="s">
        <v>356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349753</v>
      </c>
      <c r="N29" s="121">
        <f>+SUM(O29:R29,T29)</f>
        <v>328946</v>
      </c>
      <c r="O29" s="121">
        <v>328946</v>
      </c>
      <c r="P29" s="121">
        <v>0</v>
      </c>
      <c r="Q29" s="121">
        <v>0</v>
      </c>
      <c r="R29" s="121">
        <v>0</v>
      </c>
      <c r="S29" s="121">
        <v>1164082</v>
      </c>
      <c r="T29" s="121">
        <v>0</v>
      </c>
      <c r="U29" s="121">
        <v>20807</v>
      </c>
      <c r="V29" s="121">
        <f>+SUM(D29,M29)</f>
        <v>349753</v>
      </c>
      <c r="W29" s="121">
        <f>+SUM(E29,N29)</f>
        <v>328946</v>
      </c>
      <c r="X29" s="121">
        <f>+SUM(F29,O29)</f>
        <v>328946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1164082</v>
      </c>
      <c r="AC29" s="121">
        <f>+SUM(K29,T29)</f>
        <v>0</v>
      </c>
      <c r="AD29" s="121">
        <f>+SUM(L29,U29)</f>
        <v>20807</v>
      </c>
      <c r="AE29" s="209" t="s">
        <v>326</v>
      </c>
      <c r="AF29" s="208"/>
    </row>
    <row r="30" spans="1:32" s="136" customFormat="1" ht="13.5" customHeight="1" x14ac:dyDescent="0.15">
      <c r="A30" s="119" t="s">
        <v>46</v>
      </c>
      <c r="B30" s="120" t="s">
        <v>359</v>
      </c>
      <c r="C30" s="119" t="s">
        <v>360</v>
      </c>
      <c r="D30" s="121">
        <f>SUM(E30,+L30)</f>
        <v>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f>SUM(N30,+U30)</f>
        <v>25520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279399</v>
      </c>
      <c r="T30" s="121">
        <v>0</v>
      </c>
      <c r="U30" s="121">
        <v>25520</v>
      </c>
      <c r="V30" s="121">
        <f>+SUM(D30,M30)</f>
        <v>25520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279399</v>
      </c>
      <c r="AC30" s="121">
        <f>+SUM(K30,T30)</f>
        <v>0</v>
      </c>
      <c r="AD30" s="121">
        <f>+SUM(L30,U30)</f>
        <v>25520</v>
      </c>
      <c r="AE30" s="209" t="s">
        <v>326</v>
      </c>
      <c r="AF30" s="208"/>
    </row>
    <row r="31" spans="1:32" s="136" customFormat="1" ht="13.5" customHeight="1" x14ac:dyDescent="0.15">
      <c r="A31" s="119" t="s">
        <v>46</v>
      </c>
      <c r="B31" s="120" t="s">
        <v>353</v>
      </c>
      <c r="C31" s="119" t="s">
        <v>354</v>
      </c>
      <c r="D31" s="121">
        <f>SUM(E31,+L31)</f>
        <v>9992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47050</v>
      </c>
      <c r="K31" s="121">
        <v>0</v>
      </c>
      <c r="L31" s="121">
        <v>9992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9992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47050</v>
      </c>
      <c r="AC31" s="121">
        <f>+SUM(K31,T31)</f>
        <v>0</v>
      </c>
      <c r="AD31" s="121">
        <f>+SUM(L31,U31)</f>
        <v>9992</v>
      </c>
      <c r="AE31" s="209" t="s">
        <v>326</v>
      </c>
      <c r="AF31" s="208"/>
    </row>
    <row r="32" spans="1:32" s="136" customFormat="1" ht="13.5" customHeight="1" x14ac:dyDescent="0.15">
      <c r="A32" s="119" t="s">
        <v>46</v>
      </c>
      <c r="B32" s="120" t="s">
        <v>327</v>
      </c>
      <c r="C32" s="119" t="s">
        <v>328</v>
      </c>
      <c r="D32" s="121">
        <f>SUM(E32,+L32)</f>
        <v>99318</v>
      </c>
      <c r="E32" s="121">
        <f>+SUM(F32:I32,K32)</f>
        <v>45569</v>
      </c>
      <c r="F32" s="121">
        <v>0</v>
      </c>
      <c r="G32" s="121">
        <v>0</v>
      </c>
      <c r="H32" s="121">
        <v>0</v>
      </c>
      <c r="I32" s="121">
        <v>45391</v>
      </c>
      <c r="J32" s="121">
        <v>592620</v>
      </c>
      <c r="K32" s="121">
        <v>178</v>
      </c>
      <c r="L32" s="121">
        <v>53749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99318</v>
      </c>
      <c r="W32" s="121">
        <f>+SUM(E32,N32)</f>
        <v>45569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45391</v>
      </c>
      <c r="AB32" s="121">
        <f>+SUM(J32,S32)</f>
        <v>592620</v>
      </c>
      <c r="AC32" s="121">
        <f>+SUM(K32,T32)</f>
        <v>178</v>
      </c>
      <c r="AD32" s="121">
        <f>+SUM(L32,U32)</f>
        <v>53749</v>
      </c>
      <c r="AE32" s="209" t="s">
        <v>326</v>
      </c>
      <c r="AF32" s="208"/>
    </row>
    <row r="33" spans="1:32" s="136" customFormat="1" ht="13.5" customHeight="1" x14ac:dyDescent="0.15">
      <c r="A33" s="119" t="s">
        <v>46</v>
      </c>
      <c r="B33" s="120" t="s">
        <v>349</v>
      </c>
      <c r="C33" s="119" t="s">
        <v>350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356208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194635</v>
      </c>
      <c r="T33" s="121">
        <v>0</v>
      </c>
      <c r="U33" s="121">
        <v>356208</v>
      </c>
      <c r="V33" s="121">
        <f>+SUM(D33,M33)</f>
        <v>356208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194635</v>
      </c>
      <c r="AC33" s="121">
        <f>+SUM(K33,T33)</f>
        <v>0</v>
      </c>
      <c r="AD33" s="121">
        <f>+SUM(L33,U33)</f>
        <v>356208</v>
      </c>
      <c r="AE33" s="209" t="s">
        <v>326</v>
      </c>
      <c r="AF33" s="208"/>
    </row>
    <row r="34" spans="1:32" s="136" customFormat="1" ht="13.5" customHeight="1" x14ac:dyDescent="0.15">
      <c r="A34" s="119" t="s">
        <v>46</v>
      </c>
      <c r="B34" s="120" t="s">
        <v>331</v>
      </c>
      <c r="C34" s="119" t="s">
        <v>332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47053</v>
      </c>
      <c r="N34" s="121">
        <f>+SUM(O34:R34,T34)</f>
        <v>14409</v>
      </c>
      <c r="O34" s="121">
        <v>0</v>
      </c>
      <c r="P34" s="121">
        <v>0</v>
      </c>
      <c r="Q34" s="121">
        <v>0</v>
      </c>
      <c r="R34" s="121">
        <v>0</v>
      </c>
      <c r="S34" s="121">
        <v>393709</v>
      </c>
      <c r="T34" s="121">
        <v>14409</v>
      </c>
      <c r="U34" s="121">
        <v>32644</v>
      </c>
      <c r="V34" s="121">
        <f>+SUM(D34,M34)</f>
        <v>47053</v>
      </c>
      <c r="W34" s="121">
        <f>+SUM(E34,N34)</f>
        <v>14409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393709</v>
      </c>
      <c r="AC34" s="121">
        <f>+SUM(K34,T34)</f>
        <v>14409</v>
      </c>
      <c r="AD34" s="121">
        <f>+SUM(L34,U34)</f>
        <v>32644</v>
      </c>
      <c r="AE34" s="209" t="s">
        <v>326</v>
      </c>
      <c r="AF34" s="208"/>
    </row>
    <row r="35" spans="1:32" s="136" customFormat="1" ht="13.5" customHeight="1" x14ac:dyDescent="0.15">
      <c r="A35" s="119" t="s">
        <v>46</v>
      </c>
      <c r="B35" s="120" t="s">
        <v>337</v>
      </c>
      <c r="C35" s="119" t="s">
        <v>338</v>
      </c>
      <c r="D35" s="121">
        <f>SUM(E35,+L35)</f>
        <v>289232</v>
      </c>
      <c r="E35" s="121">
        <f>+SUM(F35:I35,K35)</f>
        <v>289232</v>
      </c>
      <c r="F35" s="121">
        <v>0</v>
      </c>
      <c r="G35" s="121">
        <v>0</v>
      </c>
      <c r="H35" s="121">
        <v>0</v>
      </c>
      <c r="I35" s="121">
        <v>160262</v>
      </c>
      <c r="J35" s="121">
        <v>1194435</v>
      </c>
      <c r="K35" s="121">
        <v>128970</v>
      </c>
      <c r="L35" s="121">
        <v>0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f>+SUM(D35,M35)</f>
        <v>289232</v>
      </c>
      <c r="W35" s="121">
        <f>+SUM(E35,N35)</f>
        <v>289232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160262</v>
      </c>
      <c r="AB35" s="121">
        <f>+SUM(J35,S35)</f>
        <v>1194435</v>
      </c>
      <c r="AC35" s="121">
        <f>+SUM(K35,T35)</f>
        <v>128970</v>
      </c>
      <c r="AD35" s="121">
        <f>+SUM(L35,U35)</f>
        <v>0</v>
      </c>
      <c r="AE35" s="209" t="s">
        <v>326</v>
      </c>
      <c r="AF35" s="208"/>
    </row>
    <row r="36" spans="1:32" s="136" customFormat="1" ht="13.5" customHeight="1" x14ac:dyDescent="0.15">
      <c r="A36" s="119" t="s">
        <v>46</v>
      </c>
      <c r="B36" s="120" t="s">
        <v>347</v>
      </c>
      <c r="C36" s="119" t="s">
        <v>348</v>
      </c>
      <c r="D36" s="121">
        <f>SUM(E36,+L36)</f>
        <v>450102</v>
      </c>
      <c r="E36" s="121">
        <f>+SUM(F36:I36,K36)</f>
        <v>156575</v>
      </c>
      <c r="F36" s="121">
        <v>0</v>
      </c>
      <c r="G36" s="121">
        <v>0</v>
      </c>
      <c r="H36" s="121">
        <v>0</v>
      </c>
      <c r="I36" s="121">
        <v>155079</v>
      </c>
      <c r="J36" s="121">
        <v>1090417</v>
      </c>
      <c r="K36" s="121">
        <v>1496</v>
      </c>
      <c r="L36" s="121">
        <v>293527</v>
      </c>
      <c r="M36" s="121">
        <f>SUM(N36,+U36)</f>
        <v>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0</v>
      </c>
      <c r="T36" s="121">
        <v>0</v>
      </c>
      <c r="U36" s="121">
        <v>0</v>
      </c>
      <c r="V36" s="121">
        <f>+SUM(D36,M36)</f>
        <v>450102</v>
      </c>
      <c r="W36" s="121">
        <f>+SUM(E36,N36)</f>
        <v>156575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155079</v>
      </c>
      <c r="AB36" s="121">
        <f>+SUM(J36,S36)</f>
        <v>1090417</v>
      </c>
      <c r="AC36" s="121">
        <f>+SUM(K36,T36)</f>
        <v>1496</v>
      </c>
      <c r="AD36" s="121">
        <f>+SUM(L36,U36)</f>
        <v>293527</v>
      </c>
      <c r="AE36" s="209" t="s">
        <v>326</v>
      </c>
      <c r="AF36" s="208"/>
    </row>
    <row r="37" spans="1:32" s="136" customFormat="1" ht="13.5" customHeight="1" x14ac:dyDescent="0.15">
      <c r="A37" s="119" t="s">
        <v>46</v>
      </c>
      <c r="B37" s="120" t="s">
        <v>343</v>
      </c>
      <c r="C37" s="119" t="s">
        <v>344</v>
      </c>
      <c r="D37" s="121">
        <f>SUM(E37,+L37)</f>
        <v>109121</v>
      </c>
      <c r="E37" s="121">
        <f>+SUM(F37:I37,K37)</f>
        <v>103957</v>
      </c>
      <c r="F37" s="121">
        <v>0</v>
      </c>
      <c r="G37" s="121">
        <v>0</v>
      </c>
      <c r="H37" s="121">
        <v>0</v>
      </c>
      <c r="I37" s="121">
        <v>35407</v>
      </c>
      <c r="J37" s="121">
        <v>288082</v>
      </c>
      <c r="K37" s="121">
        <v>68550</v>
      </c>
      <c r="L37" s="121">
        <v>5164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109121</v>
      </c>
      <c r="W37" s="121">
        <f>+SUM(E37,N37)</f>
        <v>103957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35407</v>
      </c>
      <c r="AB37" s="121">
        <f>+SUM(J37,S37)</f>
        <v>288082</v>
      </c>
      <c r="AC37" s="121">
        <f>+SUM(K37,T37)</f>
        <v>68550</v>
      </c>
      <c r="AD37" s="121">
        <f>+SUM(L37,U37)</f>
        <v>5164</v>
      </c>
      <c r="AE37" s="209" t="s">
        <v>326</v>
      </c>
      <c r="AF37" s="208"/>
    </row>
    <row r="38" spans="1:32" s="136" customFormat="1" ht="13.5" customHeight="1" x14ac:dyDescent="0.15">
      <c r="A38" s="119" t="s">
        <v>46</v>
      </c>
      <c r="B38" s="120" t="s">
        <v>339</v>
      </c>
      <c r="C38" s="119" t="s">
        <v>340</v>
      </c>
      <c r="D38" s="121">
        <f>SUM(E38,+L38)</f>
        <v>6707</v>
      </c>
      <c r="E38" s="121">
        <f>+SUM(F38:I38,K38)</f>
        <v>6707</v>
      </c>
      <c r="F38" s="121">
        <v>3142</v>
      </c>
      <c r="G38" s="121">
        <v>0</v>
      </c>
      <c r="H38" s="121">
        <v>0</v>
      </c>
      <c r="I38" s="121">
        <v>0</v>
      </c>
      <c r="J38" s="121">
        <v>213471</v>
      </c>
      <c r="K38" s="121">
        <v>3565</v>
      </c>
      <c r="L38" s="121">
        <v>0</v>
      </c>
      <c r="M38" s="121">
        <f>SUM(N38,+U38)</f>
        <v>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f>+SUM(D38,M38)</f>
        <v>6707</v>
      </c>
      <c r="W38" s="121">
        <f>+SUM(E38,N38)</f>
        <v>6707</v>
      </c>
      <c r="X38" s="121">
        <f>+SUM(F38,O38)</f>
        <v>3142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213471</v>
      </c>
      <c r="AC38" s="121">
        <f>+SUM(K38,T38)</f>
        <v>3565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8">
    <sortCondition ref="A8:A38"/>
    <sortCondition ref="B8:B38"/>
    <sortCondition ref="C8:C3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275</v>
      </c>
      <c r="D7" s="140">
        <f>+SUM(E7,J7)</f>
        <v>105892</v>
      </c>
      <c r="E7" s="140">
        <f>+SUM(F7:I7)</f>
        <v>68284</v>
      </c>
      <c r="F7" s="140">
        <f t="shared" ref="F7:K7" si="0">SUM(F$8:F$257)</f>
        <v>0</v>
      </c>
      <c r="G7" s="140">
        <f t="shared" si="0"/>
        <v>31005</v>
      </c>
      <c r="H7" s="140">
        <f t="shared" si="0"/>
        <v>4554</v>
      </c>
      <c r="I7" s="140">
        <f t="shared" si="0"/>
        <v>32725</v>
      </c>
      <c r="J7" s="140">
        <f t="shared" si="0"/>
        <v>37608</v>
      </c>
      <c r="K7" s="140">
        <f t="shared" si="0"/>
        <v>213471</v>
      </c>
      <c r="L7" s="140">
        <f>+SUM(M7,R7,V7,W7,AC7)</f>
        <v>11105671</v>
      </c>
      <c r="M7" s="140">
        <f>+SUM(N7:Q7)</f>
        <v>1712682</v>
      </c>
      <c r="N7" s="140">
        <f>SUM(N$8:N$257)</f>
        <v>842240</v>
      </c>
      <c r="O7" s="140">
        <f>SUM(O$8:O$257)</f>
        <v>594908</v>
      </c>
      <c r="P7" s="140">
        <f>SUM(P$8:P$257)</f>
        <v>250913</v>
      </c>
      <c r="Q7" s="140">
        <f>SUM(Q$8:Q$257)</f>
        <v>24621</v>
      </c>
      <c r="R7" s="140">
        <f>+SUM(S7:U7)</f>
        <v>1611783</v>
      </c>
      <c r="S7" s="140">
        <f>SUM(S$8:S$257)</f>
        <v>75743</v>
      </c>
      <c r="T7" s="140">
        <f>SUM(T$8:T$257)</f>
        <v>1147651</v>
      </c>
      <c r="U7" s="140">
        <f>SUM(U$8:U$257)</f>
        <v>388389</v>
      </c>
      <c r="V7" s="140">
        <f>SUM(V$8:V$257)</f>
        <v>18037</v>
      </c>
      <c r="W7" s="140">
        <f>+SUM(X7:AA7)</f>
        <v>7753659</v>
      </c>
      <c r="X7" s="140">
        <f t="shared" ref="X7:AD7" si="1">SUM(X$8:X$257)</f>
        <v>3124831</v>
      </c>
      <c r="Y7" s="140">
        <f t="shared" si="1"/>
        <v>4319467</v>
      </c>
      <c r="Z7" s="140">
        <f t="shared" si="1"/>
        <v>152587</v>
      </c>
      <c r="AA7" s="140">
        <f t="shared" si="1"/>
        <v>156774</v>
      </c>
      <c r="AB7" s="140">
        <f t="shared" si="1"/>
        <v>3330622</v>
      </c>
      <c r="AC7" s="140">
        <f t="shared" si="1"/>
        <v>9510</v>
      </c>
      <c r="AD7" s="140">
        <f t="shared" si="1"/>
        <v>1202746</v>
      </c>
      <c r="AE7" s="140">
        <f>+SUM(D7,L7,AD7)</f>
        <v>12414309</v>
      </c>
      <c r="AF7" s="140">
        <f>+SUM(AG7,AL7)</f>
        <v>1389209</v>
      </c>
      <c r="AG7" s="140">
        <f>+SUM(AH7:AK7)</f>
        <v>1386459</v>
      </c>
      <c r="AH7" s="140">
        <f t="shared" ref="AH7:AM7" si="2">SUM(AH$8:AH$257)</f>
        <v>0</v>
      </c>
      <c r="AI7" s="140">
        <f t="shared" si="2"/>
        <v>1285569</v>
      </c>
      <c r="AJ7" s="140">
        <f t="shared" si="2"/>
        <v>0</v>
      </c>
      <c r="AK7" s="140">
        <f t="shared" si="2"/>
        <v>100890</v>
      </c>
      <c r="AL7" s="140">
        <f t="shared" si="2"/>
        <v>2750</v>
      </c>
      <c r="AM7" s="140">
        <f t="shared" si="2"/>
        <v>935024</v>
      </c>
      <c r="AN7" s="140">
        <f>+SUM(AO7,AT7,AX7,AY7,BE7)</f>
        <v>2934975</v>
      </c>
      <c r="AO7" s="140">
        <f>+SUM(AP7:AS7)</f>
        <v>374032</v>
      </c>
      <c r="AP7" s="140">
        <f>SUM(AP$8:AP$257)</f>
        <v>326160</v>
      </c>
      <c r="AQ7" s="140">
        <f>SUM(AQ$8:AQ$257)</f>
        <v>0</v>
      </c>
      <c r="AR7" s="140">
        <f>SUM(AR$8:AR$257)</f>
        <v>47872</v>
      </c>
      <c r="AS7" s="140">
        <f>SUM(AS$8:AS$257)</f>
        <v>0</v>
      </c>
      <c r="AT7" s="140">
        <f>+SUM(AU7:AW7)</f>
        <v>1372368</v>
      </c>
      <c r="AU7" s="140">
        <f>SUM(AU$8:AU$257)</f>
        <v>13143</v>
      </c>
      <c r="AV7" s="140">
        <f>SUM(AV$8:AV$257)</f>
        <v>1303379</v>
      </c>
      <c r="AW7" s="140">
        <f>SUM(AW$8:AW$257)</f>
        <v>55846</v>
      </c>
      <c r="AX7" s="140">
        <f>SUM(AX$8:AX$257)</f>
        <v>0</v>
      </c>
      <c r="AY7" s="140">
        <f>+SUM(AZ7:BC7)</f>
        <v>1181351</v>
      </c>
      <c r="AZ7" s="140">
        <f t="shared" ref="AZ7:BF7" si="3">SUM(AZ$8:AZ$257)</f>
        <v>541376</v>
      </c>
      <c r="BA7" s="140">
        <f t="shared" si="3"/>
        <v>409509</v>
      </c>
      <c r="BB7" s="140">
        <f t="shared" si="3"/>
        <v>204777</v>
      </c>
      <c r="BC7" s="140">
        <f t="shared" si="3"/>
        <v>25689</v>
      </c>
      <c r="BD7" s="140">
        <f t="shared" si="3"/>
        <v>1412801</v>
      </c>
      <c r="BE7" s="140">
        <f t="shared" si="3"/>
        <v>7224</v>
      </c>
      <c r="BF7" s="140">
        <f t="shared" si="3"/>
        <v>523901</v>
      </c>
      <c r="BG7" s="140">
        <f>+SUM(BF7,AN7,AF7)</f>
        <v>4848085</v>
      </c>
      <c r="BH7" s="140">
        <f t="shared" ref="BH7:CI7" si="4">SUM(D7,AF7)</f>
        <v>1495101</v>
      </c>
      <c r="BI7" s="140">
        <f t="shared" si="4"/>
        <v>1454743</v>
      </c>
      <c r="BJ7" s="140">
        <f t="shared" si="4"/>
        <v>0</v>
      </c>
      <c r="BK7" s="140">
        <f t="shared" si="4"/>
        <v>1316574</v>
      </c>
      <c r="BL7" s="140">
        <f t="shared" si="4"/>
        <v>4554</v>
      </c>
      <c r="BM7" s="140">
        <f t="shared" si="4"/>
        <v>133615</v>
      </c>
      <c r="BN7" s="140">
        <f t="shared" si="4"/>
        <v>40358</v>
      </c>
      <c r="BO7" s="140">
        <f t="shared" si="4"/>
        <v>1148495</v>
      </c>
      <c r="BP7" s="140">
        <f t="shared" si="4"/>
        <v>14040646</v>
      </c>
      <c r="BQ7" s="140">
        <f t="shared" si="4"/>
        <v>2086714</v>
      </c>
      <c r="BR7" s="140">
        <f t="shared" si="4"/>
        <v>1168400</v>
      </c>
      <c r="BS7" s="140">
        <f t="shared" si="4"/>
        <v>594908</v>
      </c>
      <c r="BT7" s="140">
        <f t="shared" si="4"/>
        <v>298785</v>
      </c>
      <c r="BU7" s="140">
        <f t="shared" si="4"/>
        <v>24621</v>
      </c>
      <c r="BV7" s="140">
        <f t="shared" si="4"/>
        <v>2984151</v>
      </c>
      <c r="BW7" s="140">
        <f t="shared" si="4"/>
        <v>88886</v>
      </c>
      <c r="BX7" s="140">
        <f t="shared" si="4"/>
        <v>2451030</v>
      </c>
      <c r="BY7" s="140">
        <f t="shared" si="4"/>
        <v>444235</v>
      </c>
      <c r="BZ7" s="140">
        <f t="shared" si="4"/>
        <v>18037</v>
      </c>
      <c r="CA7" s="140">
        <f t="shared" si="4"/>
        <v>8935010</v>
      </c>
      <c r="CB7" s="140">
        <f t="shared" si="4"/>
        <v>3666207</v>
      </c>
      <c r="CC7" s="140">
        <f t="shared" si="4"/>
        <v>4728976</v>
      </c>
      <c r="CD7" s="140">
        <f t="shared" si="4"/>
        <v>357364</v>
      </c>
      <c r="CE7" s="140">
        <f t="shared" si="4"/>
        <v>182463</v>
      </c>
      <c r="CF7" s="140">
        <f t="shared" si="4"/>
        <v>4743423</v>
      </c>
      <c r="CG7" s="140">
        <f t="shared" si="4"/>
        <v>16734</v>
      </c>
      <c r="CH7" s="140">
        <f t="shared" si="4"/>
        <v>1726647</v>
      </c>
      <c r="CI7" s="140">
        <f t="shared" si="4"/>
        <v>17262394</v>
      </c>
    </row>
    <row r="8" spans="1:87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+SUM(E8,J8)</f>
        <v>32452</v>
      </c>
      <c r="E8" s="121">
        <f>+SUM(F8:I8)</f>
        <v>32452</v>
      </c>
      <c r="F8" s="121">
        <v>0</v>
      </c>
      <c r="G8" s="121">
        <v>30263</v>
      </c>
      <c r="H8" s="121">
        <v>2189</v>
      </c>
      <c r="I8" s="121">
        <v>0</v>
      </c>
      <c r="J8" s="121">
        <v>0</v>
      </c>
      <c r="K8" s="121">
        <v>0</v>
      </c>
      <c r="L8" s="121">
        <f>+SUM(M8,R8,V8,W8,AC8)</f>
        <v>2842612</v>
      </c>
      <c r="M8" s="121">
        <f>+SUM(N8:Q8)</f>
        <v>796745</v>
      </c>
      <c r="N8" s="121">
        <v>218984</v>
      </c>
      <c r="O8" s="121">
        <v>434292</v>
      </c>
      <c r="P8" s="121">
        <v>143469</v>
      </c>
      <c r="Q8" s="121">
        <v>0</v>
      </c>
      <c r="R8" s="121">
        <f>+SUM(S8:U8)</f>
        <v>385031</v>
      </c>
      <c r="S8" s="121">
        <v>31665</v>
      </c>
      <c r="T8" s="121">
        <v>328187</v>
      </c>
      <c r="U8" s="121">
        <v>25179</v>
      </c>
      <c r="V8" s="121">
        <v>1039</v>
      </c>
      <c r="W8" s="121">
        <f>+SUM(X8:AA8)</f>
        <v>1659797</v>
      </c>
      <c r="X8" s="121">
        <v>458064</v>
      </c>
      <c r="Y8" s="121">
        <v>1162262</v>
      </c>
      <c r="Z8" s="121">
        <v>39471</v>
      </c>
      <c r="AA8" s="121">
        <v>0</v>
      </c>
      <c r="AB8" s="121">
        <v>122918</v>
      </c>
      <c r="AC8" s="121">
        <v>0</v>
      </c>
      <c r="AD8" s="121">
        <v>63645</v>
      </c>
      <c r="AE8" s="121">
        <f>+SUM(D8,L8,AD8)</f>
        <v>2938709</v>
      </c>
      <c r="AF8" s="121">
        <f>+SUM(AG8,AL8)</f>
        <v>6627</v>
      </c>
      <c r="AG8" s="121">
        <f>+SUM(AH8:AK8)</f>
        <v>6627</v>
      </c>
      <c r="AH8" s="121">
        <v>0</v>
      </c>
      <c r="AI8" s="121">
        <v>6627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359391</v>
      </c>
      <c r="AO8" s="121">
        <f>+SUM(AP8:AS8)</f>
        <v>90946</v>
      </c>
      <c r="AP8" s="121">
        <v>43074</v>
      </c>
      <c r="AQ8" s="121">
        <v>0</v>
      </c>
      <c r="AR8" s="121">
        <v>47872</v>
      </c>
      <c r="AS8" s="121">
        <v>0</v>
      </c>
      <c r="AT8" s="121">
        <f>+SUM(AU8:AW8)</f>
        <v>109606</v>
      </c>
      <c r="AU8" s="121">
        <v>0</v>
      </c>
      <c r="AV8" s="121">
        <v>109606</v>
      </c>
      <c r="AW8" s="121">
        <v>0</v>
      </c>
      <c r="AX8" s="121">
        <v>0</v>
      </c>
      <c r="AY8" s="121">
        <f>+SUM(AZ8:BC8)</f>
        <v>158839</v>
      </c>
      <c r="AZ8" s="121">
        <v>136905</v>
      </c>
      <c r="BA8" s="121">
        <v>21934</v>
      </c>
      <c r="BB8" s="121">
        <v>0</v>
      </c>
      <c r="BC8" s="121">
        <v>0</v>
      </c>
      <c r="BD8" s="121">
        <v>99618</v>
      </c>
      <c r="BE8" s="121">
        <v>0</v>
      </c>
      <c r="BF8" s="121">
        <v>0</v>
      </c>
      <c r="BG8" s="121">
        <f>+SUM(BF8,AN8,AF8)</f>
        <v>366018</v>
      </c>
      <c r="BH8" s="121">
        <f>SUM(D8,AF8)</f>
        <v>39079</v>
      </c>
      <c r="BI8" s="121">
        <f>SUM(E8,AG8)</f>
        <v>39079</v>
      </c>
      <c r="BJ8" s="121">
        <f>SUM(F8,AH8)</f>
        <v>0</v>
      </c>
      <c r="BK8" s="121">
        <f>SUM(G8,AI8)</f>
        <v>36890</v>
      </c>
      <c r="BL8" s="121">
        <f>SUM(H8,AJ8)</f>
        <v>2189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3202003</v>
      </c>
      <c r="BQ8" s="121">
        <f>SUM(M8,AO8)</f>
        <v>887691</v>
      </c>
      <c r="BR8" s="121">
        <f>SUM(N8,AP8)</f>
        <v>262058</v>
      </c>
      <c r="BS8" s="121">
        <f>SUM(O8,AQ8)</f>
        <v>434292</v>
      </c>
      <c r="BT8" s="121">
        <f>SUM(P8,AR8)</f>
        <v>191341</v>
      </c>
      <c r="BU8" s="121">
        <f>SUM(Q8,AS8)</f>
        <v>0</v>
      </c>
      <c r="BV8" s="121">
        <f>SUM(R8,AT8)</f>
        <v>494637</v>
      </c>
      <c r="BW8" s="121">
        <f>SUM(S8,AU8)</f>
        <v>31665</v>
      </c>
      <c r="BX8" s="121">
        <f>SUM(T8,AV8)</f>
        <v>437793</v>
      </c>
      <c r="BY8" s="121">
        <f>SUM(U8,AW8)</f>
        <v>25179</v>
      </c>
      <c r="BZ8" s="121">
        <f>SUM(V8,AX8)</f>
        <v>1039</v>
      </c>
      <c r="CA8" s="121">
        <f>SUM(W8,AY8)</f>
        <v>1818636</v>
      </c>
      <c r="CB8" s="121">
        <f>SUM(X8,AZ8)</f>
        <v>594969</v>
      </c>
      <c r="CC8" s="121">
        <f>SUM(Y8,BA8)</f>
        <v>1184196</v>
      </c>
      <c r="CD8" s="121">
        <f>SUM(Z8,BB8)</f>
        <v>39471</v>
      </c>
      <c r="CE8" s="121">
        <f>SUM(AA8,BC8)</f>
        <v>0</v>
      </c>
      <c r="CF8" s="121">
        <f>SUM(AB8,BD8)</f>
        <v>222536</v>
      </c>
      <c r="CG8" s="121">
        <f>SUM(AC8,BE8)</f>
        <v>0</v>
      </c>
      <c r="CH8" s="121">
        <f>SUM(AD8,BF8)</f>
        <v>63645</v>
      </c>
      <c r="CI8" s="121">
        <f>SUM(AE8,BG8)</f>
        <v>3304727</v>
      </c>
    </row>
    <row r="9" spans="1:87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1629127</v>
      </c>
      <c r="M9" s="121">
        <f>+SUM(N9:Q9)</f>
        <v>92644</v>
      </c>
      <c r="N9" s="121">
        <v>33716</v>
      </c>
      <c r="O9" s="121">
        <v>47823</v>
      </c>
      <c r="P9" s="121">
        <v>0</v>
      </c>
      <c r="Q9" s="121">
        <v>11105</v>
      </c>
      <c r="R9" s="121">
        <f>+SUM(S9:U9)</f>
        <v>684468</v>
      </c>
      <c r="S9" s="121">
        <v>4462</v>
      </c>
      <c r="T9" s="121">
        <v>400630</v>
      </c>
      <c r="U9" s="121">
        <v>279376</v>
      </c>
      <c r="V9" s="121">
        <v>0</v>
      </c>
      <c r="W9" s="121">
        <f>+SUM(X9:AA9)</f>
        <v>852015</v>
      </c>
      <c r="X9" s="121">
        <v>606863</v>
      </c>
      <c r="Y9" s="121">
        <v>241941</v>
      </c>
      <c r="Z9" s="121">
        <v>2789</v>
      </c>
      <c r="AA9" s="121">
        <v>422</v>
      </c>
      <c r="AB9" s="121">
        <v>0</v>
      </c>
      <c r="AC9" s="121">
        <v>0</v>
      </c>
      <c r="AD9" s="121">
        <v>108562</v>
      </c>
      <c r="AE9" s="121">
        <f>+SUM(D9,L9,AD9)</f>
        <v>1737689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579989</v>
      </c>
      <c r="AO9" s="121">
        <f>+SUM(AP9:AS9)</f>
        <v>29025</v>
      </c>
      <c r="AP9" s="121">
        <v>29025</v>
      </c>
      <c r="AQ9" s="121">
        <v>0</v>
      </c>
      <c r="AR9" s="121">
        <v>0</v>
      </c>
      <c r="AS9" s="121">
        <v>0</v>
      </c>
      <c r="AT9" s="121">
        <f>+SUM(AU9:AW9)</f>
        <v>103052</v>
      </c>
      <c r="AU9" s="121">
        <v>283</v>
      </c>
      <c r="AV9" s="121">
        <v>47413</v>
      </c>
      <c r="AW9" s="121">
        <v>55356</v>
      </c>
      <c r="AX9" s="121">
        <v>0</v>
      </c>
      <c r="AY9" s="121">
        <f>+SUM(AZ9:BC9)</f>
        <v>447912</v>
      </c>
      <c r="AZ9" s="121">
        <v>232434</v>
      </c>
      <c r="BA9" s="121">
        <v>77036</v>
      </c>
      <c r="BB9" s="121">
        <v>138442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579989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2209116</v>
      </c>
      <c r="BQ9" s="121">
        <f>SUM(M9,AO9)</f>
        <v>121669</v>
      </c>
      <c r="BR9" s="121">
        <f>SUM(N9,AP9)</f>
        <v>62741</v>
      </c>
      <c r="BS9" s="121">
        <f>SUM(O9,AQ9)</f>
        <v>47823</v>
      </c>
      <c r="BT9" s="121">
        <f>SUM(P9,AR9)</f>
        <v>0</v>
      </c>
      <c r="BU9" s="121">
        <f>SUM(Q9,AS9)</f>
        <v>11105</v>
      </c>
      <c r="BV9" s="121">
        <f>SUM(R9,AT9)</f>
        <v>787520</v>
      </c>
      <c r="BW9" s="121">
        <f>SUM(S9,AU9)</f>
        <v>4745</v>
      </c>
      <c r="BX9" s="121">
        <f>SUM(T9,AV9)</f>
        <v>448043</v>
      </c>
      <c r="BY9" s="121">
        <f>SUM(U9,AW9)</f>
        <v>334732</v>
      </c>
      <c r="BZ9" s="121">
        <f>SUM(V9,AX9)</f>
        <v>0</v>
      </c>
      <c r="CA9" s="121">
        <f>SUM(W9,AY9)</f>
        <v>1299927</v>
      </c>
      <c r="CB9" s="121">
        <f>SUM(X9,AZ9)</f>
        <v>839297</v>
      </c>
      <c r="CC9" s="121">
        <f>SUM(Y9,BA9)</f>
        <v>318977</v>
      </c>
      <c r="CD9" s="121">
        <f>SUM(Z9,BB9)</f>
        <v>141231</v>
      </c>
      <c r="CE9" s="121">
        <f>SUM(AA9,BC9)</f>
        <v>422</v>
      </c>
      <c r="CF9" s="121">
        <f>SUM(AB9,BD9)</f>
        <v>0</v>
      </c>
      <c r="CG9" s="121">
        <f>SUM(AC9,BE9)</f>
        <v>0</v>
      </c>
      <c r="CH9" s="121">
        <f>SUM(AD9,BF9)</f>
        <v>108562</v>
      </c>
      <c r="CI9" s="121">
        <f>SUM(AE9,BG9)</f>
        <v>2317678</v>
      </c>
    </row>
    <row r="10" spans="1:87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50081</v>
      </c>
      <c r="L10" s="121">
        <f>+SUM(M10,R10,V10,W10,AC10)</f>
        <v>440934</v>
      </c>
      <c r="M10" s="121">
        <f>+SUM(N10:Q10)</f>
        <v>118742</v>
      </c>
      <c r="N10" s="121">
        <v>118742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322192</v>
      </c>
      <c r="X10" s="121">
        <v>266084</v>
      </c>
      <c r="Y10" s="121">
        <v>0</v>
      </c>
      <c r="Z10" s="121">
        <v>0</v>
      </c>
      <c r="AA10" s="121">
        <v>56108</v>
      </c>
      <c r="AB10" s="121">
        <v>795427</v>
      </c>
      <c r="AC10" s="121">
        <v>0</v>
      </c>
      <c r="AD10" s="121">
        <v>125418</v>
      </c>
      <c r="AE10" s="121">
        <f>+SUM(D10,L10,AD10)</f>
        <v>566352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19694</v>
      </c>
      <c r="AO10" s="121">
        <f>+SUM(AP10:AS10)</f>
        <v>5441</v>
      </c>
      <c r="AP10" s="121">
        <v>5441</v>
      </c>
      <c r="AQ10" s="121">
        <v>0</v>
      </c>
      <c r="AR10" s="121">
        <v>0</v>
      </c>
      <c r="AS10" s="121">
        <v>0</v>
      </c>
      <c r="AT10" s="121">
        <f>+SUM(AU10:AW10)</f>
        <v>10093</v>
      </c>
      <c r="AU10" s="121">
        <v>0</v>
      </c>
      <c r="AV10" s="121">
        <v>10093</v>
      </c>
      <c r="AW10" s="121">
        <v>0</v>
      </c>
      <c r="AX10" s="121">
        <v>0</v>
      </c>
      <c r="AY10" s="121">
        <f>+SUM(AZ10:BC10)</f>
        <v>4160</v>
      </c>
      <c r="AZ10" s="121">
        <v>0</v>
      </c>
      <c r="BA10" s="121">
        <v>4160</v>
      </c>
      <c r="BB10" s="121">
        <v>0</v>
      </c>
      <c r="BC10" s="121">
        <v>0</v>
      </c>
      <c r="BD10" s="121">
        <v>0</v>
      </c>
      <c r="BE10" s="121">
        <v>0</v>
      </c>
      <c r="BF10" s="121">
        <v>24419</v>
      </c>
      <c r="BG10" s="121">
        <f>+SUM(BF10,AN10,AF10)</f>
        <v>44113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50081</v>
      </c>
      <c r="BP10" s="121">
        <f>SUM(L10,AN10)</f>
        <v>460628</v>
      </c>
      <c r="BQ10" s="121">
        <f>SUM(M10,AO10)</f>
        <v>124183</v>
      </c>
      <c r="BR10" s="121">
        <f>SUM(N10,AP10)</f>
        <v>124183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10093</v>
      </c>
      <c r="BW10" s="121">
        <f>SUM(S10,AU10)</f>
        <v>0</v>
      </c>
      <c r="BX10" s="121">
        <f>SUM(T10,AV10)</f>
        <v>10093</v>
      </c>
      <c r="BY10" s="121">
        <f>SUM(U10,AW10)</f>
        <v>0</v>
      </c>
      <c r="BZ10" s="121">
        <f>SUM(V10,AX10)</f>
        <v>0</v>
      </c>
      <c r="CA10" s="121">
        <f>SUM(W10,AY10)</f>
        <v>326352</v>
      </c>
      <c r="CB10" s="121">
        <f>SUM(X10,AZ10)</f>
        <v>266084</v>
      </c>
      <c r="CC10" s="121">
        <f>SUM(Y10,BA10)</f>
        <v>4160</v>
      </c>
      <c r="CD10" s="121">
        <f>SUM(Z10,BB10)</f>
        <v>0</v>
      </c>
      <c r="CE10" s="121">
        <f>SUM(AA10,BC10)</f>
        <v>56108</v>
      </c>
      <c r="CF10" s="121">
        <f>SUM(AB10,BD10)</f>
        <v>795427</v>
      </c>
      <c r="CG10" s="121">
        <f>SUM(AC10,BE10)</f>
        <v>0</v>
      </c>
      <c r="CH10" s="121">
        <f>SUM(AD10,BF10)</f>
        <v>149837</v>
      </c>
      <c r="CI10" s="121">
        <f>SUM(AE10,BG10)</f>
        <v>610465</v>
      </c>
    </row>
    <row r="11" spans="1:87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168272</v>
      </c>
      <c r="M11" s="121">
        <f>+SUM(N11:Q11)</f>
        <v>16799</v>
      </c>
      <c r="N11" s="121">
        <v>8977</v>
      </c>
      <c r="O11" s="121">
        <v>0</v>
      </c>
      <c r="P11" s="121">
        <v>7822</v>
      </c>
      <c r="Q11" s="121">
        <v>0</v>
      </c>
      <c r="R11" s="121">
        <f>+SUM(S11:U11)</f>
        <v>18742</v>
      </c>
      <c r="S11" s="121">
        <v>18742</v>
      </c>
      <c r="T11" s="121">
        <v>0</v>
      </c>
      <c r="U11" s="121">
        <v>0</v>
      </c>
      <c r="V11" s="121">
        <v>0</v>
      </c>
      <c r="W11" s="121">
        <f>+SUM(X11:AA11)</f>
        <v>132731</v>
      </c>
      <c r="X11" s="121">
        <v>85233</v>
      </c>
      <c r="Y11" s="121">
        <v>46496</v>
      </c>
      <c r="Z11" s="121">
        <v>1002</v>
      </c>
      <c r="AA11" s="121">
        <v>0</v>
      </c>
      <c r="AB11" s="121">
        <v>99907</v>
      </c>
      <c r="AC11" s="121">
        <v>0</v>
      </c>
      <c r="AD11" s="121">
        <v>0</v>
      </c>
      <c r="AE11" s="121">
        <f>+SUM(D11,L11,AD11)</f>
        <v>168272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3165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3165</v>
      </c>
      <c r="AZ11" s="121">
        <v>1257</v>
      </c>
      <c r="BA11" s="121">
        <v>1908</v>
      </c>
      <c r="BB11" s="121">
        <v>0</v>
      </c>
      <c r="BC11" s="121">
        <v>0</v>
      </c>
      <c r="BD11" s="121">
        <v>93741</v>
      </c>
      <c r="BE11" s="121">
        <v>0</v>
      </c>
      <c r="BF11" s="121">
        <v>0</v>
      </c>
      <c r="BG11" s="121">
        <f>+SUM(BF11,AN11,AF11)</f>
        <v>3165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171437</v>
      </c>
      <c r="BQ11" s="121">
        <f>SUM(M11,AO11)</f>
        <v>16799</v>
      </c>
      <c r="BR11" s="121">
        <f>SUM(N11,AP11)</f>
        <v>8977</v>
      </c>
      <c r="BS11" s="121">
        <f>SUM(O11,AQ11)</f>
        <v>0</v>
      </c>
      <c r="BT11" s="121">
        <f>SUM(P11,AR11)</f>
        <v>7822</v>
      </c>
      <c r="BU11" s="121">
        <f>SUM(Q11,AS11)</f>
        <v>0</v>
      </c>
      <c r="BV11" s="121">
        <f>SUM(R11,AT11)</f>
        <v>18742</v>
      </c>
      <c r="BW11" s="121">
        <f>SUM(S11,AU11)</f>
        <v>18742</v>
      </c>
      <c r="BX11" s="121">
        <f>SUM(T11,AV11)</f>
        <v>0</v>
      </c>
      <c r="BY11" s="121">
        <f>SUM(U11,AW11)</f>
        <v>0</v>
      </c>
      <c r="BZ11" s="121">
        <f>SUM(V11,AX11)</f>
        <v>0</v>
      </c>
      <c r="CA11" s="121">
        <f>SUM(W11,AY11)</f>
        <v>135896</v>
      </c>
      <c r="CB11" s="121">
        <f>SUM(X11,AZ11)</f>
        <v>86490</v>
      </c>
      <c r="CC11" s="121">
        <f>SUM(Y11,BA11)</f>
        <v>48404</v>
      </c>
      <c r="CD11" s="121">
        <f>SUM(Z11,BB11)</f>
        <v>1002</v>
      </c>
      <c r="CE11" s="121">
        <f>SUM(AA11,BC11)</f>
        <v>0</v>
      </c>
      <c r="CF11" s="121">
        <f>SUM(AB11,BD11)</f>
        <v>193648</v>
      </c>
      <c r="CG11" s="121">
        <f>SUM(AC11,BE11)</f>
        <v>0</v>
      </c>
      <c r="CH11" s="121">
        <f>SUM(AD11,BF11)</f>
        <v>0</v>
      </c>
      <c r="CI11" s="121">
        <f>SUM(AE11,BG11)</f>
        <v>171437</v>
      </c>
    </row>
    <row r="12" spans="1:87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282397</v>
      </c>
      <c r="M12" s="121">
        <f>+SUM(N12:Q12)</f>
        <v>63038</v>
      </c>
      <c r="N12" s="121">
        <v>63038</v>
      </c>
      <c r="O12" s="121">
        <v>0</v>
      </c>
      <c r="P12" s="121">
        <v>0</v>
      </c>
      <c r="Q12" s="121">
        <v>0</v>
      </c>
      <c r="R12" s="121">
        <f>+SUM(S12:U12)</f>
        <v>19362</v>
      </c>
      <c r="S12" s="121">
        <v>309</v>
      </c>
      <c r="T12" s="121">
        <v>17853</v>
      </c>
      <c r="U12" s="121">
        <v>1200</v>
      </c>
      <c r="V12" s="121">
        <v>0</v>
      </c>
      <c r="W12" s="121">
        <f>+SUM(X12:AA12)</f>
        <v>199997</v>
      </c>
      <c r="X12" s="121">
        <v>151262</v>
      </c>
      <c r="Y12" s="121">
        <v>26164</v>
      </c>
      <c r="Z12" s="121">
        <v>192</v>
      </c>
      <c r="AA12" s="121">
        <v>22379</v>
      </c>
      <c r="AB12" s="121">
        <v>258804</v>
      </c>
      <c r="AC12" s="121">
        <v>0</v>
      </c>
      <c r="AD12" s="121">
        <v>16173</v>
      </c>
      <c r="AE12" s="121">
        <f>+SUM(D12,L12,AD12)</f>
        <v>298570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569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126507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569</v>
      </c>
      <c r="BP12" s="121">
        <f>SUM(L12,AN12)</f>
        <v>282397</v>
      </c>
      <c r="BQ12" s="121">
        <f>SUM(M12,AO12)</f>
        <v>63038</v>
      </c>
      <c r="BR12" s="121">
        <f>SUM(N12,AP12)</f>
        <v>63038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19362</v>
      </c>
      <c r="BW12" s="121">
        <f>SUM(S12,AU12)</f>
        <v>309</v>
      </c>
      <c r="BX12" s="121">
        <f>SUM(T12,AV12)</f>
        <v>17853</v>
      </c>
      <c r="BY12" s="121">
        <f>SUM(U12,AW12)</f>
        <v>1200</v>
      </c>
      <c r="BZ12" s="121">
        <f>SUM(V12,AX12)</f>
        <v>0</v>
      </c>
      <c r="CA12" s="121">
        <f>SUM(W12,AY12)</f>
        <v>199997</v>
      </c>
      <c r="CB12" s="121">
        <f>SUM(X12,AZ12)</f>
        <v>151262</v>
      </c>
      <c r="CC12" s="121">
        <f>SUM(Y12,BA12)</f>
        <v>26164</v>
      </c>
      <c r="CD12" s="121">
        <f>SUM(Z12,BB12)</f>
        <v>192</v>
      </c>
      <c r="CE12" s="121">
        <f>SUM(AA12,BC12)</f>
        <v>22379</v>
      </c>
      <c r="CF12" s="121">
        <f>SUM(AB12,BD12)</f>
        <v>385311</v>
      </c>
      <c r="CG12" s="121">
        <f>SUM(AC12,BE12)</f>
        <v>0</v>
      </c>
      <c r="CH12" s="121">
        <f>SUM(AD12,BF12)</f>
        <v>16173</v>
      </c>
      <c r="CI12" s="121">
        <f>SUM(AE12,BG12)</f>
        <v>298570</v>
      </c>
    </row>
    <row r="13" spans="1:87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368894</v>
      </c>
      <c r="M13" s="121">
        <f>+SUM(N13:Q13)</f>
        <v>41123</v>
      </c>
      <c r="N13" s="121">
        <v>36253</v>
      </c>
      <c r="O13" s="121">
        <v>0</v>
      </c>
      <c r="P13" s="121">
        <v>4870</v>
      </c>
      <c r="Q13" s="121">
        <v>0</v>
      </c>
      <c r="R13" s="121">
        <f>+SUM(S13:U13)</f>
        <v>5939</v>
      </c>
      <c r="S13" s="121">
        <v>0</v>
      </c>
      <c r="T13" s="121">
        <v>5939</v>
      </c>
      <c r="U13" s="121">
        <v>0</v>
      </c>
      <c r="V13" s="121">
        <v>0</v>
      </c>
      <c r="W13" s="121">
        <f>+SUM(X13:AA13)</f>
        <v>321832</v>
      </c>
      <c r="X13" s="121">
        <v>301697</v>
      </c>
      <c r="Y13" s="121">
        <v>8831</v>
      </c>
      <c r="Z13" s="121">
        <v>0</v>
      </c>
      <c r="AA13" s="121">
        <v>11304</v>
      </c>
      <c r="AB13" s="121">
        <v>264798</v>
      </c>
      <c r="AC13" s="121">
        <v>0</v>
      </c>
      <c r="AD13" s="121">
        <v>22273</v>
      </c>
      <c r="AE13" s="121">
        <f>+SUM(D13,L13,AD13)</f>
        <v>391167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150410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78658</v>
      </c>
      <c r="AU13" s="121">
        <v>0</v>
      </c>
      <c r="AV13" s="121">
        <v>78658</v>
      </c>
      <c r="AW13" s="121">
        <v>0</v>
      </c>
      <c r="AX13" s="121">
        <v>0</v>
      </c>
      <c r="AY13" s="121">
        <f>+SUM(AZ13:BC13)</f>
        <v>71752</v>
      </c>
      <c r="AZ13" s="121">
        <v>3634</v>
      </c>
      <c r="BA13" s="121">
        <v>68118</v>
      </c>
      <c r="BB13" s="121">
        <v>0</v>
      </c>
      <c r="BC13" s="121">
        <v>0</v>
      </c>
      <c r="BD13" s="121">
        <v>56710</v>
      </c>
      <c r="BE13" s="121">
        <v>0</v>
      </c>
      <c r="BF13" s="121">
        <v>5546</v>
      </c>
      <c r="BG13" s="121">
        <f>+SUM(BF13,AN13,AF13)</f>
        <v>155956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519304</v>
      </c>
      <c r="BQ13" s="121">
        <f>SUM(M13,AO13)</f>
        <v>41123</v>
      </c>
      <c r="BR13" s="121">
        <f>SUM(N13,AP13)</f>
        <v>36253</v>
      </c>
      <c r="BS13" s="121">
        <f>SUM(O13,AQ13)</f>
        <v>0</v>
      </c>
      <c r="BT13" s="121">
        <f>SUM(P13,AR13)</f>
        <v>4870</v>
      </c>
      <c r="BU13" s="121">
        <f>SUM(Q13,AS13)</f>
        <v>0</v>
      </c>
      <c r="BV13" s="121">
        <f>SUM(R13,AT13)</f>
        <v>84597</v>
      </c>
      <c r="BW13" s="121">
        <f>SUM(S13,AU13)</f>
        <v>0</v>
      </c>
      <c r="BX13" s="121">
        <f>SUM(T13,AV13)</f>
        <v>84597</v>
      </c>
      <c r="BY13" s="121">
        <f>SUM(U13,AW13)</f>
        <v>0</v>
      </c>
      <c r="BZ13" s="121">
        <f>SUM(V13,AX13)</f>
        <v>0</v>
      </c>
      <c r="CA13" s="121">
        <f>SUM(W13,AY13)</f>
        <v>393584</v>
      </c>
      <c r="CB13" s="121">
        <f>SUM(X13,AZ13)</f>
        <v>305331</v>
      </c>
      <c r="CC13" s="121">
        <f>SUM(Y13,BA13)</f>
        <v>76949</v>
      </c>
      <c r="CD13" s="121">
        <f>SUM(Z13,BB13)</f>
        <v>0</v>
      </c>
      <c r="CE13" s="121">
        <f>SUM(AA13,BC13)</f>
        <v>11304</v>
      </c>
      <c r="CF13" s="121">
        <f>SUM(AB13,BD13)</f>
        <v>321508</v>
      </c>
      <c r="CG13" s="121">
        <f>SUM(AC13,BE13)</f>
        <v>0</v>
      </c>
      <c r="CH13" s="121">
        <f>SUM(AD13,BF13)</f>
        <v>27819</v>
      </c>
      <c r="CI13" s="121">
        <f>SUM(AE13,BG13)</f>
        <v>547123</v>
      </c>
    </row>
    <row r="14" spans="1:87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248213</v>
      </c>
      <c r="M14" s="121">
        <f>+SUM(N14:Q14)</f>
        <v>48765</v>
      </c>
      <c r="N14" s="121">
        <v>48765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199448</v>
      </c>
      <c r="X14" s="121">
        <v>190100</v>
      </c>
      <c r="Y14" s="121">
        <v>0</v>
      </c>
      <c r="Z14" s="121">
        <v>0</v>
      </c>
      <c r="AA14" s="121">
        <v>9348</v>
      </c>
      <c r="AB14" s="121">
        <v>135693</v>
      </c>
      <c r="AC14" s="121">
        <v>0</v>
      </c>
      <c r="AD14" s="121">
        <v>0</v>
      </c>
      <c r="AE14" s="121">
        <f>+SUM(D14,L14,AD14)</f>
        <v>248213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126847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248213</v>
      </c>
      <c r="BQ14" s="121">
        <f>SUM(M14,AO14)</f>
        <v>48765</v>
      </c>
      <c r="BR14" s="121">
        <f>SUM(N14,AP14)</f>
        <v>48765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199448</v>
      </c>
      <c r="CB14" s="121">
        <f>SUM(X14,AZ14)</f>
        <v>190100</v>
      </c>
      <c r="CC14" s="121">
        <f>SUM(Y14,BA14)</f>
        <v>0</v>
      </c>
      <c r="CD14" s="121">
        <f>SUM(Z14,BB14)</f>
        <v>0</v>
      </c>
      <c r="CE14" s="121">
        <f>SUM(AA14,BC14)</f>
        <v>9348</v>
      </c>
      <c r="CF14" s="121">
        <f>SUM(AB14,BD14)</f>
        <v>262540</v>
      </c>
      <c r="CG14" s="121">
        <f>SUM(AC14,BE14)</f>
        <v>0</v>
      </c>
      <c r="CH14" s="121">
        <f>SUM(AD14,BF14)</f>
        <v>0</v>
      </c>
      <c r="CI14" s="121">
        <f>SUM(AE14,BG14)</f>
        <v>248213</v>
      </c>
    </row>
    <row r="15" spans="1:87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+SUM(E15,J15)</f>
        <v>32725</v>
      </c>
      <c r="E15" s="121">
        <f>+SUM(F15:I15)</f>
        <v>32725</v>
      </c>
      <c r="F15" s="121">
        <v>0</v>
      </c>
      <c r="G15" s="121">
        <v>0</v>
      </c>
      <c r="H15" s="121">
        <v>0</v>
      </c>
      <c r="I15" s="121">
        <v>32725</v>
      </c>
      <c r="J15" s="121">
        <v>0</v>
      </c>
      <c r="K15" s="121">
        <v>0</v>
      </c>
      <c r="L15" s="121">
        <f>+SUM(M15,R15,V15,W15,AC15)</f>
        <v>360153</v>
      </c>
      <c r="M15" s="121">
        <f>+SUM(N15:Q15)</f>
        <v>186352</v>
      </c>
      <c r="N15" s="121">
        <v>73559</v>
      </c>
      <c r="O15" s="121">
        <v>112793</v>
      </c>
      <c r="P15" s="121">
        <v>0</v>
      </c>
      <c r="Q15" s="121">
        <v>0</v>
      </c>
      <c r="R15" s="121">
        <f>+SUM(S15:U15)</f>
        <v>18973</v>
      </c>
      <c r="S15" s="121">
        <v>18973</v>
      </c>
      <c r="T15" s="121">
        <v>0</v>
      </c>
      <c r="U15" s="121">
        <v>0</v>
      </c>
      <c r="V15" s="121">
        <v>16998</v>
      </c>
      <c r="W15" s="121">
        <f>+SUM(X15:AA15)</f>
        <v>137830</v>
      </c>
      <c r="X15" s="121">
        <v>65153</v>
      </c>
      <c r="Y15" s="121">
        <v>38070</v>
      </c>
      <c r="Z15" s="121">
        <v>9542</v>
      </c>
      <c r="AA15" s="121">
        <v>25065</v>
      </c>
      <c r="AB15" s="121">
        <v>188175</v>
      </c>
      <c r="AC15" s="121">
        <v>0</v>
      </c>
      <c r="AD15" s="121">
        <v>480</v>
      </c>
      <c r="AE15" s="121">
        <f>+SUM(D15,L15,AD15)</f>
        <v>393358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13617</v>
      </c>
      <c r="AO15" s="121">
        <f>+SUM(AP15:AS15)</f>
        <v>7399</v>
      </c>
      <c r="AP15" s="121">
        <v>7399</v>
      </c>
      <c r="AQ15" s="121">
        <v>0</v>
      </c>
      <c r="AR15" s="121">
        <v>0</v>
      </c>
      <c r="AS15" s="121">
        <v>0</v>
      </c>
      <c r="AT15" s="121">
        <f>+SUM(AU15:AW15)</f>
        <v>2487</v>
      </c>
      <c r="AU15" s="121">
        <v>2487</v>
      </c>
      <c r="AV15" s="121">
        <v>0</v>
      </c>
      <c r="AW15" s="121">
        <v>0</v>
      </c>
      <c r="AX15" s="121">
        <v>0</v>
      </c>
      <c r="AY15" s="121">
        <f>+SUM(AZ15:BC15)</f>
        <v>3731</v>
      </c>
      <c r="AZ15" s="121">
        <v>2291</v>
      </c>
      <c r="BA15" s="121">
        <v>1440</v>
      </c>
      <c r="BB15" s="121">
        <v>0</v>
      </c>
      <c r="BC15" s="121">
        <v>0</v>
      </c>
      <c r="BD15" s="121">
        <v>144251</v>
      </c>
      <c r="BE15" s="121">
        <v>0</v>
      </c>
      <c r="BF15" s="121">
        <v>0</v>
      </c>
      <c r="BG15" s="121">
        <f>+SUM(BF15,AN15,AF15)</f>
        <v>13617</v>
      </c>
      <c r="BH15" s="121">
        <f>SUM(D15,AF15)</f>
        <v>32725</v>
      </c>
      <c r="BI15" s="121">
        <f>SUM(E15,AG15)</f>
        <v>32725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32725</v>
      </c>
      <c r="BN15" s="121">
        <f>SUM(J15,AL15)</f>
        <v>0</v>
      </c>
      <c r="BO15" s="121">
        <f>SUM(K15,AM15)</f>
        <v>0</v>
      </c>
      <c r="BP15" s="121">
        <f>SUM(L15,AN15)</f>
        <v>373770</v>
      </c>
      <c r="BQ15" s="121">
        <f>SUM(M15,AO15)</f>
        <v>193751</v>
      </c>
      <c r="BR15" s="121">
        <f>SUM(N15,AP15)</f>
        <v>80958</v>
      </c>
      <c r="BS15" s="121">
        <f>SUM(O15,AQ15)</f>
        <v>112793</v>
      </c>
      <c r="BT15" s="121">
        <f>SUM(P15,AR15)</f>
        <v>0</v>
      </c>
      <c r="BU15" s="121">
        <f>SUM(Q15,AS15)</f>
        <v>0</v>
      </c>
      <c r="BV15" s="121">
        <f>SUM(R15,AT15)</f>
        <v>21460</v>
      </c>
      <c r="BW15" s="121">
        <f>SUM(S15,AU15)</f>
        <v>21460</v>
      </c>
      <c r="BX15" s="121">
        <f>SUM(T15,AV15)</f>
        <v>0</v>
      </c>
      <c r="BY15" s="121">
        <f>SUM(U15,AW15)</f>
        <v>0</v>
      </c>
      <c r="BZ15" s="121">
        <f>SUM(V15,AX15)</f>
        <v>16998</v>
      </c>
      <c r="CA15" s="121">
        <f>SUM(W15,AY15)</f>
        <v>141561</v>
      </c>
      <c r="CB15" s="121">
        <f>SUM(X15,AZ15)</f>
        <v>67444</v>
      </c>
      <c r="CC15" s="121">
        <f>SUM(Y15,BA15)</f>
        <v>39510</v>
      </c>
      <c r="CD15" s="121">
        <f>SUM(Z15,BB15)</f>
        <v>9542</v>
      </c>
      <c r="CE15" s="121">
        <f>SUM(AA15,BC15)</f>
        <v>25065</v>
      </c>
      <c r="CF15" s="121">
        <f>SUM(AB15,BD15)</f>
        <v>332426</v>
      </c>
      <c r="CG15" s="121">
        <f>SUM(AC15,BE15)</f>
        <v>0</v>
      </c>
      <c r="CH15" s="121">
        <f>SUM(AD15,BF15)</f>
        <v>480</v>
      </c>
      <c r="CI15" s="121">
        <f>SUM(AE15,BG15)</f>
        <v>406975</v>
      </c>
    </row>
    <row r="16" spans="1:87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194850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738</v>
      </c>
      <c r="S16" s="121">
        <v>0</v>
      </c>
      <c r="T16" s="121">
        <v>738</v>
      </c>
      <c r="U16" s="121">
        <v>0</v>
      </c>
      <c r="V16" s="121">
        <v>0</v>
      </c>
      <c r="W16" s="121">
        <f>+SUM(X16:AA16)</f>
        <v>194112</v>
      </c>
      <c r="X16" s="121">
        <v>174437</v>
      </c>
      <c r="Y16" s="121">
        <v>0</v>
      </c>
      <c r="Z16" s="121">
        <v>19675</v>
      </c>
      <c r="AA16" s="121">
        <v>0</v>
      </c>
      <c r="AB16" s="121">
        <v>141408</v>
      </c>
      <c r="AC16" s="121">
        <v>0</v>
      </c>
      <c r="AD16" s="121">
        <v>87227</v>
      </c>
      <c r="AE16" s="121">
        <f>+SUM(D16,L16,AD16)</f>
        <v>282077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131296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131296</v>
      </c>
      <c r="AZ16" s="121">
        <v>131296</v>
      </c>
      <c r="BA16" s="121">
        <v>0</v>
      </c>
      <c r="BB16" s="121">
        <v>0</v>
      </c>
      <c r="BC16" s="121">
        <v>0</v>
      </c>
      <c r="BD16" s="121">
        <v>100751</v>
      </c>
      <c r="BE16" s="121">
        <v>0</v>
      </c>
      <c r="BF16" s="121">
        <v>53672</v>
      </c>
      <c r="BG16" s="121">
        <f>+SUM(BF16,AN16,AF16)</f>
        <v>184968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326146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738</v>
      </c>
      <c r="BW16" s="121">
        <f>SUM(S16,AU16)</f>
        <v>0</v>
      </c>
      <c r="BX16" s="121">
        <f>SUM(T16,AV16)</f>
        <v>738</v>
      </c>
      <c r="BY16" s="121">
        <f>SUM(U16,AW16)</f>
        <v>0</v>
      </c>
      <c r="BZ16" s="121">
        <f>SUM(V16,AX16)</f>
        <v>0</v>
      </c>
      <c r="CA16" s="121">
        <f>SUM(W16,AY16)</f>
        <v>325408</v>
      </c>
      <c r="CB16" s="121">
        <f>SUM(X16,AZ16)</f>
        <v>305733</v>
      </c>
      <c r="CC16" s="121">
        <f>SUM(Y16,BA16)</f>
        <v>0</v>
      </c>
      <c r="CD16" s="121">
        <f>SUM(Z16,BB16)</f>
        <v>19675</v>
      </c>
      <c r="CE16" s="121">
        <f>SUM(AA16,BC16)</f>
        <v>0</v>
      </c>
      <c r="CF16" s="121">
        <f>SUM(AB16,BD16)</f>
        <v>242159</v>
      </c>
      <c r="CG16" s="121">
        <f>SUM(AC16,BE16)</f>
        <v>0</v>
      </c>
      <c r="CH16" s="121">
        <f>SUM(AD16,BF16)</f>
        <v>140899</v>
      </c>
      <c r="CI16" s="121">
        <f>SUM(AE16,BG16)</f>
        <v>467045</v>
      </c>
    </row>
    <row r="17" spans="1:87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60258</v>
      </c>
      <c r="L17" s="121">
        <f>+SUM(M17,R17,V17,W17,AC17)</f>
        <v>0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312292</v>
      </c>
      <c r="AC17" s="121">
        <v>0</v>
      </c>
      <c r="AD17" s="121">
        <v>0</v>
      </c>
      <c r="AE17" s="121">
        <f>+SUM(D17,L17,AD17)</f>
        <v>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126293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60258</v>
      </c>
      <c r="BP17" s="121">
        <f>SUM(L17,AN17)</f>
        <v>0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0</v>
      </c>
      <c r="CB17" s="121">
        <f>SUM(X17,AZ17)</f>
        <v>0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438585</v>
      </c>
      <c r="CG17" s="121">
        <f>SUM(AC17,BE17)</f>
        <v>0</v>
      </c>
      <c r="CH17" s="121">
        <f>SUM(AD17,BF17)</f>
        <v>0</v>
      </c>
      <c r="CI17" s="121">
        <f>SUM(AE17,BG17)</f>
        <v>0</v>
      </c>
    </row>
    <row r="18" spans="1:87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33367</v>
      </c>
      <c r="L18" s="121">
        <f>+SUM(M18,R18,V18,W18,AC18)</f>
        <v>77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77</v>
      </c>
      <c r="X18" s="121">
        <v>0</v>
      </c>
      <c r="Y18" s="121">
        <v>77</v>
      </c>
      <c r="Z18" s="121">
        <v>0</v>
      </c>
      <c r="AA18" s="121">
        <v>0</v>
      </c>
      <c r="AB18" s="121">
        <v>157410</v>
      </c>
      <c r="AC18" s="121">
        <v>0</v>
      </c>
      <c r="AD18" s="121">
        <v>0</v>
      </c>
      <c r="AE18" s="121">
        <f>+SUM(D18,L18,AD18)</f>
        <v>77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4212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4212</v>
      </c>
      <c r="AZ18" s="121">
        <v>0</v>
      </c>
      <c r="BA18" s="121">
        <v>0</v>
      </c>
      <c r="BB18" s="121">
        <v>0</v>
      </c>
      <c r="BC18" s="121">
        <v>4212</v>
      </c>
      <c r="BD18" s="121">
        <v>32742</v>
      </c>
      <c r="BE18" s="121">
        <v>0</v>
      </c>
      <c r="BF18" s="121">
        <v>0</v>
      </c>
      <c r="BG18" s="121">
        <f>+SUM(BF18,AN18,AF18)</f>
        <v>4212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33367</v>
      </c>
      <c r="BP18" s="121">
        <f>SUM(L18,AN18)</f>
        <v>4289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4289</v>
      </c>
      <c r="CB18" s="121">
        <f>SUM(X18,AZ18)</f>
        <v>0</v>
      </c>
      <c r="CC18" s="121">
        <f>SUM(Y18,BA18)</f>
        <v>77</v>
      </c>
      <c r="CD18" s="121">
        <f>SUM(Z18,BB18)</f>
        <v>0</v>
      </c>
      <c r="CE18" s="121">
        <f>SUM(AA18,BC18)</f>
        <v>4212</v>
      </c>
      <c r="CF18" s="121">
        <f>SUM(AB18,BD18)</f>
        <v>190152</v>
      </c>
      <c r="CG18" s="121">
        <f>SUM(AC18,BE18)</f>
        <v>0</v>
      </c>
      <c r="CH18" s="121">
        <f>SUM(AD18,BF18)</f>
        <v>0</v>
      </c>
      <c r="CI18" s="121">
        <f>SUM(AE18,BG18)</f>
        <v>4289</v>
      </c>
    </row>
    <row r="19" spans="1:87" s="136" customFormat="1" ht="13.5" customHeight="1" x14ac:dyDescent="0.15">
      <c r="A19" s="119" t="s">
        <v>46</v>
      </c>
      <c r="B19" s="120" t="s">
        <v>371</v>
      </c>
      <c r="C19" s="119" t="s">
        <v>372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132196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132196</v>
      </c>
      <c r="X19" s="121">
        <v>132196</v>
      </c>
      <c r="Y19" s="121">
        <v>0</v>
      </c>
      <c r="Z19" s="121">
        <v>0</v>
      </c>
      <c r="AA19" s="121">
        <v>0</v>
      </c>
      <c r="AB19" s="121">
        <v>118018</v>
      </c>
      <c r="AC19" s="121">
        <v>0</v>
      </c>
      <c r="AD19" s="121">
        <v>0</v>
      </c>
      <c r="AE19" s="121">
        <f>+SUM(D19,L19,AD19)</f>
        <v>132196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19763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19763</v>
      </c>
      <c r="AZ19" s="121">
        <v>18693</v>
      </c>
      <c r="BA19" s="121">
        <v>0</v>
      </c>
      <c r="BB19" s="121">
        <v>0</v>
      </c>
      <c r="BC19" s="121">
        <v>1070</v>
      </c>
      <c r="BD19" s="121">
        <v>48965</v>
      </c>
      <c r="BE19" s="121">
        <v>0</v>
      </c>
      <c r="BF19" s="121">
        <v>0</v>
      </c>
      <c r="BG19" s="121">
        <f>+SUM(BF19,AN19,AF19)</f>
        <v>19763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151959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151959</v>
      </c>
      <c r="CB19" s="121">
        <f>SUM(X19,AZ19)</f>
        <v>150889</v>
      </c>
      <c r="CC19" s="121">
        <f>SUM(Y19,BA19)</f>
        <v>0</v>
      </c>
      <c r="CD19" s="121">
        <f>SUM(Z19,BB19)</f>
        <v>0</v>
      </c>
      <c r="CE19" s="121">
        <f>SUM(AA19,BC19)</f>
        <v>1070</v>
      </c>
      <c r="CF19" s="121">
        <f>SUM(AB19,BD19)</f>
        <v>166983</v>
      </c>
      <c r="CG19" s="121">
        <f>SUM(AC19,BE19)</f>
        <v>0</v>
      </c>
      <c r="CH19" s="121">
        <f>SUM(AD19,BF19)</f>
        <v>0</v>
      </c>
      <c r="CI19" s="121">
        <f>SUM(AE19,BG19)</f>
        <v>151959</v>
      </c>
    </row>
    <row r="20" spans="1:87" s="136" customFormat="1" ht="13.5" customHeight="1" x14ac:dyDescent="0.15">
      <c r="A20" s="119" t="s">
        <v>46</v>
      </c>
      <c r="B20" s="120" t="s">
        <v>375</v>
      </c>
      <c r="C20" s="119" t="s">
        <v>376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20946</v>
      </c>
      <c r="L20" s="121">
        <f>+SUM(M20,R20,V20,W20,AC20)</f>
        <v>32954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32954</v>
      </c>
      <c r="X20" s="121">
        <v>32864</v>
      </c>
      <c r="Y20" s="121">
        <v>90</v>
      </c>
      <c r="Z20" s="121">
        <v>0</v>
      </c>
      <c r="AA20" s="121">
        <v>0</v>
      </c>
      <c r="AB20" s="121">
        <v>129760</v>
      </c>
      <c r="AC20" s="121">
        <v>0</v>
      </c>
      <c r="AD20" s="121">
        <v>0</v>
      </c>
      <c r="AE20" s="121">
        <f>+SUM(D20,L20,AD20)</f>
        <v>32954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48951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20946</v>
      </c>
      <c r="BP20" s="121">
        <f>SUM(L20,AN20)</f>
        <v>32954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32954</v>
      </c>
      <c r="CB20" s="121">
        <f>SUM(X20,AZ20)</f>
        <v>32864</v>
      </c>
      <c r="CC20" s="121">
        <f>SUM(Y20,BA20)</f>
        <v>90</v>
      </c>
      <c r="CD20" s="121">
        <f>SUM(Z20,BB20)</f>
        <v>0</v>
      </c>
      <c r="CE20" s="121">
        <f>SUM(AA20,BC20)</f>
        <v>0</v>
      </c>
      <c r="CF20" s="121">
        <f>SUM(AB20,BD20)</f>
        <v>178711</v>
      </c>
      <c r="CG20" s="121">
        <f>SUM(AC20,BE20)</f>
        <v>0</v>
      </c>
      <c r="CH20" s="121">
        <f>SUM(AD20,BF20)</f>
        <v>0</v>
      </c>
      <c r="CI20" s="121">
        <f>SUM(AE20,BG20)</f>
        <v>32954</v>
      </c>
    </row>
    <row r="21" spans="1:87" s="136" customFormat="1" ht="13.5" customHeight="1" x14ac:dyDescent="0.15">
      <c r="A21" s="119" t="s">
        <v>46</v>
      </c>
      <c r="B21" s="120" t="s">
        <v>377</v>
      </c>
      <c r="C21" s="119" t="s">
        <v>378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48819</v>
      </c>
      <c r="L21" s="121">
        <f>+SUM(M21,R21,V21,W21,AC21)</f>
        <v>119267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140</v>
      </c>
      <c r="S21" s="121">
        <v>140</v>
      </c>
      <c r="T21" s="121">
        <v>0</v>
      </c>
      <c r="U21" s="121">
        <v>0</v>
      </c>
      <c r="V21" s="121">
        <v>0</v>
      </c>
      <c r="W21" s="121">
        <f>+SUM(X21:AA21)</f>
        <v>119127</v>
      </c>
      <c r="X21" s="121">
        <v>118949</v>
      </c>
      <c r="Y21" s="121">
        <v>178</v>
      </c>
      <c r="Z21" s="121">
        <v>0</v>
      </c>
      <c r="AA21" s="121">
        <v>0</v>
      </c>
      <c r="AB21" s="121">
        <v>269248</v>
      </c>
      <c r="AC21" s="121">
        <v>0</v>
      </c>
      <c r="AD21" s="121">
        <v>3132</v>
      </c>
      <c r="AE21" s="121">
        <f>+SUM(D21,L21,AD21)</f>
        <v>122399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9211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9211</v>
      </c>
      <c r="AU21" s="121">
        <v>9211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115148</v>
      </c>
      <c r="BE21" s="121">
        <v>0</v>
      </c>
      <c r="BF21" s="121">
        <v>0</v>
      </c>
      <c r="BG21" s="121">
        <f>+SUM(BF21,AN21,AF21)</f>
        <v>9211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48819</v>
      </c>
      <c r="BP21" s="121">
        <f>SUM(L21,AN21)</f>
        <v>128478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9351</v>
      </c>
      <c r="BW21" s="121">
        <f>SUM(S21,AU21)</f>
        <v>9351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119127</v>
      </c>
      <c r="CB21" s="121">
        <f>SUM(X21,AZ21)</f>
        <v>118949</v>
      </c>
      <c r="CC21" s="121">
        <f>SUM(Y21,BA21)</f>
        <v>178</v>
      </c>
      <c r="CD21" s="121">
        <f>SUM(Z21,BB21)</f>
        <v>0</v>
      </c>
      <c r="CE21" s="121">
        <f>SUM(AA21,BC21)</f>
        <v>0</v>
      </c>
      <c r="CF21" s="121">
        <f>SUM(AB21,BD21)</f>
        <v>384396</v>
      </c>
      <c r="CG21" s="121">
        <f>SUM(AC21,BE21)</f>
        <v>0</v>
      </c>
      <c r="CH21" s="121">
        <f>SUM(AD21,BF21)</f>
        <v>3132</v>
      </c>
      <c r="CI21" s="121">
        <f>SUM(AE21,BG21)</f>
        <v>131610</v>
      </c>
    </row>
    <row r="22" spans="1:87" s="136" customFormat="1" ht="13.5" customHeight="1" x14ac:dyDescent="0.15">
      <c r="A22" s="119" t="s">
        <v>46</v>
      </c>
      <c r="B22" s="120" t="s">
        <v>380</v>
      </c>
      <c r="C22" s="119" t="s">
        <v>381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99931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882</v>
      </c>
      <c r="S22" s="121">
        <v>0</v>
      </c>
      <c r="T22" s="121">
        <v>882</v>
      </c>
      <c r="U22" s="121">
        <v>0</v>
      </c>
      <c r="V22" s="121">
        <v>0</v>
      </c>
      <c r="W22" s="121">
        <f>+SUM(X22:AA22)</f>
        <v>99049</v>
      </c>
      <c r="X22" s="121">
        <v>45045</v>
      </c>
      <c r="Y22" s="121">
        <v>54004</v>
      </c>
      <c r="Z22" s="121">
        <v>0</v>
      </c>
      <c r="AA22" s="121">
        <v>0</v>
      </c>
      <c r="AB22" s="121">
        <v>0</v>
      </c>
      <c r="AC22" s="121">
        <v>0</v>
      </c>
      <c r="AD22" s="121">
        <v>4798</v>
      </c>
      <c r="AE22" s="121">
        <f>+SUM(D22,L22,AD22)</f>
        <v>104729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42984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42984</v>
      </c>
      <c r="AZ22" s="121">
        <v>5038</v>
      </c>
      <c r="BA22" s="121">
        <v>0</v>
      </c>
      <c r="BB22" s="121">
        <v>37946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42984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142915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882</v>
      </c>
      <c r="BW22" s="121">
        <f>SUM(S22,AU22)</f>
        <v>0</v>
      </c>
      <c r="BX22" s="121">
        <f>SUM(T22,AV22)</f>
        <v>882</v>
      </c>
      <c r="BY22" s="121">
        <f>SUM(U22,AW22)</f>
        <v>0</v>
      </c>
      <c r="BZ22" s="121">
        <f>SUM(V22,AX22)</f>
        <v>0</v>
      </c>
      <c r="CA22" s="121">
        <f>SUM(W22,AY22)</f>
        <v>142033</v>
      </c>
      <c r="CB22" s="121">
        <f>SUM(X22,AZ22)</f>
        <v>50083</v>
      </c>
      <c r="CC22" s="121">
        <f>SUM(Y22,BA22)</f>
        <v>54004</v>
      </c>
      <c r="CD22" s="121">
        <f>SUM(Z22,BB22)</f>
        <v>37946</v>
      </c>
      <c r="CE22" s="121">
        <f>SUM(AA22,BC22)</f>
        <v>0</v>
      </c>
      <c r="CF22" s="121">
        <f>SUM(AB22,BD22)</f>
        <v>0</v>
      </c>
      <c r="CG22" s="121">
        <f>SUM(AC22,BE22)</f>
        <v>0</v>
      </c>
      <c r="CH22" s="121">
        <f>SUM(AD22,BF22)</f>
        <v>4798</v>
      </c>
      <c r="CI22" s="121">
        <f>SUM(AE22,BG22)</f>
        <v>147713</v>
      </c>
    </row>
    <row r="23" spans="1:87" s="136" customFormat="1" ht="13.5" customHeight="1" x14ac:dyDescent="0.15">
      <c r="A23" s="119" t="s">
        <v>46</v>
      </c>
      <c r="B23" s="120" t="s">
        <v>382</v>
      </c>
      <c r="C23" s="119" t="s">
        <v>383</v>
      </c>
      <c r="D23" s="121">
        <f>+SUM(E23,J23)</f>
        <v>3107</v>
      </c>
      <c r="E23" s="121">
        <f>+SUM(F23:I23)</f>
        <v>3107</v>
      </c>
      <c r="F23" s="121">
        <v>0</v>
      </c>
      <c r="G23" s="121">
        <v>742</v>
      </c>
      <c r="H23" s="121">
        <v>2365</v>
      </c>
      <c r="I23" s="121">
        <v>0</v>
      </c>
      <c r="J23" s="121">
        <v>0</v>
      </c>
      <c r="K23" s="121">
        <v>0</v>
      </c>
      <c r="L23" s="121">
        <f>+SUM(M23,R23,V23,W23,AC23)</f>
        <v>204651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78102</v>
      </c>
      <c r="S23" s="121">
        <v>0</v>
      </c>
      <c r="T23" s="121">
        <v>33314</v>
      </c>
      <c r="U23" s="121">
        <v>44788</v>
      </c>
      <c r="V23" s="121">
        <v>0</v>
      </c>
      <c r="W23" s="121">
        <f>+SUM(X23:AA23)</f>
        <v>122779</v>
      </c>
      <c r="X23" s="121">
        <v>67526</v>
      </c>
      <c r="Y23" s="121">
        <v>39090</v>
      </c>
      <c r="Z23" s="121">
        <v>16163</v>
      </c>
      <c r="AA23" s="121">
        <v>0</v>
      </c>
      <c r="AB23" s="121">
        <v>102937</v>
      </c>
      <c r="AC23" s="121">
        <v>3770</v>
      </c>
      <c r="AD23" s="121">
        <v>13849</v>
      </c>
      <c r="AE23" s="121">
        <f>+SUM(D23,L23,AD23)</f>
        <v>221607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373</v>
      </c>
      <c r="AN23" s="121">
        <f>+SUM(AO23,AT23,AX23,AY23,BE23)</f>
        <v>1162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1162</v>
      </c>
      <c r="AU23" s="121">
        <v>1162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67186</v>
      </c>
      <c r="BE23" s="121">
        <v>0</v>
      </c>
      <c r="BF23" s="121">
        <v>0</v>
      </c>
      <c r="BG23" s="121">
        <f>+SUM(BF23,AN23,AF23)</f>
        <v>1162</v>
      </c>
      <c r="BH23" s="121">
        <f>SUM(D23,AF23)</f>
        <v>3107</v>
      </c>
      <c r="BI23" s="121">
        <f>SUM(E23,AG23)</f>
        <v>3107</v>
      </c>
      <c r="BJ23" s="121">
        <f>SUM(F23,AH23)</f>
        <v>0</v>
      </c>
      <c r="BK23" s="121">
        <f>SUM(G23,AI23)</f>
        <v>742</v>
      </c>
      <c r="BL23" s="121">
        <f>SUM(H23,AJ23)</f>
        <v>2365</v>
      </c>
      <c r="BM23" s="121">
        <f>SUM(I23,AK23)</f>
        <v>0</v>
      </c>
      <c r="BN23" s="121">
        <f>SUM(J23,AL23)</f>
        <v>0</v>
      </c>
      <c r="BO23" s="121">
        <f>SUM(K23,AM23)</f>
        <v>373</v>
      </c>
      <c r="BP23" s="121">
        <f>SUM(L23,AN23)</f>
        <v>205813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79264</v>
      </c>
      <c r="BW23" s="121">
        <f>SUM(S23,AU23)</f>
        <v>1162</v>
      </c>
      <c r="BX23" s="121">
        <f>SUM(T23,AV23)</f>
        <v>33314</v>
      </c>
      <c r="BY23" s="121">
        <f>SUM(U23,AW23)</f>
        <v>44788</v>
      </c>
      <c r="BZ23" s="121">
        <f>SUM(V23,AX23)</f>
        <v>0</v>
      </c>
      <c r="CA23" s="121">
        <f>SUM(W23,AY23)</f>
        <v>122779</v>
      </c>
      <c r="CB23" s="121">
        <f>SUM(X23,AZ23)</f>
        <v>67526</v>
      </c>
      <c r="CC23" s="121">
        <f>SUM(Y23,BA23)</f>
        <v>39090</v>
      </c>
      <c r="CD23" s="121">
        <f>SUM(Z23,BB23)</f>
        <v>16163</v>
      </c>
      <c r="CE23" s="121">
        <f>SUM(AA23,BC23)</f>
        <v>0</v>
      </c>
      <c r="CF23" s="121">
        <f>SUM(AB23,BD23)</f>
        <v>170123</v>
      </c>
      <c r="CG23" s="121">
        <f>SUM(AC23,BE23)</f>
        <v>3770</v>
      </c>
      <c r="CH23" s="121">
        <f>SUM(AD23,BF23)</f>
        <v>13849</v>
      </c>
      <c r="CI23" s="121">
        <f>SUM(AE23,BG23)</f>
        <v>222769</v>
      </c>
    </row>
    <row r="24" spans="1:87" s="136" customFormat="1" ht="13.5" customHeight="1" x14ac:dyDescent="0.15">
      <c r="A24" s="119" t="s">
        <v>46</v>
      </c>
      <c r="B24" s="120" t="s">
        <v>384</v>
      </c>
      <c r="C24" s="119" t="s">
        <v>385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63241</v>
      </c>
      <c r="M24" s="121">
        <f>+SUM(N24:Q24)</f>
        <v>21928</v>
      </c>
      <c r="N24" s="121">
        <v>21928</v>
      </c>
      <c r="O24" s="121">
        <v>0</v>
      </c>
      <c r="P24" s="121">
        <v>0</v>
      </c>
      <c r="Q24" s="121">
        <v>0</v>
      </c>
      <c r="R24" s="121">
        <f>+SUM(S24:U24)</f>
        <v>1452</v>
      </c>
      <c r="S24" s="121">
        <v>1452</v>
      </c>
      <c r="T24" s="121">
        <v>0</v>
      </c>
      <c r="U24" s="121">
        <v>0</v>
      </c>
      <c r="V24" s="121">
        <v>0</v>
      </c>
      <c r="W24" s="121">
        <f>+SUM(X24:AA24)</f>
        <v>39861</v>
      </c>
      <c r="X24" s="121">
        <v>38572</v>
      </c>
      <c r="Y24" s="121">
        <v>1289</v>
      </c>
      <c r="Z24" s="121">
        <v>0</v>
      </c>
      <c r="AA24" s="121">
        <v>0</v>
      </c>
      <c r="AB24" s="121">
        <v>38914</v>
      </c>
      <c r="AC24" s="121">
        <v>0</v>
      </c>
      <c r="AD24" s="121">
        <v>6648</v>
      </c>
      <c r="AE24" s="121">
        <f>+SUM(D24,L24,AD24)</f>
        <v>69889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233749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48796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233749</v>
      </c>
      <c r="BP24" s="121">
        <f>SUM(L24,AN24)</f>
        <v>63241</v>
      </c>
      <c r="BQ24" s="121">
        <f>SUM(M24,AO24)</f>
        <v>21928</v>
      </c>
      <c r="BR24" s="121">
        <f>SUM(N24,AP24)</f>
        <v>21928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1452</v>
      </c>
      <c r="BW24" s="121">
        <f>SUM(S24,AU24)</f>
        <v>1452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39861</v>
      </c>
      <c r="CB24" s="121">
        <f>SUM(X24,AZ24)</f>
        <v>38572</v>
      </c>
      <c r="CC24" s="121">
        <f>SUM(Y24,BA24)</f>
        <v>1289</v>
      </c>
      <c r="CD24" s="121">
        <f>SUM(Z24,BB24)</f>
        <v>0</v>
      </c>
      <c r="CE24" s="121">
        <f>SUM(AA24,BC24)</f>
        <v>0</v>
      </c>
      <c r="CF24" s="121">
        <f>SUM(AB24,BD24)</f>
        <v>87710</v>
      </c>
      <c r="CG24" s="121">
        <f>SUM(AC24,BE24)</f>
        <v>0</v>
      </c>
      <c r="CH24" s="121">
        <f>SUM(AD24,BF24)</f>
        <v>6648</v>
      </c>
      <c r="CI24" s="121">
        <f>SUM(AE24,BG24)</f>
        <v>69889</v>
      </c>
    </row>
    <row r="25" spans="1:87" s="136" customFormat="1" ht="13.5" customHeight="1" x14ac:dyDescent="0.15">
      <c r="A25" s="119" t="s">
        <v>46</v>
      </c>
      <c r="B25" s="120" t="s">
        <v>386</v>
      </c>
      <c r="C25" s="119" t="s">
        <v>387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56428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56428</v>
      </c>
      <c r="X25" s="121">
        <v>47447</v>
      </c>
      <c r="Y25" s="121">
        <v>2414</v>
      </c>
      <c r="Z25" s="121">
        <v>0</v>
      </c>
      <c r="AA25" s="121">
        <v>6567</v>
      </c>
      <c r="AB25" s="121">
        <v>47565</v>
      </c>
      <c r="AC25" s="121">
        <v>0</v>
      </c>
      <c r="AD25" s="121">
        <v>869</v>
      </c>
      <c r="AE25" s="121">
        <f>+SUM(D25,L25,AD25)</f>
        <v>57297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112818</v>
      </c>
      <c r="AN25" s="121">
        <f>+SUM(AO25,AT25,AX25,AY25,BE25)</f>
        <v>2035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2035</v>
      </c>
      <c r="AZ25" s="121">
        <v>0</v>
      </c>
      <c r="BA25" s="121">
        <v>2035</v>
      </c>
      <c r="BB25" s="121">
        <v>0</v>
      </c>
      <c r="BC25" s="121">
        <v>0</v>
      </c>
      <c r="BD25" s="121">
        <v>21661</v>
      </c>
      <c r="BE25" s="121">
        <v>0</v>
      </c>
      <c r="BF25" s="121">
        <v>0</v>
      </c>
      <c r="BG25" s="121">
        <f>+SUM(BF25,AN25,AF25)</f>
        <v>2035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112818</v>
      </c>
      <c r="BP25" s="121">
        <f>SUM(L25,AN25)</f>
        <v>58463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58463</v>
      </c>
      <c r="CB25" s="121">
        <f>SUM(X25,AZ25)</f>
        <v>47447</v>
      </c>
      <c r="CC25" s="121">
        <f>SUM(Y25,BA25)</f>
        <v>4449</v>
      </c>
      <c r="CD25" s="121">
        <f>SUM(Z25,BB25)</f>
        <v>0</v>
      </c>
      <c r="CE25" s="121">
        <f>SUM(AA25,BC25)</f>
        <v>6567</v>
      </c>
      <c r="CF25" s="121">
        <f>SUM(AB25,BD25)</f>
        <v>69226</v>
      </c>
      <c r="CG25" s="121">
        <f>SUM(AC25,BE25)</f>
        <v>0</v>
      </c>
      <c r="CH25" s="121">
        <f>SUM(AD25,BF25)</f>
        <v>869</v>
      </c>
      <c r="CI25" s="121">
        <f>SUM(AE25,BG25)</f>
        <v>59332</v>
      </c>
    </row>
    <row r="26" spans="1:87" s="136" customFormat="1" ht="13.5" customHeight="1" x14ac:dyDescent="0.15">
      <c r="A26" s="119" t="s">
        <v>46</v>
      </c>
      <c r="B26" s="120" t="s">
        <v>388</v>
      </c>
      <c r="C26" s="119" t="s">
        <v>389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143390</v>
      </c>
      <c r="M26" s="121">
        <f>+SUM(N26:Q26)</f>
        <v>27038</v>
      </c>
      <c r="N26" s="121">
        <v>27038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116352</v>
      </c>
      <c r="X26" s="121">
        <v>109527</v>
      </c>
      <c r="Y26" s="121">
        <v>4187</v>
      </c>
      <c r="Z26" s="121">
        <v>2638</v>
      </c>
      <c r="AA26" s="121">
        <v>0</v>
      </c>
      <c r="AB26" s="121">
        <v>106862</v>
      </c>
      <c r="AC26" s="121">
        <v>0</v>
      </c>
      <c r="AD26" s="121">
        <v>21615</v>
      </c>
      <c r="AE26" s="121">
        <f>+SUM(D26,L26,AD26)</f>
        <v>165005</v>
      </c>
      <c r="AF26" s="121">
        <f>+SUM(AG26,AL26)</f>
        <v>100890</v>
      </c>
      <c r="AG26" s="121">
        <f>+SUM(AH26:AK26)</f>
        <v>100890</v>
      </c>
      <c r="AH26" s="121">
        <v>0</v>
      </c>
      <c r="AI26" s="121">
        <v>0</v>
      </c>
      <c r="AJ26" s="121">
        <v>0</v>
      </c>
      <c r="AK26" s="121">
        <v>100890</v>
      </c>
      <c r="AL26" s="121">
        <v>0</v>
      </c>
      <c r="AM26" s="121">
        <v>587515</v>
      </c>
      <c r="AN26" s="121">
        <f>+SUM(AO26,AT26,AX26,AY26,BE26)</f>
        <v>188032</v>
      </c>
      <c r="AO26" s="121">
        <f>+SUM(AP26:AS26)</f>
        <v>23211</v>
      </c>
      <c r="AP26" s="121">
        <v>23211</v>
      </c>
      <c r="AQ26" s="121">
        <v>0</v>
      </c>
      <c r="AR26" s="121">
        <v>0</v>
      </c>
      <c r="AS26" s="121">
        <v>0</v>
      </c>
      <c r="AT26" s="121">
        <f>+SUM(AU26:AW26)</f>
        <v>117778</v>
      </c>
      <c r="AU26" s="121">
        <v>0</v>
      </c>
      <c r="AV26" s="121">
        <v>117288</v>
      </c>
      <c r="AW26" s="121">
        <v>490</v>
      </c>
      <c r="AX26" s="121">
        <v>0</v>
      </c>
      <c r="AY26" s="121">
        <f>+SUM(AZ26:BC26)</f>
        <v>47043</v>
      </c>
      <c r="AZ26" s="121">
        <v>5416</v>
      </c>
      <c r="BA26" s="121">
        <v>33594</v>
      </c>
      <c r="BB26" s="121">
        <v>8033</v>
      </c>
      <c r="BC26" s="121">
        <v>0</v>
      </c>
      <c r="BD26" s="121">
        <v>102833</v>
      </c>
      <c r="BE26" s="121">
        <v>0</v>
      </c>
      <c r="BF26" s="121">
        <v>2232</v>
      </c>
      <c r="BG26" s="121">
        <f>+SUM(BF26,AN26,AF26)</f>
        <v>291154</v>
      </c>
      <c r="BH26" s="121">
        <f>SUM(D26,AF26)</f>
        <v>100890</v>
      </c>
      <c r="BI26" s="121">
        <f>SUM(E26,AG26)</f>
        <v>100890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100890</v>
      </c>
      <c r="BN26" s="121">
        <f>SUM(J26,AL26)</f>
        <v>0</v>
      </c>
      <c r="BO26" s="121">
        <f>SUM(K26,AM26)</f>
        <v>587515</v>
      </c>
      <c r="BP26" s="121">
        <f>SUM(L26,AN26)</f>
        <v>331422</v>
      </c>
      <c r="BQ26" s="121">
        <f>SUM(M26,AO26)</f>
        <v>50249</v>
      </c>
      <c r="BR26" s="121">
        <f>SUM(N26,AP26)</f>
        <v>50249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117778</v>
      </c>
      <c r="BW26" s="121">
        <f>SUM(S26,AU26)</f>
        <v>0</v>
      </c>
      <c r="BX26" s="121">
        <f>SUM(T26,AV26)</f>
        <v>117288</v>
      </c>
      <c r="BY26" s="121">
        <f>SUM(U26,AW26)</f>
        <v>490</v>
      </c>
      <c r="BZ26" s="121">
        <f>SUM(V26,AX26)</f>
        <v>0</v>
      </c>
      <c r="CA26" s="121">
        <f>SUM(W26,AY26)</f>
        <v>163395</v>
      </c>
      <c r="CB26" s="121">
        <f>SUM(X26,AZ26)</f>
        <v>114943</v>
      </c>
      <c r="CC26" s="121">
        <f>SUM(Y26,BA26)</f>
        <v>37781</v>
      </c>
      <c r="CD26" s="121">
        <f>SUM(Z26,BB26)</f>
        <v>10671</v>
      </c>
      <c r="CE26" s="121">
        <f>SUM(AA26,BC26)</f>
        <v>0</v>
      </c>
      <c r="CF26" s="121">
        <f>SUM(AB26,BD26)</f>
        <v>209695</v>
      </c>
      <c r="CG26" s="121">
        <f>SUM(AC26,BE26)</f>
        <v>0</v>
      </c>
      <c r="CH26" s="121">
        <f>SUM(AD26,BF26)</f>
        <v>23847</v>
      </c>
      <c r="CI26" s="121">
        <f>SUM(AE26,BG26)</f>
        <v>456159</v>
      </c>
    </row>
    <row r="27" spans="1:87" s="136" customFormat="1" ht="13.5" customHeight="1" x14ac:dyDescent="0.15">
      <c r="A27" s="119" t="s">
        <v>46</v>
      </c>
      <c r="B27" s="120" t="s">
        <v>390</v>
      </c>
      <c r="C27" s="119" t="s">
        <v>391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93202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597</v>
      </c>
      <c r="S27" s="121">
        <v>0</v>
      </c>
      <c r="T27" s="121">
        <v>597</v>
      </c>
      <c r="U27" s="121">
        <v>0</v>
      </c>
      <c r="V27" s="121">
        <v>0</v>
      </c>
      <c r="W27" s="121">
        <f>+SUM(X27:AA27)</f>
        <v>92605</v>
      </c>
      <c r="X27" s="121">
        <v>91745</v>
      </c>
      <c r="Y27" s="121">
        <v>860</v>
      </c>
      <c r="Z27" s="121">
        <v>0</v>
      </c>
      <c r="AA27" s="121">
        <v>0</v>
      </c>
      <c r="AB27" s="121">
        <v>40486</v>
      </c>
      <c r="AC27" s="121">
        <v>0</v>
      </c>
      <c r="AD27" s="121">
        <v>0</v>
      </c>
      <c r="AE27" s="121">
        <f>+SUM(D27,L27,AD27)</f>
        <v>93202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51801</v>
      </c>
      <c r="BE27" s="121">
        <v>0</v>
      </c>
      <c r="BF27" s="121">
        <v>22</v>
      </c>
      <c r="BG27" s="121">
        <f>+SUM(BF27,AN27,AF27)</f>
        <v>22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93202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597</v>
      </c>
      <c r="BW27" s="121">
        <f>SUM(S27,AU27)</f>
        <v>0</v>
      </c>
      <c r="BX27" s="121">
        <f>SUM(T27,AV27)</f>
        <v>597</v>
      </c>
      <c r="BY27" s="121">
        <f>SUM(U27,AW27)</f>
        <v>0</v>
      </c>
      <c r="BZ27" s="121">
        <f>SUM(V27,AX27)</f>
        <v>0</v>
      </c>
      <c r="CA27" s="121">
        <f>SUM(W27,AY27)</f>
        <v>92605</v>
      </c>
      <c r="CB27" s="121">
        <f>SUM(X27,AZ27)</f>
        <v>91745</v>
      </c>
      <c r="CC27" s="121">
        <f>SUM(Y27,BA27)</f>
        <v>860</v>
      </c>
      <c r="CD27" s="121">
        <f>SUM(Z27,BB27)</f>
        <v>0</v>
      </c>
      <c r="CE27" s="121">
        <f>SUM(AA27,BC27)</f>
        <v>0</v>
      </c>
      <c r="CF27" s="121">
        <f>SUM(AB27,BD27)</f>
        <v>92287</v>
      </c>
      <c r="CG27" s="121">
        <f>SUM(AC27,BE27)</f>
        <v>0</v>
      </c>
      <c r="CH27" s="121">
        <f>SUM(AD27,BF27)</f>
        <v>22</v>
      </c>
      <c r="CI27" s="121">
        <f>SUM(AE27,BG27)</f>
        <v>93224</v>
      </c>
    </row>
    <row r="28" spans="1:87" s="136" customFormat="1" ht="13.5" customHeight="1" x14ac:dyDescent="0.15">
      <c r="A28" s="119" t="s">
        <v>46</v>
      </c>
      <c r="B28" s="120" t="s">
        <v>329</v>
      </c>
      <c r="C28" s="119" t="s">
        <v>330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/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315447</v>
      </c>
      <c r="AO28" s="121">
        <f>+SUM(AP28:AS28)</f>
        <v>72428</v>
      </c>
      <c r="AP28" s="121">
        <v>72428</v>
      </c>
      <c r="AQ28" s="121">
        <v>0</v>
      </c>
      <c r="AR28" s="121">
        <v>0</v>
      </c>
      <c r="AS28" s="121">
        <v>0</v>
      </c>
      <c r="AT28" s="121">
        <f>+SUM(AU28:AW28)</f>
        <v>228148</v>
      </c>
      <c r="AU28" s="121">
        <v>0</v>
      </c>
      <c r="AV28" s="121">
        <v>228148</v>
      </c>
      <c r="AW28" s="121">
        <v>0</v>
      </c>
      <c r="AX28" s="121">
        <v>0</v>
      </c>
      <c r="AY28" s="121">
        <f>+SUM(AZ28:BC28)</f>
        <v>7647</v>
      </c>
      <c r="AZ28" s="121">
        <v>0</v>
      </c>
      <c r="BA28" s="121">
        <v>7647</v>
      </c>
      <c r="BB28" s="121">
        <v>0</v>
      </c>
      <c r="BC28" s="121">
        <v>0</v>
      </c>
      <c r="BD28" s="121"/>
      <c r="BE28" s="121">
        <v>7224</v>
      </c>
      <c r="BF28" s="121">
        <v>3910</v>
      </c>
      <c r="BG28" s="121">
        <f>+SUM(BF28,AN28,AF28)</f>
        <v>319357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315447</v>
      </c>
      <c r="BQ28" s="121">
        <f>SUM(M28,AO28)</f>
        <v>72428</v>
      </c>
      <c r="BR28" s="121">
        <f>SUM(N28,AP28)</f>
        <v>72428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228148</v>
      </c>
      <c r="BW28" s="121">
        <f>SUM(S28,AU28)</f>
        <v>0</v>
      </c>
      <c r="BX28" s="121">
        <f>SUM(T28,AV28)</f>
        <v>228148</v>
      </c>
      <c r="BY28" s="121">
        <f>SUM(U28,AW28)</f>
        <v>0</v>
      </c>
      <c r="BZ28" s="121">
        <f>SUM(V28,AX28)</f>
        <v>0</v>
      </c>
      <c r="CA28" s="121">
        <f>SUM(W28,AY28)</f>
        <v>7647</v>
      </c>
      <c r="CB28" s="121">
        <f>SUM(X28,AZ28)</f>
        <v>0</v>
      </c>
      <c r="CC28" s="121">
        <f>SUM(Y28,BA28)</f>
        <v>7647</v>
      </c>
      <c r="CD28" s="121">
        <f>SUM(Z28,BB28)</f>
        <v>0</v>
      </c>
      <c r="CE28" s="121">
        <f>SUM(AA28,BC28)</f>
        <v>0</v>
      </c>
      <c r="CF28" s="121">
        <f>SUM(AB28,BD28)</f>
        <v>0</v>
      </c>
      <c r="CG28" s="121">
        <f>SUM(AC28,BE28)</f>
        <v>7224</v>
      </c>
      <c r="CH28" s="121">
        <f>SUM(AD28,BF28)</f>
        <v>3910</v>
      </c>
      <c r="CI28" s="121">
        <f>SUM(AE28,BG28)</f>
        <v>319357</v>
      </c>
    </row>
    <row r="29" spans="1:87" s="136" customFormat="1" ht="13.5" customHeight="1" x14ac:dyDescent="0.15">
      <c r="A29" s="119" t="s">
        <v>46</v>
      </c>
      <c r="B29" s="120" t="s">
        <v>355</v>
      </c>
      <c r="C29" s="119" t="s">
        <v>356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/>
      <c r="AC29" s="121">
        <v>0</v>
      </c>
      <c r="AD29" s="121">
        <v>0</v>
      </c>
      <c r="AE29" s="121">
        <f>+SUM(D29,L29,AD29)</f>
        <v>0</v>
      </c>
      <c r="AF29" s="121">
        <f>+SUM(AG29,AL29)</f>
        <v>1281692</v>
      </c>
      <c r="AG29" s="121">
        <f>+SUM(AH29:AK29)</f>
        <v>1278942</v>
      </c>
      <c r="AH29" s="121">
        <v>0</v>
      </c>
      <c r="AI29" s="121">
        <v>1278942</v>
      </c>
      <c r="AJ29" s="121">
        <v>0</v>
      </c>
      <c r="AK29" s="121">
        <v>0</v>
      </c>
      <c r="AL29" s="121">
        <v>2750</v>
      </c>
      <c r="AM29" s="121"/>
      <c r="AN29" s="121">
        <f>+SUM(AO29,AT29,AX29,AY29,BE29)</f>
        <v>196852</v>
      </c>
      <c r="AO29" s="121">
        <f>+SUM(AP29:AS29)</f>
        <v>56556</v>
      </c>
      <c r="AP29" s="121">
        <v>56556</v>
      </c>
      <c r="AQ29" s="121">
        <v>0</v>
      </c>
      <c r="AR29" s="121">
        <v>0</v>
      </c>
      <c r="AS29" s="121">
        <v>0</v>
      </c>
      <c r="AT29" s="121">
        <f>+SUM(AU29:AW29)</f>
        <v>107931</v>
      </c>
      <c r="AU29" s="121">
        <v>0</v>
      </c>
      <c r="AV29" s="121">
        <v>107931</v>
      </c>
      <c r="AW29" s="121">
        <v>0</v>
      </c>
      <c r="AX29" s="121">
        <v>0</v>
      </c>
      <c r="AY29" s="121">
        <f>+SUM(AZ29:BC29)</f>
        <v>32365</v>
      </c>
      <c r="AZ29" s="121">
        <v>3990</v>
      </c>
      <c r="BA29" s="121">
        <v>8019</v>
      </c>
      <c r="BB29" s="121">
        <v>20356</v>
      </c>
      <c r="BC29" s="121">
        <v>0</v>
      </c>
      <c r="BD29" s="121"/>
      <c r="BE29" s="121">
        <v>0</v>
      </c>
      <c r="BF29" s="121">
        <v>35291</v>
      </c>
      <c r="BG29" s="121">
        <f>+SUM(BF29,AN29,AF29)</f>
        <v>1513835</v>
      </c>
      <c r="BH29" s="121">
        <f>SUM(D29,AF29)</f>
        <v>1281692</v>
      </c>
      <c r="BI29" s="121">
        <f>SUM(E29,AG29)</f>
        <v>1278942</v>
      </c>
      <c r="BJ29" s="121">
        <f>SUM(F29,AH29)</f>
        <v>0</v>
      </c>
      <c r="BK29" s="121">
        <f>SUM(G29,AI29)</f>
        <v>1278942</v>
      </c>
      <c r="BL29" s="121">
        <f>SUM(H29,AJ29)</f>
        <v>0</v>
      </c>
      <c r="BM29" s="121">
        <f>SUM(I29,AK29)</f>
        <v>0</v>
      </c>
      <c r="BN29" s="121">
        <f>SUM(J29,AL29)</f>
        <v>2750</v>
      </c>
      <c r="BO29" s="121">
        <f>SUM(K29,AM29)</f>
        <v>0</v>
      </c>
      <c r="BP29" s="121">
        <f>SUM(L29,AN29)</f>
        <v>196852</v>
      </c>
      <c r="BQ29" s="121">
        <f>SUM(M29,AO29)</f>
        <v>56556</v>
      </c>
      <c r="BR29" s="121">
        <f>SUM(N29,AP29)</f>
        <v>56556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107931</v>
      </c>
      <c r="BW29" s="121">
        <f>SUM(S29,AU29)</f>
        <v>0</v>
      </c>
      <c r="BX29" s="121">
        <f>SUM(T29,AV29)</f>
        <v>107931</v>
      </c>
      <c r="BY29" s="121">
        <f>SUM(U29,AW29)</f>
        <v>0</v>
      </c>
      <c r="BZ29" s="121">
        <f>SUM(V29,AX29)</f>
        <v>0</v>
      </c>
      <c r="CA29" s="121">
        <f>SUM(W29,AY29)</f>
        <v>32365</v>
      </c>
      <c r="CB29" s="121">
        <f>SUM(X29,AZ29)</f>
        <v>3990</v>
      </c>
      <c r="CC29" s="121">
        <f>SUM(Y29,BA29)</f>
        <v>8019</v>
      </c>
      <c r="CD29" s="121">
        <f>SUM(Z29,BB29)</f>
        <v>20356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35291</v>
      </c>
      <c r="CI29" s="121">
        <f>SUM(AE29,BG29)</f>
        <v>1513835</v>
      </c>
    </row>
    <row r="30" spans="1:87" s="136" customFormat="1" ht="13.5" customHeight="1" x14ac:dyDescent="0.15">
      <c r="A30" s="119" t="s">
        <v>46</v>
      </c>
      <c r="B30" s="120" t="s">
        <v>359</v>
      </c>
      <c r="C30" s="119" t="s">
        <v>360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/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304919</v>
      </c>
      <c r="AO30" s="121">
        <f>+SUM(AP30:AS30)</f>
        <v>55366</v>
      </c>
      <c r="AP30" s="121">
        <v>55366</v>
      </c>
      <c r="AQ30" s="121">
        <v>0</v>
      </c>
      <c r="AR30" s="121">
        <v>0</v>
      </c>
      <c r="AS30" s="121">
        <v>0</v>
      </c>
      <c r="AT30" s="121">
        <f>+SUM(AU30:AW30)</f>
        <v>184121</v>
      </c>
      <c r="AU30" s="121">
        <v>0</v>
      </c>
      <c r="AV30" s="121">
        <v>184121</v>
      </c>
      <c r="AW30" s="121">
        <v>0</v>
      </c>
      <c r="AX30" s="121">
        <v>0</v>
      </c>
      <c r="AY30" s="121">
        <f>+SUM(AZ30:BC30)</f>
        <v>65432</v>
      </c>
      <c r="AZ30" s="121">
        <v>0</v>
      </c>
      <c r="BA30" s="121">
        <v>56378</v>
      </c>
      <c r="BB30" s="121">
        <v>0</v>
      </c>
      <c r="BC30" s="121">
        <v>9054</v>
      </c>
      <c r="BD30" s="121"/>
      <c r="BE30" s="121">
        <v>0</v>
      </c>
      <c r="BF30" s="121">
        <v>0</v>
      </c>
      <c r="BG30" s="121">
        <f>+SUM(BF30,AN30,AF30)</f>
        <v>304919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304919</v>
      </c>
      <c r="BQ30" s="121">
        <f>SUM(M30,AO30)</f>
        <v>55366</v>
      </c>
      <c r="BR30" s="121">
        <f>SUM(N30,AP30)</f>
        <v>55366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184121</v>
      </c>
      <c r="BW30" s="121">
        <f>SUM(S30,AU30)</f>
        <v>0</v>
      </c>
      <c r="BX30" s="121">
        <f>SUM(T30,AV30)</f>
        <v>184121</v>
      </c>
      <c r="BY30" s="121">
        <f>SUM(U30,AW30)</f>
        <v>0</v>
      </c>
      <c r="BZ30" s="121">
        <f>SUM(V30,AX30)</f>
        <v>0</v>
      </c>
      <c r="CA30" s="121">
        <f>SUM(W30,AY30)</f>
        <v>65432</v>
      </c>
      <c r="CB30" s="121">
        <f>SUM(X30,AZ30)</f>
        <v>0</v>
      </c>
      <c r="CC30" s="121">
        <f>SUM(Y30,BA30)</f>
        <v>56378</v>
      </c>
      <c r="CD30" s="121">
        <f>SUM(Z30,BB30)</f>
        <v>0</v>
      </c>
      <c r="CE30" s="121">
        <f>SUM(AA30,BC30)</f>
        <v>9054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304919</v>
      </c>
    </row>
    <row r="31" spans="1:87" s="136" customFormat="1" ht="13.5" customHeight="1" x14ac:dyDescent="0.15">
      <c r="A31" s="119" t="s">
        <v>46</v>
      </c>
      <c r="B31" s="120" t="s">
        <v>353</v>
      </c>
      <c r="C31" s="119" t="s">
        <v>354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/>
      <c r="L31" s="121">
        <f>+SUM(M31,R31,V31,W31,AC31)</f>
        <v>44749</v>
      </c>
      <c r="M31" s="121">
        <f>+SUM(N31:Q31)</f>
        <v>22208</v>
      </c>
      <c r="N31" s="121">
        <v>15891</v>
      </c>
      <c r="O31" s="121">
        <v>0</v>
      </c>
      <c r="P31" s="121">
        <v>0</v>
      </c>
      <c r="Q31" s="121">
        <v>6317</v>
      </c>
      <c r="R31" s="121">
        <f>+SUM(S31:U31)</f>
        <v>13518</v>
      </c>
      <c r="S31" s="121">
        <v>0</v>
      </c>
      <c r="T31" s="121">
        <v>0</v>
      </c>
      <c r="U31" s="121">
        <v>13518</v>
      </c>
      <c r="V31" s="121">
        <v>0</v>
      </c>
      <c r="W31" s="121">
        <f>+SUM(X31:AA31)</f>
        <v>3283</v>
      </c>
      <c r="X31" s="121">
        <v>0</v>
      </c>
      <c r="Y31" s="121">
        <v>0</v>
      </c>
      <c r="Z31" s="121">
        <v>1650</v>
      </c>
      <c r="AA31" s="121">
        <v>1633</v>
      </c>
      <c r="AB31" s="121"/>
      <c r="AC31" s="121">
        <v>5740</v>
      </c>
      <c r="AD31" s="121">
        <v>12293</v>
      </c>
      <c r="AE31" s="121">
        <f>+SUM(D31,L31,AD31)</f>
        <v>57042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/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44749</v>
      </c>
      <c r="BQ31" s="121">
        <f>SUM(M31,AO31)</f>
        <v>22208</v>
      </c>
      <c r="BR31" s="121">
        <f>SUM(N31,AP31)</f>
        <v>15891</v>
      </c>
      <c r="BS31" s="121">
        <f>SUM(O31,AQ31)</f>
        <v>0</v>
      </c>
      <c r="BT31" s="121">
        <f>SUM(P31,AR31)</f>
        <v>0</v>
      </c>
      <c r="BU31" s="121">
        <f>SUM(Q31,AS31)</f>
        <v>6317</v>
      </c>
      <c r="BV31" s="121">
        <f>SUM(R31,AT31)</f>
        <v>13518</v>
      </c>
      <c r="BW31" s="121">
        <f>SUM(S31,AU31)</f>
        <v>0</v>
      </c>
      <c r="BX31" s="121">
        <f>SUM(T31,AV31)</f>
        <v>0</v>
      </c>
      <c r="BY31" s="121">
        <f>SUM(U31,AW31)</f>
        <v>13518</v>
      </c>
      <c r="BZ31" s="121">
        <f>SUM(V31,AX31)</f>
        <v>0</v>
      </c>
      <c r="CA31" s="121">
        <f>SUM(W31,AY31)</f>
        <v>3283</v>
      </c>
      <c r="CB31" s="121">
        <f>SUM(X31,AZ31)</f>
        <v>0</v>
      </c>
      <c r="CC31" s="121">
        <f>SUM(Y31,BA31)</f>
        <v>0</v>
      </c>
      <c r="CD31" s="121">
        <f>SUM(Z31,BB31)</f>
        <v>1650</v>
      </c>
      <c r="CE31" s="121">
        <f>SUM(AA31,BC31)</f>
        <v>1633</v>
      </c>
      <c r="CF31" s="121">
        <f>SUM(AB31,BD31)</f>
        <v>0</v>
      </c>
      <c r="CG31" s="121">
        <f>SUM(AC31,BE31)</f>
        <v>5740</v>
      </c>
      <c r="CH31" s="121">
        <f>SUM(AD31,BF31)</f>
        <v>12293</v>
      </c>
      <c r="CI31" s="121">
        <f>SUM(AE31,BG31)</f>
        <v>57042</v>
      </c>
    </row>
    <row r="32" spans="1:87" s="136" customFormat="1" ht="13.5" customHeight="1" x14ac:dyDescent="0.15">
      <c r="A32" s="119" t="s">
        <v>46</v>
      </c>
      <c r="B32" s="120" t="s">
        <v>327</v>
      </c>
      <c r="C32" s="119" t="s">
        <v>328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/>
      <c r="L32" s="121">
        <f>+SUM(M32,R32,V32,W32,AC32)</f>
        <v>691938</v>
      </c>
      <c r="M32" s="121">
        <f>+SUM(N32:Q32)</f>
        <v>137106</v>
      </c>
      <c r="N32" s="121">
        <v>35155</v>
      </c>
      <c r="O32" s="121">
        <v>0</v>
      </c>
      <c r="P32" s="121">
        <v>94752</v>
      </c>
      <c r="Q32" s="121">
        <v>7199</v>
      </c>
      <c r="R32" s="121">
        <f>+SUM(S32:U32)</f>
        <v>324633</v>
      </c>
      <c r="S32" s="121">
        <v>0</v>
      </c>
      <c r="T32" s="121">
        <v>300305</v>
      </c>
      <c r="U32" s="121">
        <v>24328</v>
      </c>
      <c r="V32" s="121">
        <v>0</v>
      </c>
      <c r="W32" s="121">
        <f>+SUM(X32:AA32)</f>
        <v>230199</v>
      </c>
      <c r="X32" s="121">
        <v>126684</v>
      </c>
      <c r="Y32" s="121">
        <v>86276</v>
      </c>
      <c r="Z32" s="121">
        <v>6589</v>
      </c>
      <c r="AA32" s="121">
        <v>10650</v>
      </c>
      <c r="AB32" s="121"/>
      <c r="AC32" s="121">
        <v>0</v>
      </c>
      <c r="AD32" s="121">
        <v>0</v>
      </c>
      <c r="AE32" s="121">
        <f>+SUM(D32,L32,AD32)</f>
        <v>691938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/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691938</v>
      </c>
      <c r="BQ32" s="121">
        <f>SUM(M32,AO32)</f>
        <v>137106</v>
      </c>
      <c r="BR32" s="121">
        <f>SUM(N32,AP32)</f>
        <v>35155</v>
      </c>
      <c r="BS32" s="121">
        <f>SUM(O32,AQ32)</f>
        <v>0</v>
      </c>
      <c r="BT32" s="121">
        <f>SUM(P32,AR32)</f>
        <v>94752</v>
      </c>
      <c r="BU32" s="121">
        <f>SUM(Q32,AS32)</f>
        <v>7199</v>
      </c>
      <c r="BV32" s="121">
        <f>SUM(R32,AT32)</f>
        <v>324633</v>
      </c>
      <c r="BW32" s="121">
        <f>SUM(S32,AU32)</f>
        <v>0</v>
      </c>
      <c r="BX32" s="121">
        <f>SUM(T32,AV32)</f>
        <v>300305</v>
      </c>
      <c r="BY32" s="121">
        <f>SUM(U32,AW32)</f>
        <v>24328</v>
      </c>
      <c r="BZ32" s="121">
        <f>SUM(V32,AX32)</f>
        <v>0</v>
      </c>
      <c r="CA32" s="121">
        <f>SUM(W32,AY32)</f>
        <v>230199</v>
      </c>
      <c r="CB32" s="121">
        <f>SUM(X32,AZ32)</f>
        <v>126684</v>
      </c>
      <c r="CC32" s="121">
        <f>SUM(Y32,BA32)</f>
        <v>86276</v>
      </c>
      <c r="CD32" s="121">
        <f>SUM(Z32,BB32)</f>
        <v>6589</v>
      </c>
      <c r="CE32" s="121">
        <f>SUM(AA32,BC32)</f>
        <v>10650</v>
      </c>
      <c r="CF32" s="121">
        <f>SUM(AB32,BD32)</f>
        <v>0</v>
      </c>
      <c r="CG32" s="121">
        <f>SUM(AC32,BE32)</f>
        <v>0</v>
      </c>
      <c r="CH32" s="121">
        <f>SUM(AD32,BF32)</f>
        <v>0</v>
      </c>
      <c r="CI32" s="121">
        <f>SUM(AE32,BG32)</f>
        <v>691938</v>
      </c>
    </row>
    <row r="33" spans="1:87" s="136" customFormat="1" ht="13.5" customHeight="1" x14ac:dyDescent="0.15">
      <c r="A33" s="119" t="s">
        <v>46</v>
      </c>
      <c r="B33" s="120" t="s">
        <v>349</v>
      </c>
      <c r="C33" s="119" t="s">
        <v>350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/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236012</v>
      </c>
      <c r="AO33" s="121">
        <f>+SUM(AP33:AS33)</f>
        <v>19840</v>
      </c>
      <c r="AP33" s="121">
        <v>19840</v>
      </c>
      <c r="AQ33" s="121">
        <v>0</v>
      </c>
      <c r="AR33" s="121">
        <v>0</v>
      </c>
      <c r="AS33" s="121">
        <v>0</v>
      </c>
      <c r="AT33" s="121">
        <f>+SUM(AU33:AW33)</f>
        <v>162088</v>
      </c>
      <c r="AU33" s="121">
        <v>0</v>
      </c>
      <c r="AV33" s="121">
        <v>162088</v>
      </c>
      <c r="AW33" s="121">
        <v>0</v>
      </c>
      <c r="AX33" s="121">
        <v>0</v>
      </c>
      <c r="AY33" s="121">
        <f>+SUM(AZ33:BC33)</f>
        <v>54084</v>
      </c>
      <c r="AZ33" s="121">
        <v>422</v>
      </c>
      <c r="BA33" s="121">
        <v>48053</v>
      </c>
      <c r="BB33" s="121">
        <v>0</v>
      </c>
      <c r="BC33" s="121">
        <v>5609</v>
      </c>
      <c r="BD33" s="121"/>
      <c r="BE33" s="121">
        <v>0</v>
      </c>
      <c r="BF33" s="121">
        <v>314831</v>
      </c>
      <c r="BG33" s="121">
        <f>+SUM(BF33,AN33,AF33)</f>
        <v>550843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236012</v>
      </c>
      <c r="BQ33" s="121">
        <f>SUM(M33,AO33)</f>
        <v>19840</v>
      </c>
      <c r="BR33" s="121">
        <f>SUM(N33,AP33)</f>
        <v>19840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162088</v>
      </c>
      <c r="BW33" s="121">
        <f>SUM(S33,AU33)</f>
        <v>0</v>
      </c>
      <c r="BX33" s="121">
        <f>SUM(T33,AV33)</f>
        <v>162088</v>
      </c>
      <c r="BY33" s="121">
        <f>SUM(U33,AW33)</f>
        <v>0</v>
      </c>
      <c r="BZ33" s="121">
        <f>SUM(V33,AX33)</f>
        <v>0</v>
      </c>
      <c r="CA33" s="121">
        <f>SUM(W33,AY33)</f>
        <v>54084</v>
      </c>
      <c r="CB33" s="121">
        <f>SUM(X33,AZ33)</f>
        <v>422</v>
      </c>
      <c r="CC33" s="121">
        <f>SUM(Y33,BA33)</f>
        <v>48053</v>
      </c>
      <c r="CD33" s="121">
        <f>SUM(Z33,BB33)</f>
        <v>0</v>
      </c>
      <c r="CE33" s="121">
        <f>SUM(AA33,BC33)</f>
        <v>5609</v>
      </c>
      <c r="CF33" s="121">
        <f>SUM(AB33,BD33)</f>
        <v>0</v>
      </c>
      <c r="CG33" s="121">
        <f>SUM(AC33,BE33)</f>
        <v>0</v>
      </c>
      <c r="CH33" s="121">
        <f>SUM(AD33,BF33)</f>
        <v>314831</v>
      </c>
      <c r="CI33" s="121">
        <f>SUM(AE33,BG33)</f>
        <v>550843</v>
      </c>
    </row>
    <row r="34" spans="1:87" s="136" customFormat="1" ht="13.5" customHeight="1" x14ac:dyDescent="0.15">
      <c r="A34" s="119" t="s">
        <v>46</v>
      </c>
      <c r="B34" s="120" t="s">
        <v>331</v>
      </c>
      <c r="C34" s="119" t="s">
        <v>332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/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356784</v>
      </c>
      <c r="AO34" s="121">
        <f>+SUM(AP34:AS34)</f>
        <v>13820</v>
      </c>
      <c r="AP34" s="121">
        <v>13820</v>
      </c>
      <c r="AQ34" s="121">
        <v>0</v>
      </c>
      <c r="AR34" s="121">
        <v>0</v>
      </c>
      <c r="AS34" s="121">
        <v>0</v>
      </c>
      <c r="AT34" s="121">
        <f>+SUM(AU34:AW34)</f>
        <v>258033</v>
      </c>
      <c r="AU34" s="121">
        <v>0</v>
      </c>
      <c r="AV34" s="121">
        <v>258033</v>
      </c>
      <c r="AW34" s="121">
        <v>0</v>
      </c>
      <c r="AX34" s="121">
        <v>0</v>
      </c>
      <c r="AY34" s="121">
        <f>+SUM(AZ34:BC34)</f>
        <v>84931</v>
      </c>
      <c r="AZ34" s="121">
        <v>0</v>
      </c>
      <c r="BA34" s="121">
        <v>79187</v>
      </c>
      <c r="BB34" s="121">
        <v>0</v>
      </c>
      <c r="BC34" s="121">
        <v>5744</v>
      </c>
      <c r="BD34" s="121"/>
      <c r="BE34" s="121">
        <v>0</v>
      </c>
      <c r="BF34" s="121">
        <v>83978</v>
      </c>
      <c r="BG34" s="121">
        <f>+SUM(BF34,AN34,AF34)</f>
        <v>440762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356784</v>
      </c>
      <c r="BQ34" s="121">
        <f>SUM(M34,AO34)</f>
        <v>13820</v>
      </c>
      <c r="BR34" s="121">
        <f>SUM(N34,AP34)</f>
        <v>13820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258033</v>
      </c>
      <c r="BW34" s="121">
        <f>SUM(S34,AU34)</f>
        <v>0</v>
      </c>
      <c r="BX34" s="121">
        <f>SUM(T34,AV34)</f>
        <v>258033</v>
      </c>
      <c r="BY34" s="121">
        <f>SUM(U34,AW34)</f>
        <v>0</v>
      </c>
      <c r="BZ34" s="121">
        <f>SUM(V34,AX34)</f>
        <v>0</v>
      </c>
      <c r="CA34" s="121">
        <f>SUM(W34,AY34)</f>
        <v>84931</v>
      </c>
      <c r="CB34" s="121">
        <f>SUM(X34,AZ34)</f>
        <v>0</v>
      </c>
      <c r="CC34" s="121">
        <f>SUM(Y34,BA34)</f>
        <v>79187</v>
      </c>
      <c r="CD34" s="121">
        <f>SUM(Z34,BB34)</f>
        <v>0</v>
      </c>
      <c r="CE34" s="121">
        <f>SUM(AA34,BC34)</f>
        <v>5744</v>
      </c>
      <c r="CF34" s="121">
        <f>SUM(AB34,BD34)</f>
        <v>0</v>
      </c>
      <c r="CG34" s="121">
        <f>SUM(AC34,BE34)</f>
        <v>0</v>
      </c>
      <c r="CH34" s="121">
        <f>SUM(AD34,BF34)</f>
        <v>83978</v>
      </c>
      <c r="CI34" s="121">
        <f>SUM(AE34,BG34)</f>
        <v>440762</v>
      </c>
    </row>
    <row r="35" spans="1:87" s="136" customFormat="1" ht="13.5" customHeight="1" x14ac:dyDescent="0.15">
      <c r="A35" s="119" t="s">
        <v>46</v>
      </c>
      <c r="B35" s="120" t="s">
        <v>337</v>
      </c>
      <c r="C35" s="119" t="s">
        <v>338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1316555</v>
      </c>
      <c r="M35" s="121">
        <f>+SUM(N35:Q35)</f>
        <v>43224</v>
      </c>
      <c r="N35" s="121">
        <v>43224</v>
      </c>
      <c r="O35" s="121">
        <v>0</v>
      </c>
      <c r="P35" s="121">
        <v>0</v>
      </c>
      <c r="Q35" s="121">
        <v>0</v>
      </c>
      <c r="R35" s="121">
        <f>+SUM(S35:U35)</f>
        <v>59206</v>
      </c>
      <c r="S35" s="121">
        <v>0</v>
      </c>
      <c r="T35" s="121">
        <v>59206</v>
      </c>
      <c r="U35" s="121">
        <v>0</v>
      </c>
      <c r="V35" s="121">
        <v>0</v>
      </c>
      <c r="W35" s="121">
        <f>+SUM(X35:AA35)</f>
        <v>1214125</v>
      </c>
      <c r="X35" s="121">
        <v>10428</v>
      </c>
      <c r="Y35" s="121">
        <v>1184270</v>
      </c>
      <c r="Z35" s="121">
        <v>19427</v>
      </c>
      <c r="AA35" s="121">
        <v>0</v>
      </c>
      <c r="AB35" s="121"/>
      <c r="AC35" s="121">
        <v>0</v>
      </c>
      <c r="AD35" s="121">
        <v>167112</v>
      </c>
      <c r="AE35" s="121">
        <f>+SUM(D35,L35,AD35)</f>
        <v>1483667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/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1316555</v>
      </c>
      <c r="BQ35" s="121">
        <f>SUM(M35,AO35)</f>
        <v>43224</v>
      </c>
      <c r="BR35" s="121">
        <f>SUM(N35,AP35)</f>
        <v>43224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59206</v>
      </c>
      <c r="BW35" s="121">
        <f>SUM(S35,AU35)</f>
        <v>0</v>
      </c>
      <c r="BX35" s="121">
        <f>SUM(T35,AV35)</f>
        <v>59206</v>
      </c>
      <c r="BY35" s="121">
        <f>SUM(U35,AW35)</f>
        <v>0</v>
      </c>
      <c r="BZ35" s="121">
        <f>SUM(V35,AX35)</f>
        <v>0</v>
      </c>
      <c r="CA35" s="121">
        <f>SUM(W35,AY35)</f>
        <v>1214125</v>
      </c>
      <c r="CB35" s="121">
        <f>SUM(X35,AZ35)</f>
        <v>10428</v>
      </c>
      <c r="CC35" s="121">
        <f>SUM(Y35,BA35)</f>
        <v>1184270</v>
      </c>
      <c r="CD35" s="121">
        <f>SUM(Z35,BB35)</f>
        <v>19427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167112</v>
      </c>
      <c r="CI35" s="121">
        <f>SUM(AE35,BG35)</f>
        <v>1483667</v>
      </c>
    </row>
    <row r="36" spans="1:87" s="136" customFormat="1" ht="13.5" customHeight="1" x14ac:dyDescent="0.15">
      <c r="A36" s="119" t="s">
        <v>46</v>
      </c>
      <c r="B36" s="120" t="s">
        <v>347</v>
      </c>
      <c r="C36" s="119" t="s">
        <v>348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1266668</v>
      </c>
      <c r="M36" s="121">
        <f>+SUM(N36:Q36)</f>
        <v>52873</v>
      </c>
      <c r="N36" s="121">
        <v>52873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1213795</v>
      </c>
      <c r="X36" s="121">
        <v>0</v>
      </c>
      <c r="Y36" s="121">
        <v>1200497</v>
      </c>
      <c r="Z36" s="121">
        <v>0</v>
      </c>
      <c r="AA36" s="121">
        <v>13298</v>
      </c>
      <c r="AB36" s="121"/>
      <c r="AC36" s="121">
        <v>0</v>
      </c>
      <c r="AD36" s="121">
        <v>273851</v>
      </c>
      <c r="AE36" s="121">
        <f>+SUM(D36,L36,AD36)</f>
        <v>1540519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/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1266668</v>
      </c>
      <c r="BQ36" s="121">
        <f>SUM(M36,AO36)</f>
        <v>52873</v>
      </c>
      <c r="BR36" s="121">
        <f>SUM(N36,AP36)</f>
        <v>52873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1213795</v>
      </c>
      <c r="CB36" s="121">
        <f>SUM(X36,AZ36)</f>
        <v>0</v>
      </c>
      <c r="CC36" s="121">
        <f>SUM(Y36,BA36)</f>
        <v>1200497</v>
      </c>
      <c r="CD36" s="121">
        <f>SUM(Z36,BB36)</f>
        <v>0</v>
      </c>
      <c r="CE36" s="121">
        <f>SUM(AA36,BC36)</f>
        <v>13298</v>
      </c>
      <c r="CF36" s="121">
        <f>SUM(AB36,BD36)</f>
        <v>0</v>
      </c>
      <c r="CG36" s="121">
        <f>SUM(AC36,BE36)</f>
        <v>0</v>
      </c>
      <c r="CH36" s="121">
        <f>SUM(AD36,BF36)</f>
        <v>273851</v>
      </c>
      <c r="CI36" s="121">
        <f>SUM(AE36,BG36)</f>
        <v>1540519</v>
      </c>
    </row>
    <row r="37" spans="1:87" s="136" customFormat="1" ht="13.5" customHeight="1" x14ac:dyDescent="0.15">
      <c r="A37" s="119" t="s">
        <v>46</v>
      </c>
      <c r="B37" s="120" t="s">
        <v>343</v>
      </c>
      <c r="C37" s="119" t="s">
        <v>344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/>
      <c r="L37" s="121">
        <f>+SUM(M37,R37,V37,W37,AC37)</f>
        <v>260875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260875</v>
      </c>
      <c r="X37" s="121">
        <v>4955</v>
      </c>
      <c r="Y37" s="121">
        <v>222471</v>
      </c>
      <c r="Z37" s="121">
        <v>33449</v>
      </c>
      <c r="AA37" s="121">
        <v>0</v>
      </c>
      <c r="AB37" s="121"/>
      <c r="AC37" s="121">
        <v>0</v>
      </c>
      <c r="AD37" s="121">
        <v>136328</v>
      </c>
      <c r="AE37" s="121">
        <f>+SUM(D37,L37,AD37)</f>
        <v>397203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/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260875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260875</v>
      </c>
      <c r="CB37" s="121">
        <f>SUM(X37,AZ37)</f>
        <v>4955</v>
      </c>
      <c r="CC37" s="121">
        <f>SUM(Y37,BA37)</f>
        <v>222471</v>
      </c>
      <c r="CD37" s="121">
        <f>SUM(Z37,BB37)</f>
        <v>33449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136328</v>
      </c>
      <c r="CI37" s="121">
        <f>SUM(AE37,BG37)</f>
        <v>397203</v>
      </c>
    </row>
    <row r="38" spans="1:87" s="136" customFormat="1" ht="13.5" customHeight="1" x14ac:dyDescent="0.15">
      <c r="A38" s="119" t="s">
        <v>46</v>
      </c>
      <c r="B38" s="120" t="s">
        <v>339</v>
      </c>
      <c r="C38" s="119" t="s">
        <v>340</v>
      </c>
      <c r="D38" s="121">
        <f>+SUM(E38,J38)</f>
        <v>37608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37608</v>
      </c>
      <c r="K38" s="121"/>
      <c r="L38" s="121">
        <f>+SUM(M38,R38,V38,W38,AC38)</f>
        <v>44097</v>
      </c>
      <c r="M38" s="121">
        <f>+SUM(N38:Q38)</f>
        <v>44097</v>
      </c>
      <c r="N38" s="121">
        <v>44097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/>
      <c r="AC38" s="121">
        <v>0</v>
      </c>
      <c r="AD38" s="121">
        <v>138473</v>
      </c>
      <c r="AE38" s="121">
        <f>+SUM(D38,L38,AD38)</f>
        <v>220178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/>
      <c r="BE38" s="121">
        <v>0</v>
      </c>
      <c r="BF38" s="121">
        <v>0</v>
      </c>
      <c r="BG38" s="121">
        <f>+SUM(BF38,AN38,AF38)</f>
        <v>0</v>
      </c>
      <c r="BH38" s="121">
        <f>SUM(D38,AF38)</f>
        <v>37608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37608</v>
      </c>
      <c r="BO38" s="121">
        <f>SUM(K38,AM38)</f>
        <v>0</v>
      </c>
      <c r="BP38" s="121">
        <f>SUM(L38,AN38)</f>
        <v>44097</v>
      </c>
      <c r="BQ38" s="121">
        <f>SUM(M38,AO38)</f>
        <v>44097</v>
      </c>
      <c r="BR38" s="121">
        <f>SUM(N38,AP38)</f>
        <v>44097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0</v>
      </c>
      <c r="CB38" s="121">
        <f>SUM(X38,AZ38)</f>
        <v>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138473</v>
      </c>
      <c r="CI38" s="121">
        <f>SUM(AE38,BG38)</f>
        <v>220178</v>
      </c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8">
    <sortCondition ref="A8:A38"/>
    <sortCondition ref="B8:B38"/>
    <sortCondition ref="C8:C3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37" man="1"/>
    <brk id="67" min="1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279</v>
      </c>
      <c r="D7" s="140">
        <f>SUM(L7,T7,AB7,AJ7,AR7,AZ7)</f>
        <v>213471</v>
      </c>
      <c r="E7" s="140">
        <f>SUM(M7,U7,AC7,AK7,AS7,BA7)</f>
        <v>3330622</v>
      </c>
      <c r="F7" s="140">
        <f>SUM(D7:E7)</f>
        <v>3544093</v>
      </c>
      <c r="G7" s="140">
        <f>SUM(O7,W7,AE7,AM7,AU7,BC7)</f>
        <v>935024</v>
      </c>
      <c r="H7" s="140">
        <f>SUM(P7,X7,AF7,AN7,AV7,BD7)</f>
        <v>1412801</v>
      </c>
      <c r="I7" s="140">
        <f>SUM(G7:H7)</f>
        <v>2347825</v>
      </c>
      <c r="J7" s="141">
        <f>COUNTIF(J$8:J$207,"&lt;&gt;")</f>
        <v>18</v>
      </c>
      <c r="K7" s="141">
        <f>COUNTIF(K$8:K$207,"&lt;&gt;")</f>
        <v>18</v>
      </c>
      <c r="L7" s="140">
        <f>SUM(L$8:L$207)</f>
        <v>0</v>
      </c>
      <c r="M7" s="140">
        <f>SUM(M$8:M$207)</f>
        <v>1800195</v>
      </c>
      <c r="N7" s="140">
        <f>IF(AND(L7&lt;&gt;"",M7&lt;&gt;""),SUM(L7:M7),"")</f>
        <v>1800195</v>
      </c>
      <c r="O7" s="140">
        <f>SUM(O$8:O$207)</f>
        <v>234122</v>
      </c>
      <c r="P7" s="140">
        <f>SUM(P$8:P$207)</f>
        <v>618824</v>
      </c>
      <c r="Q7" s="140">
        <f>IF(AND(O7&lt;&gt;"",P7&lt;&gt;""),SUM(O7:P7),"")</f>
        <v>852946</v>
      </c>
      <c r="R7" s="141">
        <f>COUNTIF(R$8:R$207,"&lt;&gt;")</f>
        <v>18</v>
      </c>
      <c r="S7" s="141">
        <f>COUNTIF(S$8:S$207,"&lt;&gt;")</f>
        <v>18</v>
      </c>
      <c r="T7" s="140">
        <f>SUM(T$8:T$207)</f>
        <v>50081</v>
      </c>
      <c r="U7" s="140">
        <f>SUM(U$8:U$207)</f>
        <v>1051869</v>
      </c>
      <c r="V7" s="140">
        <f>IF(AND(T7&lt;&gt;"",U7&lt;&gt;""),SUM(T7:U7),"")</f>
        <v>1101950</v>
      </c>
      <c r="W7" s="140">
        <f>SUM(W$8:W$207)</f>
        <v>700902</v>
      </c>
      <c r="X7" s="140">
        <f>SUM(X$8:X$207)</f>
        <v>715657</v>
      </c>
      <c r="Y7" s="140">
        <f>IF(AND(W7&lt;&gt;"",X7&lt;&gt;""),SUM(W7:X7),"")</f>
        <v>1416559</v>
      </c>
      <c r="Z7" s="141">
        <f>COUNTIF(Z$8:Z$207,"&lt;&gt;")</f>
        <v>12</v>
      </c>
      <c r="AA7" s="141">
        <f>COUNTIF(AA$8:AA$207,"&lt;&gt;")</f>
        <v>12</v>
      </c>
      <c r="AB7" s="140">
        <f>SUM(AB$8:AB$207)</f>
        <v>163390</v>
      </c>
      <c r="AC7" s="140">
        <f>SUM(AC$8:AC$207)</f>
        <v>478558</v>
      </c>
      <c r="AD7" s="140">
        <f>IF(AND(AB7&lt;&gt;"",AC7&lt;&gt;""),SUM(AB7:AC7),"")</f>
        <v>641948</v>
      </c>
      <c r="AE7" s="140">
        <f>SUM(AE$8:AE$207)</f>
        <v>0</v>
      </c>
      <c r="AF7" s="140">
        <f>SUM(AF$8:AF$207)</f>
        <v>78320</v>
      </c>
      <c r="AG7" s="140">
        <f>IF(AND(AE7&lt;&gt;"",AF7&lt;&gt;""),SUM(AE7:AF7),"")</f>
        <v>78320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122918</v>
      </c>
      <c r="F8" s="121">
        <f>SUM(D8:E8)</f>
        <v>122918</v>
      </c>
      <c r="G8" s="121">
        <f>SUM(O8,W8,AE8,AM8,AU8,BC8)</f>
        <v>0</v>
      </c>
      <c r="H8" s="121">
        <f>SUM(P8,X8,AF8,AN8,AV8,BD8)</f>
        <v>99618</v>
      </c>
      <c r="I8" s="121">
        <f>SUM(G8:H8)</f>
        <v>99618</v>
      </c>
      <c r="J8" s="120" t="s">
        <v>327</v>
      </c>
      <c r="K8" s="119" t="s">
        <v>328</v>
      </c>
      <c r="L8" s="121">
        <v>0</v>
      </c>
      <c r="M8" s="121">
        <v>122918</v>
      </c>
      <c r="N8" s="121">
        <f>IF(AND(L8&lt;&gt;"",M8&lt;&gt;""),SUM(L8:M8),"")</f>
        <v>122918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78008</v>
      </c>
      <c r="Y8" s="121">
        <f>IF(AND(W8&lt;&gt;"",X8&lt;&gt;""),SUM(W8:X8),"")</f>
        <v>78008</v>
      </c>
      <c r="Z8" s="120" t="s">
        <v>331</v>
      </c>
      <c r="AA8" s="119" t="s">
        <v>332</v>
      </c>
      <c r="AB8" s="121">
        <v>0</v>
      </c>
      <c r="AC8" s="121">
        <v>0</v>
      </c>
      <c r="AD8" s="121">
        <f>IF(AND(AB8&lt;&gt;"",AC8&lt;&gt;""),SUM(AB8:AC8),"")</f>
        <v>0</v>
      </c>
      <c r="AE8" s="121">
        <v>0</v>
      </c>
      <c r="AF8" s="121">
        <v>21610</v>
      </c>
      <c r="AG8" s="121">
        <f>IF(AND(AE8&lt;&gt;"",AF8&lt;&gt;""),SUM(AE8:AF8),"")</f>
        <v>21610</v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SUM(L10,T10,AB10,AJ10,AR10,AZ10)</f>
        <v>50081</v>
      </c>
      <c r="E10" s="121">
        <f>SUM(M10,U10,AC10,AK10,AS10,BA10)</f>
        <v>795427</v>
      </c>
      <c r="F10" s="121">
        <f>SUM(D10:E10)</f>
        <v>845508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337</v>
      </c>
      <c r="K10" s="119" t="s">
        <v>338</v>
      </c>
      <c r="L10" s="121">
        <v>0</v>
      </c>
      <c r="M10" s="121">
        <v>795427</v>
      </c>
      <c r="N10" s="121">
        <f>IF(AND(L10&lt;&gt;"",M10&lt;&gt;""),SUM(L10:M10),"")</f>
        <v>795427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339</v>
      </c>
      <c r="S10" s="119" t="s">
        <v>340</v>
      </c>
      <c r="T10" s="121">
        <v>50081</v>
      </c>
      <c r="U10" s="121">
        <v>0</v>
      </c>
      <c r="V10" s="121">
        <f>IF(AND(T10&lt;&gt;"",U10&lt;&gt;""),SUM(T10:U10),"")</f>
        <v>50081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SUM(L11,T11,AB11,AJ11,AR11,AZ11)</f>
        <v>0</v>
      </c>
      <c r="E11" s="121">
        <f>SUM(M11,U11,AC11,AK11,AS11,BA11)</f>
        <v>99907</v>
      </c>
      <c r="F11" s="121">
        <f>SUM(D11:E11)</f>
        <v>99907</v>
      </c>
      <c r="G11" s="121">
        <f>SUM(O11,W11,AE11,AM11,AU11,BC11)</f>
        <v>0</v>
      </c>
      <c r="H11" s="121">
        <f>SUM(P11,X11,AF11,AN11,AV11,BD11)</f>
        <v>93741</v>
      </c>
      <c r="I11" s="121">
        <f>SUM(G11:H11)</f>
        <v>93741</v>
      </c>
      <c r="J11" s="120" t="s">
        <v>329</v>
      </c>
      <c r="K11" s="119" t="s">
        <v>330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93741</v>
      </c>
      <c r="Q11" s="121">
        <f>IF(AND(O11&lt;&gt;"",P11&lt;&gt;""),SUM(O11:P11),"")</f>
        <v>93741</v>
      </c>
      <c r="R11" s="120" t="s">
        <v>343</v>
      </c>
      <c r="S11" s="119" t="s">
        <v>344</v>
      </c>
      <c r="T11" s="121">
        <v>0</v>
      </c>
      <c r="U11" s="121">
        <v>99907</v>
      </c>
      <c r="V11" s="121">
        <f>IF(AND(T11&lt;&gt;"",U11&lt;&gt;""),SUM(T11:U11),"")</f>
        <v>99907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SUM(L12,T12,AB12,AJ12,AR12,AZ12)</f>
        <v>0</v>
      </c>
      <c r="E12" s="121">
        <f>SUM(M12,U12,AC12,AK12,AS12,BA12)</f>
        <v>258804</v>
      </c>
      <c r="F12" s="121">
        <f>SUM(D12:E12)</f>
        <v>258804</v>
      </c>
      <c r="G12" s="121">
        <f>SUM(O12,W12,AE12,AM12,AU12,BC12)</f>
        <v>569</v>
      </c>
      <c r="H12" s="121">
        <f>SUM(P12,X12,AF12,AN12,AV12,BD12)</f>
        <v>126507</v>
      </c>
      <c r="I12" s="121">
        <f>SUM(G12:H12)</f>
        <v>127076</v>
      </c>
      <c r="J12" s="120" t="s">
        <v>347</v>
      </c>
      <c r="K12" s="119" t="s">
        <v>348</v>
      </c>
      <c r="L12" s="121">
        <v>0</v>
      </c>
      <c r="M12" s="121">
        <v>258804</v>
      </c>
      <c r="N12" s="121">
        <f>IF(AND(L12&lt;&gt;"",M12&lt;&gt;""),SUM(L12:M12),"")</f>
        <v>258804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349</v>
      </c>
      <c r="S12" s="119" t="s">
        <v>350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569</v>
      </c>
      <c r="X12" s="121">
        <v>126507</v>
      </c>
      <c r="Y12" s="121">
        <f>IF(AND(W12&lt;&gt;"",X12&lt;&gt;""),SUM(W12:X12),"")</f>
        <v>127076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SUM(L13,T13,AB13,AJ13,AR13,AZ13)</f>
        <v>0</v>
      </c>
      <c r="E13" s="121">
        <f>SUM(M13,U13,AC13,AK13,AS13,BA13)</f>
        <v>264798</v>
      </c>
      <c r="F13" s="121">
        <f>SUM(D13:E13)</f>
        <v>264798</v>
      </c>
      <c r="G13" s="121">
        <f>SUM(O13,W13,AE13,AM13,AU13,BC13)</f>
        <v>0</v>
      </c>
      <c r="H13" s="121">
        <f>SUM(P13,X13,AF13,AN13,AV13,BD13)</f>
        <v>56710</v>
      </c>
      <c r="I13" s="121">
        <f>SUM(G13:H13)</f>
        <v>56710</v>
      </c>
      <c r="J13" s="120" t="s">
        <v>353</v>
      </c>
      <c r="K13" s="119" t="s">
        <v>354</v>
      </c>
      <c r="L13" s="121">
        <v>0</v>
      </c>
      <c r="M13" s="121">
        <v>14680</v>
      </c>
      <c r="N13" s="121">
        <f>IF(AND(L13&lt;&gt;"",M13&lt;&gt;""),SUM(L13:M13),"")</f>
        <v>14680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347</v>
      </c>
      <c r="S13" s="119" t="s">
        <v>348</v>
      </c>
      <c r="T13" s="121">
        <v>0</v>
      </c>
      <c r="U13" s="121">
        <v>250118</v>
      </c>
      <c r="V13" s="121">
        <f>IF(AND(T13&lt;&gt;"",U13&lt;&gt;""),SUM(T13:U13),"")</f>
        <v>250118</v>
      </c>
      <c r="W13" s="121">
        <v>0</v>
      </c>
      <c r="X13" s="121">
        <v>0</v>
      </c>
      <c r="Y13" s="121">
        <f>IF(AND(W13&lt;&gt;"",X13&lt;&gt;""),SUM(W13:X13),"")</f>
        <v>0</v>
      </c>
      <c r="Z13" s="120" t="s">
        <v>355</v>
      </c>
      <c r="AA13" s="119" t="s">
        <v>356</v>
      </c>
      <c r="AB13" s="121">
        <v>0</v>
      </c>
      <c r="AC13" s="121">
        <v>0</v>
      </c>
      <c r="AD13" s="121">
        <f>IF(AND(AB13&lt;&gt;"",AC13&lt;&gt;""),SUM(AB13:AC13),"")</f>
        <v>0</v>
      </c>
      <c r="AE13" s="121">
        <v>0</v>
      </c>
      <c r="AF13" s="121">
        <v>56710</v>
      </c>
      <c r="AG13" s="121">
        <f>IF(AND(AE13&lt;&gt;"",AF13&lt;&gt;""),SUM(AE13:AF13),"")</f>
        <v>56710</v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SUM(L14,T14,AB14,AJ14,AR14,AZ14)</f>
        <v>0</v>
      </c>
      <c r="E14" s="121">
        <f>SUM(M14,U14,AC14,AK14,AS14,BA14)</f>
        <v>135693</v>
      </c>
      <c r="F14" s="121">
        <f>SUM(D14:E14)</f>
        <v>135693</v>
      </c>
      <c r="G14" s="121">
        <f>SUM(O14,W14,AE14,AM14,AU14,BC14)</f>
        <v>0</v>
      </c>
      <c r="H14" s="121">
        <f>SUM(P14,X14,AF14,AN14,AV14,BD14)</f>
        <v>126847</v>
      </c>
      <c r="I14" s="121">
        <f>SUM(G14:H14)</f>
        <v>126847</v>
      </c>
      <c r="J14" s="120" t="s">
        <v>353</v>
      </c>
      <c r="K14" s="119" t="s">
        <v>354</v>
      </c>
      <c r="L14" s="121">
        <v>0</v>
      </c>
      <c r="M14" s="121">
        <v>10073</v>
      </c>
      <c r="N14" s="121">
        <f>IF(AND(L14&lt;&gt;"",M14&lt;&gt;""),SUM(L14:M14),"")</f>
        <v>10073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359</v>
      </c>
      <c r="S14" s="119" t="s">
        <v>360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126847</v>
      </c>
      <c r="Y14" s="121">
        <f>IF(AND(W14&lt;&gt;"",X14&lt;&gt;""),SUM(W14:X14),"")</f>
        <v>126847</v>
      </c>
      <c r="Z14" s="120" t="s">
        <v>347</v>
      </c>
      <c r="AA14" s="119" t="s">
        <v>348</v>
      </c>
      <c r="AB14" s="121">
        <v>0</v>
      </c>
      <c r="AC14" s="121">
        <v>125620</v>
      </c>
      <c r="AD14" s="121">
        <f>IF(AND(AB14&lt;&gt;"",AC14&lt;&gt;""),SUM(AB14:AC14),"")</f>
        <v>125620</v>
      </c>
      <c r="AE14" s="121">
        <v>0</v>
      </c>
      <c r="AF14" s="121">
        <v>0</v>
      </c>
      <c r="AG14" s="121">
        <f>IF(AND(AE14&lt;&gt;"",AF14&lt;&gt;""),SUM(AE14:AF14),"")</f>
        <v>0</v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SUM(L15,T15,AB15,AJ15,AR15,AZ15)</f>
        <v>0</v>
      </c>
      <c r="E15" s="121">
        <f>SUM(M15,U15,AC15,AK15,AS15,BA15)</f>
        <v>188175</v>
      </c>
      <c r="F15" s="121">
        <f>SUM(D15:E15)</f>
        <v>188175</v>
      </c>
      <c r="G15" s="121">
        <f>SUM(O15,W15,AE15,AM15,AU15,BC15)</f>
        <v>0</v>
      </c>
      <c r="H15" s="121">
        <f>SUM(P15,X15,AF15,AN15,AV15,BD15)</f>
        <v>144251</v>
      </c>
      <c r="I15" s="121">
        <f>SUM(G15:H15)</f>
        <v>144251</v>
      </c>
      <c r="J15" s="120" t="s">
        <v>329</v>
      </c>
      <c r="K15" s="119" t="s">
        <v>330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144251</v>
      </c>
      <c r="Q15" s="121">
        <f>IF(AND(O15&lt;&gt;"",P15&lt;&gt;""),SUM(O15:P15),"")</f>
        <v>144251</v>
      </c>
      <c r="R15" s="120" t="s">
        <v>343</v>
      </c>
      <c r="S15" s="119" t="s">
        <v>344</v>
      </c>
      <c r="T15" s="121">
        <v>0</v>
      </c>
      <c r="U15" s="121">
        <v>188175</v>
      </c>
      <c r="V15" s="121">
        <f>IF(AND(T15&lt;&gt;"",U15&lt;&gt;""),SUM(T15:U15),"")</f>
        <v>188175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SUM(L16,T16,AB16,AJ16,AR16,AZ16)</f>
        <v>0</v>
      </c>
      <c r="E16" s="121">
        <f>SUM(M16,U16,AC16,AK16,AS16,BA16)</f>
        <v>141408</v>
      </c>
      <c r="F16" s="121">
        <f>SUM(D16:E16)</f>
        <v>141408</v>
      </c>
      <c r="G16" s="121">
        <f>SUM(O16,W16,AE16,AM16,AU16,BC16)</f>
        <v>0</v>
      </c>
      <c r="H16" s="121">
        <f>SUM(P16,X16,AF16,AN16,AV16,BD16)</f>
        <v>100751</v>
      </c>
      <c r="I16" s="121">
        <f>SUM(G16:H16)</f>
        <v>100751</v>
      </c>
      <c r="J16" s="120" t="s">
        <v>359</v>
      </c>
      <c r="K16" s="119" t="s">
        <v>360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100751</v>
      </c>
      <c r="Q16" s="121">
        <f>IF(AND(O16&lt;&gt;"",P16&lt;&gt;""),SUM(O16:P16),"")</f>
        <v>100751</v>
      </c>
      <c r="R16" s="120" t="s">
        <v>353</v>
      </c>
      <c r="S16" s="119" t="s">
        <v>365</v>
      </c>
      <c r="T16" s="121">
        <v>0</v>
      </c>
      <c r="U16" s="121">
        <v>9428</v>
      </c>
      <c r="V16" s="121">
        <f>IF(AND(T16&lt;&gt;"",U16&lt;&gt;""),SUM(T16:U16),"")</f>
        <v>9428</v>
      </c>
      <c r="W16" s="121">
        <v>0</v>
      </c>
      <c r="X16" s="121">
        <v>0</v>
      </c>
      <c r="Y16" s="121">
        <f>IF(AND(W16&lt;&gt;"",X16&lt;&gt;""),SUM(W16:X16),"")</f>
        <v>0</v>
      </c>
      <c r="Z16" s="120" t="s">
        <v>347</v>
      </c>
      <c r="AA16" s="119" t="s">
        <v>348</v>
      </c>
      <c r="AB16" s="121">
        <v>0</v>
      </c>
      <c r="AC16" s="121">
        <v>131980</v>
      </c>
      <c r="AD16" s="121">
        <f>IF(AND(AB16&lt;&gt;"",AC16&lt;&gt;""),SUM(AB16:AC16),"")</f>
        <v>131980</v>
      </c>
      <c r="AE16" s="121">
        <v>0</v>
      </c>
      <c r="AF16" s="121">
        <v>0</v>
      </c>
      <c r="AG16" s="121">
        <f>IF(AND(AE16&lt;&gt;"",AF16&lt;&gt;""),SUM(AE16:AF16),"")</f>
        <v>0</v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SUM(L17,T17,AB17,AJ17,AR17,AZ17)</f>
        <v>60258</v>
      </c>
      <c r="E17" s="121">
        <f>SUM(M17,U17,AC17,AK17,AS17,BA17)</f>
        <v>312292</v>
      </c>
      <c r="F17" s="121">
        <f>SUM(D17:E17)</f>
        <v>372550</v>
      </c>
      <c r="G17" s="121">
        <f>SUM(O17,W17,AE17,AM17,AU17,BC17)</f>
        <v>0</v>
      </c>
      <c r="H17" s="121">
        <f>SUM(P17,X17,AF17,AN17,AV17,BD17)</f>
        <v>126293</v>
      </c>
      <c r="I17" s="121">
        <f>SUM(G17:H17)</f>
        <v>126293</v>
      </c>
      <c r="J17" s="120" t="s">
        <v>327</v>
      </c>
      <c r="K17" s="119" t="s">
        <v>328</v>
      </c>
      <c r="L17" s="121">
        <v>0</v>
      </c>
      <c r="M17" s="121">
        <v>312292</v>
      </c>
      <c r="N17" s="121">
        <f>IF(AND(L17&lt;&gt;"",M17&lt;&gt;""),SUM(L17:M17),"")</f>
        <v>312292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331</v>
      </c>
      <c r="S17" s="119" t="s">
        <v>332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126293</v>
      </c>
      <c r="Y17" s="121">
        <f>IF(AND(W17&lt;&gt;"",X17&lt;&gt;""),SUM(W17:X17),"")</f>
        <v>126293</v>
      </c>
      <c r="Z17" s="120" t="s">
        <v>339</v>
      </c>
      <c r="AA17" s="119" t="s">
        <v>368</v>
      </c>
      <c r="AB17" s="121">
        <v>60258</v>
      </c>
      <c r="AC17" s="121">
        <v>0</v>
      </c>
      <c r="AD17" s="121">
        <f>IF(AND(AB17&lt;&gt;"",AC17&lt;&gt;""),SUM(AB17:AC17),"")</f>
        <v>60258</v>
      </c>
      <c r="AE17" s="121">
        <v>0</v>
      </c>
      <c r="AF17" s="121">
        <v>0</v>
      </c>
      <c r="AG17" s="121">
        <f>IF(AND(AE17&lt;&gt;"",AF17&lt;&gt;""),SUM(AE17:AF17),"")</f>
        <v>0</v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SUM(L18,T18,AB18,AJ18,AR18,AZ18)</f>
        <v>33367</v>
      </c>
      <c r="E18" s="121">
        <f>SUM(M18,U18,AC18,AK18,AS18,BA18)</f>
        <v>157410</v>
      </c>
      <c r="F18" s="121">
        <f>SUM(D18:E18)</f>
        <v>190777</v>
      </c>
      <c r="G18" s="121">
        <f>SUM(O18,W18,AE18,AM18,AU18,BC18)</f>
        <v>0</v>
      </c>
      <c r="H18" s="121">
        <f>SUM(P18,X18,AF18,AN18,AV18,BD18)</f>
        <v>32742</v>
      </c>
      <c r="I18" s="121">
        <f>SUM(G18:H18)</f>
        <v>32742</v>
      </c>
      <c r="J18" s="120" t="s">
        <v>327</v>
      </c>
      <c r="K18" s="119" t="s">
        <v>328</v>
      </c>
      <c r="L18" s="121">
        <v>0</v>
      </c>
      <c r="M18" s="121">
        <v>157410</v>
      </c>
      <c r="N18" s="121">
        <f>IF(AND(L18&lt;&gt;"",M18&lt;&gt;""),SUM(L18:M18),"")</f>
        <v>157410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331</v>
      </c>
      <c r="S18" s="119" t="s">
        <v>332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32742</v>
      </c>
      <c r="Y18" s="121">
        <f>IF(AND(W18&lt;&gt;"",X18&lt;&gt;""),SUM(W18:X18),"")</f>
        <v>32742</v>
      </c>
      <c r="Z18" s="120" t="s">
        <v>339</v>
      </c>
      <c r="AA18" s="119" t="s">
        <v>340</v>
      </c>
      <c r="AB18" s="121">
        <v>33367</v>
      </c>
      <c r="AC18" s="121">
        <v>0</v>
      </c>
      <c r="AD18" s="121">
        <f>IF(AND(AB18&lt;&gt;"",AC18&lt;&gt;""),SUM(AB18:AC18),"")</f>
        <v>33367</v>
      </c>
      <c r="AE18" s="121">
        <v>0</v>
      </c>
      <c r="AF18" s="121">
        <v>0</v>
      </c>
      <c r="AG18" s="121">
        <f>IF(AND(AE18&lt;&gt;"",AF18&lt;&gt;""),SUM(AE18:AF18),"")</f>
        <v>0</v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46</v>
      </c>
      <c r="B19" s="120" t="s">
        <v>371</v>
      </c>
      <c r="C19" s="119" t="s">
        <v>372</v>
      </c>
      <c r="D19" s="121">
        <f>SUM(L19,T19,AB19,AJ19,AR19,AZ19)</f>
        <v>0</v>
      </c>
      <c r="E19" s="121">
        <f>SUM(M19,U19,AC19,AK19,AS19,BA19)</f>
        <v>118018</v>
      </c>
      <c r="F19" s="121">
        <f>SUM(D19:E19)</f>
        <v>118018</v>
      </c>
      <c r="G19" s="121">
        <f>SUM(O19,W19,AE19,AM19,AU19,BC19)</f>
        <v>0</v>
      </c>
      <c r="H19" s="121">
        <f>SUM(P19,X19,AF19,AN19,AV19,BD19)</f>
        <v>48965</v>
      </c>
      <c r="I19" s="121">
        <f>SUM(G19:H19)</f>
        <v>48965</v>
      </c>
      <c r="J19" s="120" t="s">
        <v>373</v>
      </c>
      <c r="K19" s="119" t="s">
        <v>374</v>
      </c>
      <c r="L19" s="121">
        <v>0</v>
      </c>
      <c r="M19" s="121">
        <v>118018</v>
      </c>
      <c r="N19" s="121">
        <f>IF(AND(L19&lt;&gt;"",M19&lt;&gt;""),SUM(L19:M19),"")</f>
        <v>118018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331</v>
      </c>
      <c r="S19" s="119" t="s">
        <v>332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48965</v>
      </c>
      <c r="Y19" s="121">
        <f>IF(AND(W19&lt;&gt;"",X19&lt;&gt;""),SUM(W19:X19),"")</f>
        <v>48965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46</v>
      </c>
      <c r="B20" s="120" t="s">
        <v>375</v>
      </c>
      <c r="C20" s="119" t="s">
        <v>376</v>
      </c>
      <c r="D20" s="121">
        <f>SUM(L20,T20,AB20,AJ20,AR20,AZ20)</f>
        <v>20946</v>
      </c>
      <c r="E20" s="121">
        <f>SUM(M20,U20,AC20,AK20,AS20,BA20)</f>
        <v>129760</v>
      </c>
      <c r="F20" s="121">
        <f>SUM(D20:E20)</f>
        <v>150706</v>
      </c>
      <c r="G20" s="121">
        <f>SUM(O20,W20,AE20,AM20,AU20,BC20)</f>
        <v>0</v>
      </c>
      <c r="H20" s="121">
        <f>SUM(P20,X20,AF20,AN20,AV20,BD20)</f>
        <v>48951</v>
      </c>
      <c r="I20" s="121">
        <f>SUM(G20:H20)</f>
        <v>48951</v>
      </c>
      <c r="J20" s="120" t="s">
        <v>331</v>
      </c>
      <c r="K20" s="119" t="s">
        <v>332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48951</v>
      </c>
      <c r="Q20" s="121">
        <f>IF(AND(O20&lt;&gt;"",P20&lt;&gt;""),SUM(O20:P20),"")</f>
        <v>48951</v>
      </c>
      <c r="R20" s="120" t="s">
        <v>337</v>
      </c>
      <c r="S20" s="119" t="s">
        <v>338</v>
      </c>
      <c r="T20" s="121">
        <v>0</v>
      </c>
      <c r="U20" s="121">
        <v>129760</v>
      </c>
      <c r="V20" s="121">
        <f>IF(AND(T20&lt;&gt;"",U20&lt;&gt;""),SUM(T20:U20),"")</f>
        <v>129760</v>
      </c>
      <c r="W20" s="121">
        <v>0</v>
      </c>
      <c r="X20" s="121">
        <v>0</v>
      </c>
      <c r="Y20" s="121">
        <f>IF(AND(W20&lt;&gt;"",X20&lt;&gt;""),SUM(W20:X20),"")</f>
        <v>0</v>
      </c>
      <c r="Z20" s="120" t="s">
        <v>339</v>
      </c>
      <c r="AA20" s="119" t="s">
        <v>340</v>
      </c>
      <c r="AB20" s="121">
        <v>20946</v>
      </c>
      <c r="AC20" s="121">
        <v>0</v>
      </c>
      <c r="AD20" s="121">
        <f>IF(AND(AB20&lt;&gt;"",AC20&lt;&gt;""),SUM(AB20:AC20),"")</f>
        <v>20946</v>
      </c>
      <c r="AE20" s="121">
        <v>0</v>
      </c>
      <c r="AF20" s="121">
        <v>0</v>
      </c>
      <c r="AG20" s="121">
        <f>IF(AND(AE20&lt;&gt;"",AF20&lt;&gt;""),SUM(AE20:AF20),"")</f>
        <v>0</v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46</v>
      </c>
      <c r="B21" s="120" t="s">
        <v>377</v>
      </c>
      <c r="C21" s="119" t="s">
        <v>378</v>
      </c>
      <c r="D21" s="121">
        <f>SUM(L21,T21,AB21,AJ21,AR21,AZ21)</f>
        <v>48819</v>
      </c>
      <c r="E21" s="121">
        <f>SUM(M21,U21,AC21,AK21,AS21,BA21)</f>
        <v>269248</v>
      </c>
      <c r="F21" s="121">
        <f>SUM(D21:E21)</f>
        <v>318067</v>
      </c>
      <c r="G21" s="121">
        <f>SUM(O21,W21,AE21,AM21,AU21,BC21)</f>
        <v>0</v>
      </c>
      <c r="H21" s="121">
        <f>SUM(P21,X21,AF21,AN21,AV21,BD21)</f>
        <v>115148</v>
      </c>
      <c r="I21" s="121">
        <f>SUM(G21:H21)</f>
        <v>115148</v>
      </c>
      <c r="J21" s="120" t="s">
        <v>331</v>
      </c>
      <c r="K21" s="119" t="s">
        <v>332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115148</v>
      </c>
      <c r="Q21" s="121">
        <f>IF(AND(O21&lt;&gt;"",P21&lt;&gt;""),SUM(O21:P21),"")</f>
        <v>115148</v>
      </c>
      <c r="R21" s="120" t="s">
        <v>337</v>
      </c>
      <c r="S21" s="119" t="s">
        <v>338</v>
      </c>
      <c r="T21" s="121">
        <v>0</v>
      </c>
      <c r="U21" s="121">
        <v>269248</v>
      </c>
      <c r="V21" s="121">
        <f>IF(AND(T21&lt;&gt;"",U21&lt;&gt;""),SUM(T21:U21),"")</f>
        <v>269248</v>
      </c>
      <c r="W21" s="121">
        <v>0</v>
      </c>
      <c r="X21" s="121">
        <v>0</v>
      </c>
      <c r="Y21" s="121">
        <f>IF(AND(W21&lt;&gt;"",X21&lt;&gt;""),SUM(W21:X21),"")</f>
        <v>0</v>
      </c>
      <c r="Z21" s="120" t="s">
        <v>339</v>
      </c>
      <c r="AA21" s="119" t="s">
        <v>379</v>
      </c>
      <c r="AB21" s="121">
        <v>48819</v>
      </c>
      <c r="AC21" s="121">
        <v>0</v>
      </c>
      <c r="AD21" s="121">
        <f>IF(AND(AB21&lt;&gt;"",AC21&lt;&gt;""),SUM(AB21:AC21),"")</f>
        <v>48819</v>
      </c>
      <c r="AE21" s="121">
        <v>0</v>
      </c>
      <c r="AF21" s="121">
        <v>0</v>
      </c>
      <c r="AG21" s="121">
        <f>IF(AND(AE21&lt;&gt;"",AF21&lt;&gt;""),SUM(AE21:AF21),"")</f>
        <v>0</v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46</v>
      </c>
      <c r="B22" s="120" t="s">
        <v>380</v>
      </c>
      <c r="C22" s="119" t="s">
        <v>381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46</v>
      </c>
      <c r="B23" s="120" t="s">
        <v>382</v>
      </c>
      <c r="C23" s="119" t="s">
        <v>383</v>
      </c>
      <c r="D23" s="121">
        <f>SUM(L23,T23,AB23,AJ23,AR23,AZ23)</f>
        <v>0</v>
      </c>
      <c r="E23" s="121">
        <f>SUM(M23,U23,AC23,AK23,AS23,BA23)</f>
        <v>102937</v>
      </c>
      <c r="F23" s="121">
        <f>SUM(D23:E23)</f>
        <v>102937</v>
      </c>
      <c r="G23" s="121">
        <f>SUM(O23,W23,AE23,AM23,AU23,BC23)</f>
        <v>373</v>
      </c>
      <c r="H23" s="121">
        <f>SUM(P23,X23,AF23,AN23,AV23,BD23)</f>
        <v>67186</v>
      </c>
      <c r="I23" s="121">
        <f>SUM(G23:H23)</f>
        <v>67559</v>
      </c>
      <c r="J23" s="120" t="s">
        <v>349</v>
      </c>
      <c r="K23" s="119" t="s">
        <v>350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373</v>
      </c>
      <c r="P23" s="121">
        <v>67186</v>
      </c>
      <c r="Q23" s="121">
        <f>IF(AND(O23&lt;&gt;"",P23&lt;&gt;""),SUM(O23:P23),"")</f>
        <v>67559</v>
      </c>
      <c r="R23" s="120" t="s">
        <v>347</v>
      </c>
      <c r="S23" s="119" t="s">
        <v>348</v>
      </c>
      <c r="T23" s="121">
        <v>0</v>
      </c>
      <c r="U23" s="121">
        <v>102937</v>
      </c>
      <c r="V23" s="121">
        <f>IF(AND(T23&lt;&gt;"",U23&lt;&gt;""),SUM(T23:U23),"")</f>
        <v>102937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46</v>
      </c>
      <c r="B24" s="120" t="s">
        <v>384</v>
      </c>
      <c r="C24" s="119" t="s">
        <v>385</v>
      </c>
      <c r="D24" s="121">
        <f>SUM(L24,T24,AB24,AJ24,AR24,AZ24)</f>
        <v>0</v>
      </c>
      <c r="E24" s="121">
        <f>SUM(M24,U24,AC24,AK24,AS24,BA24)</f>
        <v>38914</v>
      </c>
      <c r="F24" s="121">
        <f>SUM(D24:E24)</f>
        <v>38914</v>
      </c>
      <c r="G24" s="121">
        <f>SUM(O24,W24,AE24,AM24,AU24,BC24)</f>
        <v>233749</v>
      </c>
      <c r="H24" s="121">
        <f>SUM(P24,X24,AF24,AN24,AV24,BD24)</f>
        <v>48796</v>
      </c>
      <c r="I24" s="121">
        <f>SUM(G24:H24)</f>
        <v>282545</v>
      </c>
      <c r="J24" s="120" t="s">
        <v>355</v>
      </c>
      <c r="K24" s="119" t="s">
        <v>356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233749</v>
      </c>
      <c r="P24" s="121">
        <v>48796</v>
      </c>
      <c r="Q24" s="121">
        <f>IF(AND(O24&lt;&gt;"",P24&lt;&gt;""),SUM(O24:P24),"")</f>
        <v>282545</v>
      </c>
      <c r="R24" s="120" t="s">
        <v>353</v>
      </c>
      <c r="S24" s="119" t="s">
        <v>354</v>
      </c>
      <c r="T24" s="121">
        <v>0</v>
      </c>
      <c r="U24" s="121">
        <v>2296</v>
      </c>
      <c r="V24" s="121">
        <f>IF(AND(T24&lt;&gt;"",U24&lt;&gt;""),SUM(T24:U24),"")</f>
        <v>2296</v>
      </c>
      <c r="W24" s="121">
        <v>0</v>
      </c>
      <c r="X24" s="121">
        <v>0</v>
      </c>
      <c r="Y24" s="121">
        <f>IF(AND(W24&lt;&gt;"",X24&lt;&gt;""),SUM(W24:X24),"")</f>
        <v>0</v>
      </c>
      <c r="Z24" s="120" t="s">
        <v>347</v>
      </c>
      <c r="AA24" s="119" t="s">
        <v>348</v>
      </c>
      <c r="AB24" s="121">
        <v>0</v>
      </c>
      <c r="AC24" s="121">
        <v>36618</v>
      </c>
      <c r="AD24" s="121">
        <f>IF(AND(AB24&lt;&gt;"",AC24&lt;&gt;""),SUM(AB24:AC24),"")</f>
        <v>36618</v>
      </c>
      <c r="AE24" s="121">
        <v>0</v>
      </c>
      <c r="AF24" s="121">
        <v>0</v>
      </c>
      <c r="AG24" s="121">
        <f>IF(AND(AE24&lt;&gt;"",AF24&lt;&gt;""),SUM(AE24:AF24),"")</f>
        <v>0</v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46</v>
      </c>
      <c r="B25" s="120" t="s">
        <v>386</v>
      </c>
      <c r="C25" s="119" t="s">
        <v>387</v>
      </c>
      <c r="D25" s="121">
        <f>SUM(L25,T25,AB25,AJ25,AR25,AZ25)</f>
        <v>0</v>
      </c>
      <c r="E25" s="121">
        <f>SUM(M25,U25,AC25,AK25,AS25,BA25)</f>
        <v>47565</v>
      </c>
      <c r="F25" s="121">
        <f>SUM(D25:E25)</f>
        <v>47565</v>
      </c>
      <c r="G25" s="121">
        <f>SUM(O25,W25,AE25,AM25,AU25,BC25)</f>
        <v>112818</v>
      </c>
      <c r="H25" s="121">
        <f>SUM(P25,X25,AF25,AN25,AV25,BD25)</f>
        <v>21661</v>
      </c>
      <c r="I25" s="121">
        <f>SUM(G25:H25)</f>
        <v>134479</v>
      </c>
      <c r="J25" s="120" t="s">
        <v>353</v>
      </c>
      <c r="K25" s="119" t="s">
        <v>354</v>
      </c>
      <c r="L25" s="121">
        <v>0</v>
      </c>
      <c r="M25" s="121">
        <v>2592</v>
      </c>
      <c r="N25" s="121">
        <f>IF(AND(L25&lt;&gt;"",M25&lt;&gt;""),SUM(L25:M25),"")</f>
        <v>2592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355</v>
      </c>
      <c r="S25" s="119" t="s">
        <v>356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112818</v>
      </c>
      <c r="X25" s="121">
        <v>21661</v>
      </c>
      <c r="Y25" s="121">
        <f>IF(AND(W25&lt;&gt;"",X25&lt;&gt;""),SUM(W25:X25),"")</f>
        <v>134479</v>
      </c>
      <c r="Z25" s="120" t="s">
        <v>347</v>
      </c>
      <c r="AA25" s="119" t="s">
        <v>348</v>
      </c>
      <c r="AB25" s="121">
        <v>0</v>
      </c>
      <c r="AC25" s="121">
        <v>44973</v>
      </c>
      <c r="AD25" s="121">
        <f>IF(AND(AB25&lt;&gt;"",AC25&lt;&gt;""),SUM(AB25:AC25),"")</f>
        <v>44973</v>
      </c>
      <c r="AE25" s="121">
        <v>0</v>
      </c>
      <c r="AF25" s="121">
        <v>0</v>
      </c>
      <c r="AG25" s="121">
        <f>IF(AND(AE25&lt;&gt;"",AF25&lt;&gt;""),SUM(AE25:AF25),"")</f>
        <v>0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46</v>
      </c>
      <c r="B26" s="120" t="s">
        <v>388</v>
      </c>
      <c r="C26" s="119" t="s">
        <v>389</v>
      </c>
      <c r="D26" s="121">
        <f>SUM(L26,T26,AB26,AJ26,AR26,AZ26)</f>
        <v>0</v>
      </c>
      <c r="E26" s="121">
        <f>SUM(M26,U26,AC26,AK26,AS26,BA26)</f>
        <v>106862</v>
      </c>
      <c r="F26" s="121">
        <f>SUM(D26:E26)</f>
        <v>106862</v>
      </c>
      <c r="G26" s="121">
        <f>SUM(O26,W26,AE26,AM26,AU26,BC26)</f>
        <v>587515</v>
      </c>
      <c r="H26" s="121">
        <f>SUM(P26,X26,AF26,AN26,AV26,BD26)</f>
        <v>102833</v>
      </c>
      <c r="I26" s="121">
        <f>SUM(G26:H26)</f>
        <v>690348</v>
      </c>
      <c r="J26" s="120" t="s">
        <v>353</v>
      </c>
      <c r="K26" s="119" t="s">
        <v>354</v>
      </c>
      <c r="L26" s="121">
        <v>0</v>
      </c>
      <c r="M26" s="121">
        <v>5924</v>
      </c>
      <c r="N26" s="121">
        <f>IF(AND(L26&lt;&gt;"",M26&lt;&gt;""),SUM(L26:M26),"")</f>
        <v>5924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355</v>
      </c>
      <c r="S26" s="119" t="s">
        <v>356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587515</v>
      </c>
      <c r="X26" s="121">
        <v>102833</v>
      </c>
      <c r="Y26" s="121">
        <f>IF(AND(W26&lt;&gt;"",X26&lt;&gt;""),SUM(W26:X26),"")</f>
        <v>690348</v>
      </c>
      <c r="Z26" s="120" t="s">
        <v>347</v>
      </c>
      <c r="AA26" s="119" t="s">
        <v>348</v>
      </c>
      <c r="AB26" s="121">
        <v>0</v>
      </c>
      <c r="AC26" s="121">
        <v>100938</v>
      </c>
      <c r="AD26" s="121">
        <f>IF(AND(AB26&lt;&gt;"",AC26&lt;&gt;""),SUM(AB26:AC26),"")</f>
        <v>100938</v>
      </c>
      <c r="AE26" s="121">
        <v>0</v>
      </c>
      <c r="AF26" s="121">
        <v>0</v>
      </c>
      <c r="AG26" s="121">
        <f>IF(AND(AE26&lt;&gt;"",AF26&lt;&gt;""),SUM(AE26:AF26),"")</f>
        <v>0</v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46</v>
      </c>
      <c r="B27" s="120" t="s">
        <v>390</v>
      </c>
      <c r="C27" s="119" t="s">
        <v>391</v>
      </c>
      <c r="D27" s="121">
        <f>SUM(L27,T27,AB27,AJ27,AR27,AZ27)</f>
        <v>0</v>
      </c>
      <c r="E27" s="121">
        <f>SUM(M27,U27,AC27,AK27,AS27,BA27)</f>
        <v>40486</v>
      </c>
      <c r="F27" s="121">
        <f>SUM(D27:E27)</f>
        <v>40486</v>
      </c>
      <c r="G27" s="121">
        <f>SUM(O27,W27,AE27,AM27,AU27,BC27)</f>
        <v>0</v>
      </c>
      <c r="H27" s="121">
        <f>SUM(P27,X27,AF27,AN27,AV27,BD27)</f>
        <v>51801</v>
      </c>
      <c r="I27" s="121">
        <f>SUM(G27:H27)</f>
        <v>51801</v>
      </c>
      <c r="J27" s="120" t="s">
        <v>353</v>
      </c>
      <c r="K27" s="119" t="s">
        <v>354</v>
      </c>
      <c r="L27" s="121">
        <v>0</v>
      </c>
      <c r="M27" s="121">
        <v>2057</v>
      </c>
      <c r="N27" s="121">
        <f>IF(AND(L27&lt;&gt;"",M27&lt;&gt;""),SUM(L27:M27),"")</f>
        <v>2057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359</v>
      </c>
      <c r="S27" s="119" t="s">
        <v>360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51801</v>
      </c>
      <c r="Y27" s="121">
        <f>IF(AND(W27&lt;&gt;"",X27&lt;&gt;""),SUM(W27:X27),"")</f>
        <v>51801</v>
      </c>
      <c r="Z27" s="120" t="s">
        <v>347</v>
      </c>
      <c r="AA27" s="119" t="s">
        <v>348</v>
      </c>
      <c r="AB27" s="121">
        <v>0</v>
      </c>
      <c r="AC27" s="121">
        <v>38429</v>
      </c>
      <c r="AD27" s="121">
        <f>IF(AND(AB27&lt;&gt;"",AC27&lt;&gt;""),SUM(AB27:AC27),"")</f>
        <v>38429</v>
      </c>
      <c r="AE27" s="121">
        <v>0</v>
      </c>
      <c r="AF27" s="121">
        <v>0</v>
      </c>
      <c r="AG27" s="121">
        <f>IF(AND(AE27&lt;&gt;"",AF27&lt;&gt;""),SUM(AE27:AF27),"")</f>
        <v>0</v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7">
    <sortCondition ref="A8:A27"/>
    <sortCondition ref="B8:B27"/>
    <sortCondition ref="C8:C2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26" man="1"/>
    <brk id="17" min="1" max="26" man="1"/>
    <brk id="25" min="1" max="26" man="1"/>
    <brk id="33" min="1" max="26" man="1"/>
    <brk id="41" min="1" max="26" man="1"/>
    <brk id="49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SUM(H7,L7,P7,T7,X7,AB7,AF7,AJ7,AN7,AR7,AV7,AZ7,BD7,BH7,BL7,BP7,BT7,BX7,CB7,CF7,CJ7,CN7,CR7,CV7,CZ7,DD7,DH7,DL7,DP7,DT7)</f>
        <v>3426075</v>
      </c>
      <c r="E7" s="140">
        <f>SUM(I7,M7,Q7,U7,Y7,AC7,AG7,AK7,AO7,AS7,AW7,BA7,BE7,BI7,BM7,BQ7,BU7,BY7,CC7,CG7,CK7,CO7,CS7,CW7,DA7,DE7,DI7,DM7,DQ7,DU7)</f>
        <v>2347825</v>
      </c>
      <c r="F7" s="141">
        <f>COUNTIF(F$8:F$57,"&lt;&gt;")</f>
        <v>11</v>
      </c>
      <c r="G7" s="141">
        <f>COUNTIF(G$8:G$57,"&lt;&gt;")</f>
        <v>11</v>
      </c>
      <c r="H7" s="140">
        <f>SUM(H$8:H$57)</f>
        <v>1341817</v>
      </c>
      <c r="I7" s="140">
        <f>SUM(I$8:I$57)</f>
        <v>581177</v>
      </c>
      <c r="J7" s="141">
        <f>COUNTIF(J$8:J$57,"&lt;&gt;")</f>
        <v>11</v>
      </c>
      <c r="K7" s="141">
        <f>COUNTIF(K$8:K$57,"&lt;&gt;")</f>
        <v>11</v>
      </c>
      <c r="L7" s="140">
        <f>SUM(L$8:L$57)</f>
        <v>950676</v>
      </c>
      <c r="M7" s="140">
        <f>SUM(M$8:M$57)</f>
        <v>561605</v>
      </c>
      <c r="N7" s="141">
        <f>COUNTIF(N$8:N$57,"&lt;&gt;")</f>
        <v>9</v>
      </c>
      <c r="O7" s="141">
        <f>COUNTIF(O$8:O$57,"&lt;&gt;")</f>
        <v>9</v>
      </c>
      <c r="P7" s="140">
        <f>SUM(P$8:P$57)</f>
        <v>595073</v>
      </c>
      <c r="Q7" s="140">
        <f>SUM(Q$8:Q$57)</f>
        <v>301631</v>
      </c>
      <c r="R7" s="141">
        <f>COUNTIF(R$8:R$57,"&lt;&gt;")</f>
        <v>5</v>
      </c>
      <c r="S7" s="141">
        <f>COUNTIF(S$8:S$57,"&lt;&gt;")</f>
        <v>5</v>
      </c>
      <c r="T7" s="140">
        <f>SUM(T$8:T$57)</f>
        <v>155222</v>
      </c>
      <c r="U7" s="140">
        <f>SUM(U$8:U$57)</f>
        <v>739313</v>
      </c>
      <c r="V7" s="141">
        <f>COUNTIF(V$8:V$57,"&lt;&gt;")</f>
        <v>4</v>
      </c>
      <c r="W7" s="141">
        <f>COUNTIF(W$8:W$57,"&lt;&gt;")</f>
        <v>4</v>
      </c>
      <c r="X7" s="140">
        <f>SUM(X$8:X$57)</f>
        <v>154348</v>
      </c>
      <c r="Y7" s="140">
        <f>SUM(Y$8:Y$57)</f>
        <v>115148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42542</v>
      </c>
      <c r="AC7" s="140">
        <f>SUM(AC$8:AC$57)</f>
        <v>48951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47030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100938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38429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46</v>
      </c>
      <c r="B8" s="120" t="s">
        <v>329</v>
      </c>
      <c r="C8" s="119" t="s">
        <v>330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316000</v>
      </c>
      <c r="F8" s="120" t="s">
        <v>361</v>
      </c>
      <c r="G8" s="119" t="s">
        <v>362</v>
      </c>
      <c r="H8" s="121">
        <v>0</v>
      </c>
      <c r="I8" s="121">
        <v>144251</v>
      </c>
      <c r="J8" s="120" t="s">
        <v>324</v>
      </c>
      <c r="K8" s="119" t="s">
        <v>325</v>
      </c>
      <c r="L8" s="121">
        <v>0</v>
      </c>
      <c r="M8" s="121">
        <v>78008</v>
      </c>
      <c r="N8" s="120" t="s">
        <v>341</v>
      </c>
      <c r="O8" s="119" t="s">
        <v>342</v>
      </c>
      <c r="P8" s="121">
        <v>0</v>
      </c>
      <c r="Q8" s="121">
        <v>93741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46</v>
      </c>
      <c r="B9" s="120" t="s">
        <v>355</v>
      </c>
      <c r="C9" s="119" t="s">
        <v>356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1164082</v>
      </c>
      <c r="F9" s="120" t="s">
        <v>351</v>
      </c>
      <c r="G9" s="119" t="s">
        <v>352</v>
      </c>
      <c r="H9" s="121">
        <v>0</v>
      </c>
      <c r="I9" s="121">
        <v>56710</v>
      </c>
      <c r="J9" s="120" t="s">
        <v>384</v>
      </c>
      <c r="K9" s="119" t="s">
        <v>385</v>
      </c>
      <c r="L9" s="121">
        <v>0</v>
      </c>
      <c r="M9" s="121">
        <v>282545</v>
      </c>
      <c r="N9" s="120" t="s">
        <v>386</v>
      </c>
      <c r="O9" s="119" t="s">
        <v>387</v>
      </c>
      <c r="P9" s="121">
        <v>0</v>
      </c>
      <c r="Q9" s="121">
        <v>134479</v>
      </c>
      <c r="R9" s="120" t="s">
        <v>388</v>
      </c>
      <c r="S9" s="119" t="s">
        <v>389</v>
      </c>
      <c r="T9" s="121">
        <v>0</v>
      </c>
      <c r="U9" s="121">
        <v>690348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46</v>
      </c>
      <c r="B10" s="120" t="s">
        <v>359</v>
      </c>
      <c r="C10" s="119" t="s">
        <v>360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279399</v>
      </c>
      <c r="F10" s="120" t="s">
        <v>357</v>
      </c>
      <c r="G10" s="119" t="s">
        <v>358</v>
      </c>
      <c r="H10" s="121">
        <v>0</v>
      </c>
      <c r="I10" s="121">
        <v>126847</v>
      </c>
      <c r="J10" s="120" t="s">
        <v>363</v>
      </c>
      <c r="K10" s="119" t="s">
        <v>364</v>
      </c>
      <c r="L10" s="121">
        <v>0</v>
      </c>
      <c r="M10" s="121">
        <v>100751</v>
      </c>
      <c r="N10" s="120" t="s">
        <v>390</v>
      </c>
      <c r="O10" s="119" t="s">
        <v>391</v>
      </c>
      <c r="P10" s="121">
        <v>0</v>
      </c>
      <c r="Q10" s="121">
        <v>51801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46</v>
      </c>
      <c r="B11" s="120" t="s">
        <v>353</v>
      </c>
      <c r="C11" s="119" t="s">
        <v>354</v>
      </c>
      <c r="D11" s="121">
        <f>SUM(H11,L11,P11,T11,X11,AB11,AF11,AJ11,AN11,AR11,AV11,AZ11,BD11,BH11,BL11,BP11,BT11,BX11,CB11,CF11,CJ11,CN11,CR11,CV11,CZ11,DD11,DH11,DL11,DP11,DT11)</f>
        <v>47050</v>
      </c>
      <c r="E11" s="121">
        <f>SUM(I11,M11,Q11,U11,Y11,AC11,AG11,AK11,AO11,AS11,AW11,BA11,BE11,BI11,BM11,BQ11,BU11,BY11,CC11,CG11,CK11,CO11,CS11,CW11,DA11,DE11,DI11,DM11,DQ11,DU11)</f>
        <v>0</v>
      </c>
      <c r="F11" s="120" t="s">
        <v>351</v>
      </c>
      <c r="G11" s="119" t="s">
        <v>352</v>
      </c>
      <c r="H11" s="121">
        <v>14680</v>
      </c>
      <c r="I11" s="121">
        <v>0</v>
      </c>
      <c r="J11" s="120" t="s">
        <v>357</v>
      </c>
      <c r="K11" s="119" t="s">
        <v>358</v>
      </c>
      <c r="L11" s="121">
        <v>10073</v>
      </c>
      <c r="M11" s="121">
        <v>0</v>
      </c>
      <c r="N11" s="120" t="s">
        <v>363</v>
      </c>
      <c r="O11" s="119" t="s">
        <v>364</v>
      </c>
      <c r="P11" s="121">
        <v>9428</v>
      </c>
      <c r="Q11" s="121">
        <v>0</v>
      </c>
      <c r="R11" s="120" t="s">
        <v>384</v>
      </c>
      <c r="S11" s="119" t="s">
        <v>385</v>
      </c>
      <c r="T11" s="121">
        <v>2296</v>
      </c>
      <c r="U11" s="121">
        <v>0</v>
      </c>
      <c r="V11" s="120" t="s">
        <v>386</v>
      </c>
      <c r="W11" s="119" t="s">
        <v>387</v>
      </c>
      <c r="X11" s="121">
        <v>2592</v>
      </c>
      <c r="Y11" s="121">
        <v>0</v>
      </c>
      <c r="Z11" s="120" t="s">
        <v>388</v>
      </c>
      <c r="AA11" s="119" t="s">
        <v>389</v>
      </c>
      <c r="AB11" s="121">
        <v>5924</v>
      </c>
      <c r="AC11" s="121">
        <v>0</v>
      </c>
      <c r="AD11" s="120" t="s">
        <v>390</v>
      </c>
      <c r="AE11" s="119" t="s">
        <v>391</v>
      </c>
      <c r="AF11" s="121">
        <v>2057</v>
      </c>
      <c r="AG11" s="121">
        <v>0</v>
      </c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46</v>
      </c>
      <c r="B12" s="120" t="s">
        <v>327</v>
      </c>
      <c r="C12" s="119" t="s">
        <v>328</v>
      </c>
      <c r="D12" s="121">
        <f>SUM(H12,L12,P12,T12,X12,AB12,AF12,AJ12,AN12,AR12,AV12,AZ12,BD12,BH12,BL12,BP12,BT12,BX12,CB12,CF12,CJ12,CN12,CR12,CV12,CZ12,DD12,DH12,DL12,DP12,DT12)</f>
        <v>592620</v>
      </c>
      <c r="E12" s="121">
        <f>SUM(I12,M12,Q12,U12,Y12,AC12,AG12,AK12,AO12,AS12,AW12,BA12,BE12,BI12,BM12,BQ12,BU12,BY12,CC12,CG12,CK12,CO12,CS12,CW12,DA12,DE12,DI12,DM12,DQ12,DU12)</f>
        <v>0</v>
      </c>
      <c r="F12" s="120" t="s">
        <v>324</v>
      </c>
      <c r="G12" s="119" t="s">
        <v>325</v>
      </c>
      <c r="H12" s="121">
        <v>122918</v>
      </c>
      <c r="I12" s="121">
        <v>0</v>
      </c>
      <c r="J12" s="120" t="s">
        <v>366</v>
      </c>
      <c r="K12" s="119" t="s">
        <v>367</v>
      </c>
      <c r="L12" s="121">
        <v>312292</v>
      </c>
      <c r="M12" s="121">
        <v>0</v>
      </c>
      <c r="N12" s="120" t="s">
        <v>369</v>
      </c>
      <c r="O12" s="119" t="s">
        <v>370</v>
      </c>
      <c r="P12" s="121">
        <v>157410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46</v>
      </c>
      <c r="B13" s="120" t="s">
        <v>349</v>
      </c>
      <c r="C13" s="119" t="s">
        <v>350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194635</v>
      </c>
      <c r="F13" s="120" t="s">
        <v>345</v>
      </c>
      <c r="G13" s="119" t="s">
        <v>346</v>
      </c>
      <c r="H13" s="121">
        <v>0</v>
      </c>
      <c r="I13" s="121">
        <v>127076</v>
      </c>
      <c r="J13" s="120" t="s">
        <v>382</v>
      </c>
      <c r="K13" s="119" t="s">
        <v>383</v>
      </c>
      <c r="L13" s="121">
        <v>0</v>
      </c>
      <c r="M13" s="121">
        <v>67559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46</v>
      </c>
      <c r="B14" s="120" t="s">
        <v>331</v>
      </c>
      <c r="C14" s="119" t="s">
        <v>332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393709</v>
      </c>
      <c r="F14" s="120" t="s">
        <v>366</v>
      </c>
      <c r="G14" s="119" t="s">
        <v>367</v>
      </c>
      <c r="H14" s="121">
        <v>0</v>
      </c>
      <c r="I14" s="121">
        <v>126293</v>
      </c>
      <c r="J14" s="120" t="s">
        <v>369</v>
      </c>
      <c r="K14" s="119" t="s">
        <v>370</v>
      </c>
      <c r="L14" s="121">
        <v>0</v>
      </c>
      <c r="M14" s="121">
        <v>32742</v>
      </c>
      <c r="N14" s="120" t="s">
        <v>324</v>
      </c>
      <c r="O14" s="119" t="s">
        <v>325</v>
      </c>
      <c r="P14" s="121">
        <v>0</v>
      </c>
      <c r="Q14" s="121">
        <v>21610</v>
      </c>
      <c r="R14" s="120" t="s">
        <v>371</v>
      </c>
      <c r="S14" s="119" t="s">
        <v>372</v>
      </c>
      <c r="T14" s="121">
        <v>0</v>
      </c>
      <c r="U14" s="121">
        <v>48965</v>
      </c>
      <c r="V14" s="120" t="s">
        <v>377</v>
      </c>
      <c r="W14" s="119" t="s">
        <v>378</v>
      </c>
      <c r="X14" s="121">
        <v>0</v>
      </c>
      <c r="Y14" s="121">
        <v>115148</v>
      </c>
      <c r="Z14" s="120" t="s">
        <v>375</v>
      </c>
      <c r="AA14" s="119" t="s">
        <v>376</v>
      </c>
      <c r="AB14" s="121">
        <v>0</v>
      </c>
      <c r="AC14" s="121">
        <v>48951</v>
      </c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46</v>
      </c>
      <c r="B15" s="120" t="s">
        <v>337</v>
      </c>
      <c r="C15" s="119" t="s">
        <v>338</v>
      </c>
      <c r="D15" s="121">
        <f>SUM(H15,L15,P15,T15,X15,AB15,AF15,AJ15,AN15,AR15,AV15,AZ15,BD15,BH15,BL15,BP15,BT15,BX15,CB15,CF15,CJ15,CN15,CR15,CV15,CZ15,DD15,DH15,DL15,DP15,DT15)</f>
        <v>1194435</v>
      </c>
      <c r="E15" s="121">
        <f>SUM(I15,M15,Q15,U15,Y15,AC15,AG15,AK15,AO15,AS15,AW15,BA15,BE15,BI15,BM15,BQ15,BU15,BY15,CC15,CG15,CK15,CO15,CS15,CW15,DA15,DE15,DI15,DM15,DQ15,DU15)</f>
        <v>0</v>
      </c>
      <c r="F15" s="120" t="s">
        <v>335</v>
      </c>
      <c r="G15" s="119" t="s">
        <v>336</v>
      </c>
      <c r="H15" s="121">
        <v>795427</v>
      </c>
      <c r="I15" s="121">
        <v>0</v>
      </c>
      <c r="J15" s="120" t="s">
        <v>375</v>
      </c>
      <c r="K15" s="119" t="s">
        <v>376</v>
      </c>
      <c r="L15" s="121">
        <v>129760</v>
      </c>
      <c r="M15" s="121">
        <v>0</v>
      </c>
      <c r="N15" s="120" t="s">
        <v>377</v>
      </c>
      <c r="O15" s="119" t="s">
        <v>378</v>
      </c>
      <c r="P15" s="121">
        <v>269248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46</v>
      </c>
      <c r="B16" s="120" t="s">
        <v>347</v>
      </c>
      <c r="C16" s="119" t="s">
        <v>348</v>
      </c>
      <c r="D16" s="121">
        <f>SUM(H16,L16,P16,T16,X16,AB16,AF16,AJ16,AN16,AR16,AV16,AZ16,BD16,BH16,BL16,BP16,BT16,BX16,CB16,CF16,CJ16,CN16,CR16,CV16,CZ16,DD16,DH16,DL16,DP16,DT16)</f>
        <v>1090417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345</v>
      </c>
      <c r="G16" s="119" t="s">
        <v>346</v>
      </c>
      <c r="H16" s="121">
        <v>258804</v>
      </c>
      <c r="I16" s="121">
        <v>0</v>
      </c>
      <c r="J16" s="120" t="s">
        <v>351</v>
      </c>
      <c r="K16" s="119" t="s">
        <v>352</v>
      </c>
      <c r="L16" s="121">
        <v>250118</v>
      </c>
      <c r="M16" s="121">
        <v>0</v>
      </c>
      <c r="N16" s="120" t="s">
        <v>357</v>
      </c>
      <c r="O16" s="119" t="s">
        <v>358</v>
      </c>
      <c r="P16" s="121">
        <v>125620</v>
      </c>
      <c r="Q16" s="121">
        <v>0</v>
      </c>
      <c r="R16" s="120" t="s">
        <v>363</v>
      </c>
      <c r="S16" s="119" t="s">
        <v>364</v>
      </c>
      <c r="T16" s="121">
        <v>131980</v>
      </c>
      <c r="U16" s="121">
        <v>0</v>
      </c>
      <c r="V16" s="120" t="s">
        <v>382</v>
      </c>
      <c r="W16" s="119" t="s">
        <v>383</v>
      </c>
      <c r="X16" s="121">
        <v>102937</v>
      </c>
      <c r="Y16" s="121">
        <v>0</v>
      </c>
      <c r="Z16" s="120" t="s">
        <v>384</v>
      </c>
      <c r="AA16" s="119" t="s">
        <v>385</v>
      </c>
      <c r="AB16" s="121">
        <v>36618</v>
      </c>
      <c r="AC16" s="121">
        <v>0</v>
      </c>
      <c r="AD16" s="120" t="s">
        <v>386</v>
      </c>
      <c r="AE16" s="119" t="s">
        <v>387</v>
      </c>
      <c r="AF16" s="121">
        <v>44973</v>
      </c>
      <c r="AG16" s="121">
        <v>0</v>
      </c>
      <c r="AH16" s="120" t="s">
        <v>388</v>
      </c>
      <c r="AI16" s="119" t="s">
        <v>389</v>
      </c>
      <c r="AJ16" s="121">
        <v>100938</v>
      </c>
      <c r="AK16" s="121">
        <v>0</v>
      </c>
      <c r="AL16" s="120" t="s">
        <v>390</v>
      </c>
      <c r="AM16" s="119" t="s">
        <v>391</v>
      </c>
      <c r="AN16" s="121">
        <v>38429</v>
      </c>
      <c r="AO16" s="121">
        <v>0</v>
      </c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46</v>
      </c>
      <c r="B17" s="120" t="s">
        <v>343</v>
      </c>
      <c r="C17" s="119" t="s">
        <v>344</v>
      </c>
      <c r="D17" s="121">
        <f>SUM(H17,L17,P17,T17,X17,AB17,AF17,AJ17,AN17,AR17,AV17,AZ17,BD17,BH17,BL17,BP17,BT17,BX17,CB17,CF17,CJ17,CN17,CR17,CV17,CZ17,DD17,DH17,DL17,DP17,DT17)</f>
        <v>288082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341</v>
      </c>
      <c r="G17" s="119" t="s">
        <v>342</v>
      </c>
      <c r="H17" s="121">
        <v>99907</v>
      </c>
      <c r="I17" s="121">
        <v>0</v>
      </c>
      <c r="J17" s="120" t="s">
        <v>361</v>
      </c>
      <c r="K17" s="119" t="s">
        <v>362</v>
      </c>
      <c r="L17" s="121">
        <v>188175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46</v>
      </c>
      <c r="B18" s="120" t="s">
        <v>339</v>
      </c>
      <c r="C18" s="119" t="s">
        <v>340</v>
      </c>
      <c r="D18" s="121">
        <f>SUM(H18,L18,P18,T18,X18,AB18,AF18,AJ18,AN18,AR18,AV18,AZ18,BD18,BH18,BL18,BP18,BT18,BX18,CB18,CF18,CJ18,CN18,CR18,CV18,CZ18,DD18,DH18,DL18,DP18,DT18)</f>
        <v>213471</v>
      </c>
      <c r="E18" s="121">
        <f>SUM(I18,M18,Q18,U18,Y18,AC18,AG18,AK18,AO18,AS18,AW18,BA18,BE18,BI18,BM18,BQ18,BU18,BY18,CC18,CG18,CK18,CO18,CS18,CW18,DA18,DE18,DI18,DM18,DQ18,DU18)</f>
        <v>0</v>
      </c>
      <c r="F18" s="120" t="s">
        <v>335</v>
      </c>
      <c r="G18" s="119" t="s">
        <v>336</v>
      </c>
      <c r="H18" s="121">
        <v>50081</v>
      </c>
      <c r="I18" s="121">
        <v>0</v>
      </c>
      <c r="J18" s="120" t="s">
        <v>366</v>
      </c>
      <c r="K18" s="119" t="s">
        <v>367</v>
      </c>
      <c r="L18" s="121">
        <v>60258</v>
      </c>
      <c r="M18" s="121">
        <v>0</v>
      </c>
      <c r="N18" s="120" t="s">
        <v>369</v>
      </c>
      <c r="O18" s="119" t="s">
        <v>370</v>
      </c>
      <c r="P18" s="121">
        <v>33367</v>
      </c>
      <c r="Q18" s="121">
        <v>0</v>
      </c>
      <c r="R18" s="120" t="s">
        <v>375</v>
      </c>
      <c r="S18" s="119" t="s">
        <v>376</v>
      </c>
      <c r="T18" s="121">
        <v>20946</v>
      </c>
      <c r="U18" s="121">
        <v>0</v>
      </c>
      <c r="V18" s="120" t="s">
        <v>377</v>
      </c>
      <c r="W18" s="119" t="s">
        <v>378</v>
      </c>
      <c r="X18" s="121">
        <v>48819</v>
      </c>
      <c r="Y18" s="121">
        <v>0</v>
      </c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41201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41205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41206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41207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41208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41209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41210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41327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41341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41345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41346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41387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41401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41423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41424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41425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41441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41812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41813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41814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41830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41840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41851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41857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41858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41861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41863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41865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2022-01-11T05:51:48Z</dcterms:modified>
</cp:coreProperties>
</file>