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20" yWindow="-120" windowWidth="29040" windowHeight="1584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ごみ処理概要!$A$6:$AQ$26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ごみ処理概要!$2:$27</definedName>
    <definedName name="_xlnm.Print_Area" localSheetId="3">ごみ処理量内訳!$2:$27</definedName>
    <definedName name="_xlnm.Print_Area" localSheetId="1">ごみ搬入量内訳!$2:$27</definedName>
    <definedName name="_xlnm.Print_Area" localSheetId="6">災害廃棄物搬入量!$2:$27</definedName>
    <definedName name="_xlnm.Print_Area" localSheetId="2">施設区分別搬入量内訳!$2:$27</definedName>
    <definedName name="_xlnm.Print_Area" localSheetId="5">施設資源化量内訳!$2:$27</definedName>
    <definedName name="_xlnm.Print_Area" localSheetId="4">資源化量内訳!$2:$27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U8" i="5"/>
  <c r="CU9" i="5"/>
  <c r="CU10" i="5"/>
  <c r="CU11" i="5"/>
  <c r="CR11" i="5" s="1"/>
  <c r="O11" i="5" s="1"/>
  <c r="CU12" i="5"/>
  <c r="CU13" i="5"/>
  <c r="CU14" i="5"/>
  <c r="CU15" i="5"/>
  <c r="CU16" i="5"/>
  <c r="CU17" i="5"/>
  <c r="CR17" i="5" s="1"/>
  <c r="O17" i="5" s="1"/>
  <c r="CU18" i="5"/>
  <c r="CU19" i="5"/>
  <c r="CU20" i="5"/>
  <c r="CU21" i="5"/>
  <c r="CU22" i="5"/>
  <c r="CU23" i="5"/>
  <c r="CR23" i="5" s="1"/>
  <c r="O23" i="5" s="1"/>
  <c r="CU24" i="5"/>
  <c r="CU25" i="5"/>
  <c r="CU26" i="5"/>
  <c r="CU27" i="5"/>
  <c r="CT8" i="5"/>
  <c r="CT9" i="5"/>
  <c r="CR9" i="5" s="1"/>
  <c r="O9" i="5" s="1"/>
  <c r="CT10" i="5"/>
  <c r="CT11" i="5"/>
  <c r="CT12" i="5"/>
  <c r="CR12" i="5" s="1"/>
  <c r="O12" i="5" s="1"/>
  <c r="CT13" i="5"/>
  <c r="CT14" i="5"/>
  <c r="CT15" i="5"/>
  <c r="CR15" i="5" s="1"/>
  <c r="O15" i="5" s="1"/>
  <c r="CT16" i="5"/>
  <c r="CT17" i="5"/>
  <c r="CT18" i="5"/>
  <c r="CT19" i="5"/>
  <c r="CT20" i="5"/>
  <c r="CT21" i="5"/>
  <c r="CR21" i="5" s="1"/>
  <c r="O21" i="5" s="1"/>
  <c r="CT22" i="5"/>
  <c r="CT23" i="5"/>
  <c r="CT24" i="5"/>
  <c r="CT25" i="5"/>
  <c r="CT26" i="5"/>
  <c r="CT27" i="5"/>
  <c r="CR27" i="5" s="1"/>
  <c r="O27" i="5" s="1"/>
  <c r="CS8" i="5"/>
  <c r="CS9" i="5"/>
  <c r="CS10" i="5"/>
  <c r="CR10" i="5" s="1"/>
  <c r="O10" i="5" s="1"/>
  <c r="CS11" i="5"/>
  <c r="CS12" i="5"/>
  <c r="CS13" i="5"/>
  <c r="CR13" i="5" s="1"/>
  <c r="O13" i="5" s="1"/>
  <c r="CS14" i="5"/>
  <c r="CS15" i="5"/>
  <c r="CS16" i="5"/>
  <c r="CR16" i="5" s="1"/>
  <c r="O16" i="5" s="1"/>
  <c r="CS17" i="5"/>
  <c r="CS18" i="5"/>
  <c r="CS19" i="5"/>
  <c r="CR19" i="5" s="1"/>
  <c r="O19" i="5" s="1"/>
  <c r="CS20" i="5"/>
  <c r="CS21" i="5"/>
  <c r="CS22" i="5"/>
  <c r="CR22" i="5" s="1"/>
  <c r="O22" i="5" s="1"/>
  <c r="CS23" i="5"/>
  <c r="CS24" i="5"/>
  <c r="CS25" i="5"/>
  <c r="CR25" i="5" s="1"/>
  <c r="O25" i="5" s="1"/>
  <c r="CS26" i="5"/>
  <c r="CS27" i="5"/>
  <c r="CR8" i="5"/>
  <c r="CR14" i="5"/>
  <c r="CR18" i="5"/>
  <c r="CR20" i="5"/>
  <c r="CR24" i="5"/>
  <c r="CR26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M8" i="5"/>
  <c r="CM9" i="5"/>
  <c r="CM10" i="5"/>
  <c r="CM11" i="5"/>
  <c r="CM12" i="5"/>
  <c r="CM13" i="5"/>
  <c r="CJ13" i="5" s="1"/>
  <c r="N13" i="5" s="1"/>
  <c r="CM14" i="5"/>
  <c r="CM15" i="5"/>
  <c r="CM16" i="5"/>
  <c r="CM17" i="5"/>
  <c r="CM18" i="5"/>
  <c r="CM19" i="5"/>
  <c r="CM20" i="5"/>
  <c r="CM21" i="5"/>
  <c r="CM22" i="5"/>
  <c r="CM23" i="5"/>
  <c r="CM24" i="5"/>
  <c r="CM25" i="5"/>
  <c r="CJ25" i="5" s="1"/>
  <c r="N25" i="5" s="1"/>
  <c r="CM26" i="5"/>
  <c r="CM27" i="5"/>
  <c r="CL8" i="5"/>
  <c r="CJ8" i="5" s="1"/>
  <c r="N8" i="5" s="1"/>
  <c r="CL9" i="5"/>
  <c r="CL10" i="5"/>
  <c r="CL11" i="5"/>
  <c r="CJ11" i="5" s="1"/>
  <c r="N11" i="5" s="1"/>
  <c r="CL12" i="5"/>
  <c r="CL13" i="5"/>
  <c r="CL14" i="5"/>
  <c r="CL15" i="5"/>
  <c r="CL16" i="5"/>
  <c r="CL17" i="5"/>
  <c r="CJ17" i="5" s="1"/>
  <c r="N17" i="5" s="1"/>
  <c r="CL18" i="5"/>
  <c r="CL19" i="5"/>
  <c r="CL20" i="5"/>
  <c r="CL21" i="5"/>
  <c r="CL22" i="5"/>
  <c r="CL23" i="5"/>
  <c r="CJ23" i="5" s="1"/>
  <c r="N23" i="5" s="1"/>
  <c r="CL24" i="5"/>
  <c r="CL25" i="5"/>
  <c r="CL26" i="5"/>
  <c r="CL27" i="5"/>
  <c r="CK8" i="5"/>
  <c r="CK9" i="5"/>
  <c r="CJ9" i="5" s="1"/>
  <c r="CK10" i="5"/>
  <c r="CK11" i="5"/>
  <c r="CK12" i="5"/>
  <c r="CJ12" i="5" s="1"/>
  <c r="N12" i="5" s="1"/>
  <c r="CK13" i="5"/>
  <c r="CK14" i="5"/>
  <c r="CK15" i="5"/>
  <c r="CJ15" i="5" s="1"/>
  <c r="N15" i="5" s="1"/>
  <c r="CK16" i="5"/>
  <c r="CK17" i="5"/>
  <c r="CK18" i="5"/>
  <c r="CJ18" i="5" s="1"/>
  <c r="N18" i="5" s="1"/>
  <c r="CK19" i="5"/>
  <c r="CK20" i="5"/>
  <c r="CK21" i="5"/>
  <c r="CJ21" i="5" s="1"/>
  <c r="CK22" i="5"/>
  <c r="CK23" i="5"/>
  <c r="CK24" i="5"/>
  <c r="CJ24" i="5" s="1"/>
  <c r="N24" i="5" s="1"/>
  <c r="CK25" i="5"/>
  <c r="CK26" i="5"/>
  <c r="CK27" i="5"/>
  <c r="CJ27" i="5" s="1"/>
  <c r="N27" i="5" s="1"/>
  <c r="CJ10" i="5"/>
  <c r="CJ14" i="5"/>
  <c r="CJ16" i="5"/>
  <c r="CJ19" i="5"/>
  <c r="N19" i="5" s="1"/>
  <c r="CJ20" i="5"/>
  <c r="CJ22" i="5"/>
  <c r="CJ26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D24" i="5"/>
  <c r="CD25" i="5"/>
  <c r="CB25" i="5" s="1"/>
  <c r="CD26" i="5"/>
  <c r="CD27" i="5"/>
  <c r="CC8" i="5"/>
  <c r="CB8" i="5" s="1"/>
  <c r="M8" i="5" s="1"/>
  <c r="CC9" i="5"/>
  <c r="CC10" i="5"/>
  <c r="CC11" i="5"/>
  <c r="CB11" i="5" s="1"/>
  <c r="M11" i="5" s="1"/>
  <c r="CC12" i="5"/>
  <c r="CC13" i="5"/>
  <c r="CB13" i="5" s="1"/>
  <c r="CC14" i="5"/>
  <c r="CB14" i="5" s="1"/>
  <c r="M14" i="5" s="1"/>
  <c r="CC15" i="5"/>
  <c r="CC16" i="5"/>
  <c r="CC17" i="5"/>
  <c r="CB17" i="5" s="1"/>
  <c r="M17" i="5" s="1"/>
  <c r="CC18" i="5"/>
  <c r="CC19" i="5"/>
  <c r="CB19" i="5" s="1"/>
  <c r="M19" i="5" s="1"/>
  <c r="CC20" i="5"/>
  <c r="CB20" i="5" s="1"/>
  <c r="M20" i="5" s="1"/>
  <c r="CC21" i="5"/>
  <c r="CC22" i="5"/>
  <c r="CC23" i="5"/>
  <c r="CB23" i="5" s="1"/>
  <c r="M23" i="5" s="1"/>
  <c r="CC24" i="5"/>
  <c r="CC25" i="5"/>
  <c r="CC26" i="5"/>
  <c r="CB26" i="5" s="1"/>
  <c r="M26" i="5" s="1"/>
  <c r="CC27" i="5"/>
  <c r="CB9" i="5"/>
  <c r="M9" i="5" s="1"/>
  <c r="CB10" i="5"/>
  <c r="CB12" i="5"/>
  <c r="CB15" i="5"/>
  <c r="M15" i="5" s="1"/>
  <c r="CB16" i="5"/>
  <c r="CB18" i="5"/>
  <c r="CB21" i="5"/>
  <c r="M21" i="5" s="1"/>
  <c r="CB22" i="5"/>
  <c r="CB24" i="5"/>
  <c r="CB27" i="5"/>
  <c r="M27" i="5" s="1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W8" i="5"/>
  <c r="BW9" i="5"/>
  <c r="BW10" i="5"/>
  <c r="BW11" i="5"/>
  <c r="BT11" i="5" s="1"/>
  <c r="L11" i="5" s="1"/>
  <c r="BW12" i="5"/>
  <c r="BW13" i="5"/>
  <c r="BW14" i="5"/>
  <c r="BW15" i="5"/>
  <c r="BW16" i="5"/>
  <c r="BW17" i="5"/>
  <c r="BT17" i="5" s="1"/>
  <c r="L17" i="5" s="1"/>
  <c r="BW18" i="5"/>
  <c r="BW19" i="5"/>
  <c r="BW20" i="5"/>
  <c r="BW21" i="5"/>
  <c r="BW22" i="5"/>
  <c r="BW23" i="5"/>
  <c r="BT23" i="5" s="1"/>
  <c r="L23" i="5" s="1"/>
  <c r="BW24" i="5"/>
  <c r="BW25" i="5"/>
  <c r="BW26" i="5"/>
  <c r="BW27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V27" i="5"/>
  <c r="BT27" i="5" s="1"/>
  <c r="L27" i="5" s="1"/>
  <c r="BU8" i="5"/>
  <c r="BU9" i="5"/>
  <c r="BT9" i="5" s="1"/>
  <c r="L9" i="5" s="1"/>
  <c r="BU10" i="5"/>
  <c r="BT10" i="5" s="1"/>
  <c r="L10" i="5" s="1"/>
  <c r="BU11" i="5"/>
  <c r="BU12" i="5"/>
  <c r="BU13" i="5"/>
  <c r="BT13" i="5" s="1"/>
  <c r="L13" i="5" s="1"/>
  <c r="BU14" i="5"/>
  <c r="BU15" i="5"/>
  <c r="BT15" i="5" s="1"/>
  <c r="L15" i="5" s="1"/>
  <c r="BU16" i="5"/>
  <c r="BT16" i="5" s="1"/>
  <c r="L16" i="5" s="1"/>
  <c r="BU17" i="5"/>
  <c r="BU18" i="5"/>
  <c r="BU19" i="5"/>
  <c r="BT19" i="5" s="1"/>
  <c r="L19" i="5" s="1"/>
  <c r="BU20" i="5"/>
  <c r="BU21" i="5"/>
  <c r="BT21" i="5" s="1"/>
  <c r="L21" i="5" s="1"/>
  <c r="BU22" i="5"/>
  <c r="BT22" i="5" s="1"/>
  <c r="L22" i="5" s="1"/>
  <c r="BU23" i="5"/>
  <c r="BU24" i="5"/>
  <c r="BU25" i="5"/>
  <c r="BT25" i="5" s="1"/>
  <c r="L25" i="5" s="1"/>
  <c r="BU26" i="5"/>
  <c r="BU27" i="5"/>
  <c r="BT8" i="5"/>
  <c r="BT12" i="5"/>
  <c r="BT14" i="5"/>
  <c r="BT18" i="5"/>
  <c r="BT20" i="5"/>
  <c r="BT24" i="5"/>
  <c r="BT26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O8" i="5"/>
  <c r="BO9" i="5"/>
  <c r="BO10" i="5"/>
  <c r="BO11" i="5"/>
  <c r="BO12" i="5"/>
  <c r="BO13" i="5"/>
  <c r="BL13" i="5" s="1"/>
  <c r="K13" i="5" s="1"/>
  <c r="BO14" i="5"/>
  <c r="BO15" i="5"/>
  <c r="BO16" i="5"/>
  <c r="BO17" i="5"/>
  <c r="BO18" i="5"/>
  <c r="BO19" i="5"/>
  <c r="BL19" i="5" s="1"/>
  <c r="K19" i="5" s="1"/>
  <c r="BO20" i="5"/>
  <c r="BO21" i="5"/>
  <c r="BO22" i="5"/>
  <c r="BO23" i="5"/>
  <c r="BO24" i="5"/>
  <c r="BO25" i="5"/>
  <c r="BL25" i="5" s="1"/>
  <c r="K25" i="5" s="1"/>
  <c r="BO26" i="5"/>
  <c r="BO27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L23" i="5" s="1"/>
  <c r="K23" i="5" s="1"/>
  <c r="BN24" i="5"/>
  <c r="BN25" i="5"/>
  <c r="BN26" i="5"/>
  <c r="BN27" i="5"/>
  <c r="BM8" i="5"/>
  <c r="BM9" i="5"/>
  <c r="BL9" i="5" s="1"/>
  <c r="K9" i="5" s="1"/>
  <c r="BM10" i="5"/>
  <c r="BM11" i="5"/>
  <c r="BM12" i="5"/>
  <c r="BL12" i="5" s="1"/>
  <c r="K12" i="5" s="1"/>
  <c r="BM13" i="5"/>
  <c r="BM14" i="5"/>
  <c r="BM15" i="5"/>
  <c r="BL15" i="5" s="1"/>
  <c r="K15" i="5" s="1"/>
  <c r="BM16" i="5"/>
  <c r="BM17" i="5"/>
  <c r="BM18" i="5"/>
  <c r="BL18" i="5" s="1"/>
  <c r="K18" i="5" s="1"/>
  <c r="BM19" i="5"/>
  <c r="BM20" i="5"/>
  <c r="BM21" i="5"/>
  <c r="BL21" i="5" s="1"/>
  <c r="K21" i="5" s="1"/>
  <c r="BM22" i="5"/>
  <c r="BM23" i="5"/>
  <c r="BM24" i="5"/>
  <c r="BL24" i="5" s="1"/>
  <c r="K24" i="5" s="1"/>
  <c r="BM25" i="5"/>
  <c r="BM26" i="5"/>
  <c r="BM27" i="5"/>
  <c r="BL27" i="5" s="1"/>
  <c r="K27" i="5" s="1"/>
  <c r="BL8" i="5"/>
  <c r="K8" i="5" s="1"/>
  <c r="BL10" i="5"/>
  <c r="BL14" i="5"/>
  <c r="K14" i="5" s="1"/>
  <c r="BL16" i="5"/>
  <c r="BL20" i="5"/>
  <c r="K20" i="5" s="1"/>
  <c r="BL22" i="5"/>
  <c r="BL26" i="5"/>
  <c r="K26" i="5" s="1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E8" i="5"/>
  <c r="BD8" i="5" s="1"/>
  <c r="J8" i="5" s="1"/>
  <c r="BE9" i="5"/>
  <c r="BE10" i="5"/>
  <c r="BE11" i="5"/>
  <c r="BD11" i="5" s="1"/>
  <c r="J11" i="5" s="1"/>
  <c r="BE12" i="5"/>
  <c r="BE13" i="5"/>
  <c r="BD13" i="5" s="1"/>
  <c r="J13" i="5" s="1"/>
  <c r="BE14" i="5"/>
  <c r="BD14" i="5" s="1"/>
  <c r="J14" i="5" s="1"/>
  <c r="BE15" i="5"/>
  <c r="BE16" i="5"/>
  <c r="BE17" i="5"/>
  <c r="BD17" i="5" s="1"/>
  <c r="J17" i="5" s="1"/>
  <c r="BE18" i="5"/>
  <c r="BE19" i="5"/>
  <c r="BD19" i="5" s="1"/>
  <c r="J19" i="5" s="1"/>
  <c r="BE20" i="5"/>
  <c r="BD20" i="5" s="1"/>
  <c r="J20" i="5" s="1"/>
  <c r="BE21" i="5"/>
  <c r="BE22" i="5"/>
  <c r="BE23" i="5"/>
  <c r="BD23" i="5" s="1"/>
  <c r="J23" i="5" s="1"/>
  <c r="BE24" i="5"/>
  <c r="BE25" i="5"/>
  <c r="BD25" i="5" s="1"/>
  <c r="BE26" i="5"/>
  <c r="BD26" i="5" s="1"/>
  <c r="J26" i="5" s="1"/>
  <c r="BE27" i="5"/>
  <c r="BD9" i="5"/>
  <c r="J9" i="5" s="1"/>
  <c r="BD10" i="5"/>
  <c r="BD12" i="5"/>
  <c r="J12" i="5" s="1"/>
  <c r="BD15" i="5"/>
  <c r="J15" i="5" s="1"/>
  <c r="BD16" i="5"/>
  <c r="BD18" i="5"/>
  <c r="J18" i="5" s="1"/>
  <c r="BD21" i="5"/>
  <c r="J21" i="5" s="1"/>
  <c r="BD22" i="5"/>
  <c r="BD24" i="5"/>
  <c r="J24" i="5" s="1"/>
  <c r="BD27" i="5"/>
  <c r="J27" i="5" s="1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Y8" i="5"/>
  <c r="AY9" i="5"/>
  <c r="AY10" i="5"/>
  <c r="AY11" i="5"/>
  <c r="AV11" i="5" s="1"/>
  <c r="I11" i="5" s="1"/>
  <c r="AY12" i="5"/>
  <c r="AY13" i="5"/>
  <c r="AY14" i="5"/>
  <c r="AY15" i="5"/>
  <c r="AY16" i="5"/>
  <c r="AY17" i="5"/>
  <c r="AV17" i="5" s="1"/>
  <c r="AY18" i="5"/>
  <c r="AY19" i="5"/>
  <c r="AY20" i="5"/>
  <c r="AY21" i="5"/>
  <c r="AY22" i="5"/>
  <c r="AY23" i="5"/>
  <c r="AV23" i="5" s="1"/>
  <c r="I23" i="5" s="1"/>
  <c r="AY24" i="5"/>
  <c r="AY25" i="5"/>
  <c r="AY26" i="5"/>
  <c r="AY27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W8" i="5"/>
  <c r="AW9" i="5"/>
  <c r="AV9" i="5" s="1"/>
  <c r="I9" i="5" s="1"/>
  <c r="AW10" i="5"/>
  <c r="AV10" i="5" s="1"/>
  <c r="I10" i="5" s="1"/>
  <c r="AW11" i="5"/>
  <c r="AW12" i="5"/>
  <c r="AW13" i="5"/>
  <c r="AV13" i="5" s="1"/>
  <c r="I13" i="5" s="1"/>
  <c r="AW14" i="5"/>
  <c r="AW15" i="5"/>
  <c r="AV15" i="5" s="1"/>
  <c r="I15" i="5" s="1"/>
  <c r="AW16" i="5"/>
  <c r="AV16" i="5" s="1"/>
  <c r="I16" i="5" s="1"/>
  <c r="AW17" i="5"/>
  <c r="AW18" i="5"/>
  <c r="AW19" i="5"/>
  <c r="AV19" i="5" s="1"/>
  <c r="I19" i="5" s="1"/>
  <c r="AW20" i="5"/>
  <c r="AW21" i="5"/>
  <c r="AV21" i="5" s="1"/>
  <c r="I21" i="5" s="1"/>
  <c r="AW22" i="5"/>
  <c r="AV22" i="5" s="1"/>
  <c r="I22" i="5" s="1"/>
  <c r="AW23" i="5"/>
  <c r="AW24" i="5"/>
  <c r="AW25" i="5"/>
  <c r="AV25" i="5" s="1"/>
  <c r="I25" i="5" s="1"/>
  <c r="AW26" i="5"/>
  <c r="AW27" i="5"/>
  <c r="AV27" i="5" s="1"/>
  <c r="I27" i="5" s="1"/>
  <c r="AV8" i="5"/>
  <c r="AV12" i="5"/>
  <c r="AV14" i="5"/>
  <c r="AV18" i="5"/>
  <c r="AV20" i="5"/>
  <c r="AV24" i="5"/>
  <c r="AV26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Q8" i="5"/>
  <c r="AQ9" i="5"/>
  <c r="AQ10" i="5"/>
  <c r="AQ11" i="5"/>
  <c r="AQ12" i="5"/>
  <c r="AQ13" i="5"/>
  <c r="AN13" i="5" s="1"/>
  <c r="H13" i="5" s="1"/>
  <c r="AQ14" i="5"/>
  <c r="AQ15" i="5"/>
  <c r="AQ16" i="5"/>
  <c r="AQ17" i="5"/>
  <c r="AQ18" i="5"/>
  <c r="AQ19" i="5"/>
  <c r="AN19" i="5" s="1"/>
  <c r="H19" i="5" s="1"/>
  <c r="AQ20" i="5"/>
  <c r="AQ21" i="5"/>
  <c r="AQ22" i="5"/>
  <c r="AQ23" i="5"/>
  <c r="AQ24" i="5"/>
  <c r="AQ25" i="5"/>
  <c r="AN25" i="5" s="1"/>
  <c r="H25" i="5" s="1"/>
  <c r="AQ26" i="5"/>
  <c r="AQ27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O8" i="5"/>
  <c r="AO9" i="5"/>
  <c r="AN9" i="5" s="1"/>
  <c r="H9" i="5" s="1"/>
  <c r="AO10" i="5"/>
  <c r="AO11" i="5"/>
  <c r="AO12" i="5"/>
  <c r="AN12" i="5" s="1"/>
  <c r="H12" i="5" s="1"/>
  <c r="AO13" i="5"/>
  <c r="AO14" i="5"/>
  <c r="AO15" i="5"/>
  <c r="AN15" i="5" s="1"/>
  <c r="H15" i="5" s="1"/>
  <c r="AO16" i="5"/>
  <c r="AO17" i="5"/>
  <c r="AO18" i="5"/>
  <c r="AN18" i="5" s="1"/>
  <c r="H18" i="5" s="1"/>
  <c r="AO19" i="5"/>
  <c r="AO20" i="5"/>
  <c r="AO21" i="5"/>
  <c r="AN21" i="5" s="1"/>
  <c r="H21" i="5" s="1"/>
  <c r="AO22" i="5"/>
  <c r="AO23" i="5"/>
  <c r="AO24" i="5"/>
  <c r="AN24" i="5" s="1"/>
  <c r="H24" i="5" s="1"/>
  <c r="AO25" i="5"/>
  <c r="AO26" i="5"/>
  <c r="AO27" i="5"/>
  <c r="AN27" i="5" s="1"/>
  <c r="H27" i="5" s="1"/>
  <c r="AN8" i="5"/>
  <c r="H8" i="5" s="1"/>
  <c r="AN10" i="5"/>
  <c r="AN14" i="5"/>
  <c r="H14" i="5" s="1"/>
  <c r="AN16" i="5"/>
  <c r="AN20" i="5"/>
  <c r="H20" i="5" s="1"/>
  <c r="AN22" i="5"/>
  <c r="AN26" i="5"/>
  <c r="H26" i="5" s="1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G8" i="5"/>
  <c r="AF8" i="5" s="1"/>
  <c r="G8" i="5" s="1"/>
  <c r="AG9" i="5"/>
  <c r="AG10" i="5"/>
  <c r="AG11" i="5"/>
  <c r="AF11" i="5" s="1"/>
  <c r="G11" i="5" s="1"/>
  <c r="AG12" i="5"/>
  <c r="AG13" i="5"/>
  <c r="AF13" i="5" s="1"/>
  <c r="AG14" i="5"/>
  <c r="AF14" i="5" s="1"/>
  <c r="G14" i="5" s="1"/>
  <c r="AG15" i="5"/>
  <c r="AG16" i="5"/>
  <c r="AG17" i="5"/>
  <c r="AF17" i="5" s="1"/>
  <c r="G17" i="5" s="1"/>
  <c r="AG18" i="5"/>
  <c r="AG19" i="5"/>
  <c r="AF19" i="5" s="1"/>
  <c r="AG20" i="5"/>
  <c r="AF20" i="5" s="1"/>
  <c r="G20" i="5" s="1"/>
  <c r="AG21" i="5"/>
  <c r="AG22" i="5"/>
  <c r="AG23" i="5"/>
  <c r="AF23" i="5" s="1"/>
  <c r="G23" i="5" s="1"/>
  <c r="AG24" i="5"/>
  <c r="AG25" i="5"/>
  <c r="AF25" i="5" s="1"/>
  <c r="AG26" i="5"/>
  <c r="AF26" i="5" s="1"/>
  <c r="G26" i="5" s="1"/>
  <c r="AG27" i="5"/>
  <c r="AF9" i="5"/>
  <c r="G9" i="5" s="1"/>
  <c r="AF10" i="5"/>
  <c r="AF12" i="5"/>
  <c r="G12" i="5" s="1"/>
  <c r="F12" i="5" s="1"/>
  <c r="AF15" i="5"/>
  <c r="G15" i="5" s="1"/>
  <c r="AF16" i="5"/>
  <c r="AF18" i="5"/>
  <c r="G18" i="5" s="1"/>
  <c r="F18" i="5" s="1"/>
  <c r="AF21" i="5"/>
  <c r="G21" i="5" s="1"/>
  <c r="AF22" i="5"/>
  <c r="AF24" i="5"/>
  <c r="G24" i="5" s="1"/>
  <c r="F24" i="5" s="1"/>
  <c r="AF27" i="5"/>
  <c r="G27" i="5" s="1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A8" i="5"/>
  <c r="AA9" i="5"/>
  <c r="AA10" i="5"/>
  <c r="AA11" i="5"/>
  <c r="X11" i="5" s="1"/>
  <c r="E11" i="5" s="1"/>
  <c r="AA12" i="5"/>
  <c r="AA13" i="5"/>
  <c r="AA14" i="5"/>
  <c r="AA15" i="5"/>
  <c r="AA16" i="5"/>
  <c r="AA17" i="5"/>
  <c r="X17" i="5" s="1"/>
  <c r="E17" i="5" s="1"/>
  <c r="AA18" i="5"/>
  <c r="AA19" i="5"/>
  <c r="AA20" i="5"/>
  <c r="AA21" i="5"/>
  <c r="AA22" i="5"/>
  <c r="AA23" i="5"/>
  <c r="X23" i="5" s="1"/>
  <c r="E23" i="5" s="1"/>
  <c r="AA24" i="5"/>
  <c r="AA25" i="5"/>
  <c r="AA26" i="5"/>
  <c r="AA27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Y8" i="5"/>
  <c r="Y9" i="5"/>
  <c r="X9" i="5" s="1"/>
  <c r="E9" i="5" s="1"/>
  <c r="Y10" i="5"/>
  <c r="X10" i="5" s="1"/>
  <c r="E10" i="5" s="1"/>
  <c r="Y11" i="5"/>
  <c r="Y12" i="5"/>
  <c r="Y13" i="5"/>
  <c r="X13" i="5" s="1"/>
  <c r="E13" i="5" s="1"/>
  <c r="Y14" i="5"/>
  <c r="Y15" i="5"/>
  <c r="X15" i="5" s="1"/>
  <c r="Y16" i="5"/>
  <c r="X16" i="5" s="1"/>
  <c r="E16" i="5" s="1"/>
  <c r="Y17" i="5"/>
  <c r="Y18" i="5"/>
  <c r="Y19" i="5"/>
  <c r="X19" i="5" s="1"/>
  <c r="E19" i="5" s="1"/>
  <c r="Y20" i="5"/>
  <c r="Y21" i="5"/>
  <c r="X21" i="5" s="1"/>
  <c r="E21" i="5" s="1"/>
  <c r="Y22" i="5"/>
  <c r="X22" i="5" s="1"/>
  <c r="E22" i="5" s="1"/>
  <c r="Y23" i="5"/>
  <c r="Y24" i="5"/>
  <c r="Y25" i="5"/>
  <c r="X25" i="5" s="1"/>
  <c r="E25" i="5" s="1"/>
  <c r="Y26" i="5"/>
  <c r="Y27" i="5"/>
  <c r="X27" i="5" s="1"/>
  <c r="E27" i="5" s="1"/>
  <c r="X8" i="5"/>
  <c r="E8" i="5" s="1"/>
  <c r="X12" i="5"/>
  <c r="X14" i="5"/>
  <c r="E14" i="5" s="1"/>
  <c r="X18" i="5"/>
  <c r="X20" i="5"/>
  <c r="E20" i="5" s="1"/>
  <c r="X24" i="5"/>
  <c r="X26" i="5"/>
  <c r="E26" i="5" s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S8" i="5"/>
  <c r="S9" i="5"/>
  <c r="S10" i="5"/>
  <c r="S11" i="5"/>
  <c r="S12" i="5"/>
  <c r="S13" i="5"/>
  <c r="P13" i="5" s="1"/>
  <c r="S14" i="5"/>
  <c r="S15" i="5"/>
  <c r="S16" i="5"/>
  <c r="S17" i="5"/>
  <c r="S18" i="5"/>
  <c r="S19" i="5"/>
  <c r="S20" i="5"/>
  <c r="S21" i="5"/>
  <c r="S22" i="5"/>
  <c r="S23" i="5"/>
  <c r="S24" i="5"/>
  <c r="S25" i="5"/>
  <c r="P25" i="5" s="1"/>
  <c r="S26" i="5"/>
  <c r="S27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Q8" i="5"/>
  <c r="Q9" i="5"/>
  <c r="P9" i="5" s="1"/>
  <c r="Q10" i="5"/>
  <c r="Q11" i="5"/>
  <c r="Q12" i="5"/>
  <c r="P12" i="5" s="1"/>
  <c r="Q13" i="5"/>
  <c r="Q14" i="5"/>
  <c r="Q15" i="5"/>
  <c r="P15" i="5" s="1"/>
  <c r="Q16" i="5"/>
  <c r="Q17" i="5"/>
  <c r="Q18" i="5"/>
  <c r="P18" i="5" s="1"/>
  <c r="Q19" i="5"/>
  <c r="Q20" i="5"/>
  <c r="Q21" i="5"/>
  <c r="P21" i="5" s="1"/>
  <c r="Q22" i="5"/>
  <c r="Q23" i="5"/>
  <c r="Q24" i="5"/>
  <c r="P24" i="5" s="1"/>
  <c r="Q25" i="5"/>
  <c r="Q26" i="5"/>
  <c r="Q27" i="5"/>
  <c r="P27" i="5" s="1"/>
  <c r="P8" i="5"/>
  <c r="P10" i="5"/>
  <c r="P14" i="5"/>
  <c r="P16" i="5"/>
  <c r="P19" i="5"/>
  <c r="P20" i="5"/>
  <c r="P22" i="5"/>
  <c r="P26" i="5"/>
  <c r="O8" i="5"/>
  <c r="O14" i="5"/>
  <c r="O18" i="5"/>
  <c r="O20" i="5"/>
  <c r="O24" i="5"/>
  <c r="O26" i="5"/>
  <c r="N9" i="5"/>
  <c r="N10" i="5"/>
  <c r="N14" i="5"/>
  <c r="N16" i="5"/>
  <c r="N20" i="5"/>
  <c r="N21" i="5"/>
  <c r="N22" i="5"/>
  <c r="N26" i="5"/>
  <c r="M10" i="5"/>
  <c r="M12" i="5"/>
  <c r="M13" i="5"/>
  <c r="M16" i="5"/>
  <c r="M18" i="5"/>
  <c r="M22" i="5"/>
  <c r="M24" i="5"/>
  <c r="M25" i="5"/>
  <c r="L8" i="5"/>
  <c r="L12" i="5"/>
  <c r="L14" i="5"/>
  <c r="L18" i="5"/>
  <c r="L20" i="5"/>
  <c r="L24" i="5"/>
  <c r="L26" i="5"/>
  <c r="K10" i="5"/>
  <c r="K16" i="5"/>
  <c r="K22" i="5"/>
  <c r="J10" i="5"/>
  <c r="J16" i="5"/>
  <c r="J22" i="5"/>
  <c r="J25" i="5"/>
  <c r="I8" i="5"/>
  <c r="I12" i="5"/>
  <c r="I14" i="5"/>
  <c r="I17" i="5"/>
  <c r="I18" i="5"/>
  <c r="I20" i="5"/>
  <c r="I24" i="5"/>
  <c r="I26" i="5"/>
  <c r="H10" i="5"/>
  <c r="H16" i="5"/>
  <c r="H22" i="5"/>
  <c r="G10" i="5"/>
  <c r="F10" i="5" s="1"/>
  <c r="G13" i="5"/>
  <c r="G16" i="5"/>
  <c r="G19" i="5"/>
  <c r="G22" i="5"/>
  <c r="G25" i="5"/>
  <c r="E12" i="5"/>
  <c r="E15" i="5"/>
  <c r="E18" i="5"/>
  <c r="E24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BO8" i="9"/>
  <c r="BO9" i="9"/>
  <c r="D9" i="9" s="1"/>
  <c r="BO10" i="9"/>
  <c r="BO11" i="9"/>
  <c r="BO12" i="9"/>
  <c r="BO13" i="9"/>
  <c r="BO14" i="9"/>
  <c r="BO15" i="9"/>
  <c r="D15" i="9" s="1"/>
  <c r="BO16" i="9"/>
  <c r="BO17" i="9"/>
  <c r="BO18" i="9"/>
  <c r="BO19" i="9"/>
  <c r="BO20" i="9"/>
  <c r="BO21" i="9"/>
  <c r="D21" i="9" s="1"/>
  <c r="BO22" i="9"/>
  <c r="BO23" i="9"/>
  <c r="BO24" i="9"/>
  <c r="BO25" i="9"/>
  <c r="BO26" i="9"/>
  <c r="BO27" i="9"/>
  <c r="D27" i="9" s="1"/>
  <c r="AT8" i="9"/>
  <c r="AT9" i="9"/>
  <c r="AT10" i="9"/>
  <c r="AT11" i="9"/>
  <c r="AT12" i="9"/>
  <c r="AT13" i="9"/>
  <c r="D13" i="9" s="1"/>
  <c r="AT14" i="9"/>
  <c r="AT15" i="9"/>
  <c r="AT16" i="9"/>
  <c r="AT17" i="9"/>
  <c r="AT18" i="9"/>
  <c r="AT19" i="9"/>
  <c r="D19" i="9" s="1"/>
  <c r="AT20" i="9"/>
  <c r="AT21" i="9"/>
  <c r="AT22" i="9"/>
  <c r="AT23" i="9"/>
  <c r="AT24" i="9"/>
  <c r="AT25" i="9"/>
  <c r="D25" i="9" s="1"/>
  <c r="AT26" i="9"/>
  <c r="AT27" i="9"/>
  <c r="Y8" i="9"/>
  <c r="Y9" i="9"/>
  <c r="Y10" i="9"/>
  <c r="Y11" i="9"/>
  <c r="Y12" i="9"/>
  <c r="Y13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X8" i="9"/>
  <c r="X9" i="9"/>
  <c r="BN9" i="4" s="1"/>
  <c r="X10" i="9"/>
  <c r="X11" i="9"/>
  <c r="X12" i="9"/>
  <c r="X13" i="9"/>
  <c r="X14" i="9"/>
  <c r="X15" i="9"/>
  <c r="BN15" i="4" s="1"/>
  <c r="X16" i="9"/>
  <c r="X17" i="9"/>
  <c r="X18" i="9"/>
  <c r="X19" i="9"/>
  <c r="X20" i="9"/>
  <c r="X21" i="9"/>
  <c r="BN21" i="4" s="1"/>
  <c r="X22" i="9"/>
  <c r="X23" i="9"/>
  <c r="X24" i="9"/>
  <c r="X25" i="9"/>
  <c r="X26" i="9"/>
  <c r="X27" i="9"/>
  <c r="BN27" i="4" s="1"/>
  <c r="W8" i="9"/>
  <c r="W9" i="9"/>
  <c r="W10" i="9"/>
  <c r="W11" i="9"/>
  <c r="W12" i="9"/>
  <c r="W13" i="9"/>
  <c r="BM13" i="4" s="1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D8" i="9"/>
  <c r="D10" i="9"/>
  <c r="D11" i="9"/>
  <c r="D12" i="9"/>
  <c r="D14" i="9"/>
  <c r="D16" i="9"/>
  <c r="D17" i="9"/>
  <c r="D18" i="9"/>
  <c r="D20" i="9"/>
  <c r="D22" i="9"/>
  <c r="D23" i="9"/>
  <c r="D24" i="9"/>
  <c r="D26" i="9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N8" i="4"/>
  <c r="BN10" i="4"/>
  <c r="BN11" i="4"/>
  <c r="BN12" i="4"/>
  <c r="BN13" i="4"/>
  <c r="BN14" i="4"/>
  <c r="X14" i="4" s="1"/>
  <c r="BN16" i="4"/>
  <c r="BN17" i="4"/>
  <c r="BN18" i="4"/>
  <c r="BN19" i="4"/>
  <c r="BN20" i="4"/>
  <c r="BN22" i="4"/>
  <c r="BN23" i="4"/>
  <c r="BN24" i="4"/>
  <c r="BN25" i="4"/>
  <c r="BN26" i="4"/>
  <c r="BM8" i="4"/>
  <c r="BM9" i="4"/>
  <c r="BM10" i="4"/>
  <c r="BM11" i="4"/>
  <c r="BM12" i="4"/>
  <c r="BM14" i="4"/>
  <c r="BM15" i="4"/>
  <c r="BM16" i="4"/>
  <c r="BM17" i="4"/>
  <c r="BM18" i="4"/>
  <c r="BM19" i="4"/>
  <c r="W19" i="4" s="1"/>
  <c r="BM20" i="4"/>
  <c r="BM21" i="4"/>
  <c r="BM22" i="4"/>
  <c r="BM23" i="4"/>
  <c r="BM24" i="4"/>
  <c r="BM25" i="4"/>
  <c r="W25" i="4" s="1"/>
  <c r="BM26" i="4"/>
  <c r="BM27" i="4"/>
  <c r="BL8" i="4"/>
  <c r="BL9" i="4"/>
  <c r="BL10" i="4"/>
  <c r="BL11" i="4"/>
  <c r="V11" i="4" s="1"/>
  <c r="BL12" i="4"/>
  <c r="BL13" i="4"/>
  <c r="BL14" i="4"/>
  <c r="BL15" i="4"/>
  <c r="BL16" i="4"/>
  <c r="BL17" i="4"/>
  <c r="V17" i="4" s="1"/>
  <c r="BL18" i="4"/>
  <c r="BL19" i="4"/>
  <c r="BL20" i="4"/>
  <c r="BL21" i="4"/>
  <c r="BL22" i="4"/>
  <c r="BL23" i="4"/>
  <c r="V23" i="4" s="1"/>
  <c r="BL24" i="4"/>
  <c r="BL25" i="4"/>
  <c r="BL26" i="4"/>
  <c r="BL27" i="4"/>
  <c r="BK8" i="4"/>
  <c r="BK9" i="4"/>
  <c r="U9" i="4" s="1"/>
  <c r="BK10" i="4"/>
  <c r="BK11" i="4"/>
  <c r="BK12" i="4"/>
  <c r="BK13" i="4"/>
  <c r="BK14" i="4"/>
  <c r="BK15" i="4"/>
  <c r="U15" i="4" s="1"/>
  <c r="BK16" i="4"/>
  <c r="BK17" i="4"/>
  <c r="BK18" i="4"/>
  <c r="BK19" i="4"/>
  <c r="BK20" i="4"/>
  <c r="BK21" i="4"/>
  <c r="U21" i="4" s="1"/>
  <c r="BK22" i="4"/>
  <c r="BK23" i="4"/>
  <c r="BK24" i="4"/>
  <c r="BK25" i="4"/>
  <c r="BK26" i="4"/>
  <c r="BK27" i="4"/>
  <c r="U27" i="4" s="1"/>
  <c r="BJ8" i="4"/>
  <c r="BJ9" i="4"/>
  <c r="BJ10" i="4"/>
  <c r="BJ11" i="4"/>
  <c r="BJ12" i="4"/>
  <c r="BJ13" i="4"/>
  <c r="T13" i="4" s="1"/>
  <c r="BJ14" i="4"/>
  <c r="BJ15" i="4"/>
  <c r="BJ16" i="4"/>
  <c r="BJ17" i="4"/>
  <c r="BJ18" i="4"/>
  <c r="BJ19" i="4"/>
  <c r="T19" i="4" s="1"/>
  <c r="BJ20" i="4"/>
  <c r="BJ21" i="4"/>
  <c r="BJ22" i="4"/>
  <c r="BJ23" i="4"/>
  <c r="BJ24" i="4"/>
  <c r="BJ25" i="4"/>
  <c r="T25" i="4" s="1"/>
  <c r="BJ26" i="4"/>
  <c r="BJ27" i="4"/>
  <c r="BI8" i="4"/>
  <c r="BI9" i="4"/>
  <c r="BI10" i="4"/>
  <c r="BI11" i="4"/>
  <c r="S11" i="4" s="1"/>
  <c r="BI12" i="4"/>
  <c r="BI13" i="4"/>
  <c r="BI14" i="4"/>
  <c r="BI15" i="4"/>
  <c r="BI16" i="4"/>
  <c r="BI17" i="4"/>
  <c r="S17" i="4" s="1"/>
  <c r="BI18" i="4"/>
  <c r="BI19" i="4"/>
  <c r="BI20" i="4"/>
  <c r="BI21" i="4"/>
  <c r="BI22" i="4"/>
  <c r="BI23" i="4"/>
  <c r="S23" i="4" s="1"/>
  <c r="BI24" i="4"/>
  <c r="BI25" i="4"/>
  <c r="BI26" i="4"/>
  <c r="BI27" i="4"/>
  <c r="BH8" i="4"/>
  <c r="BH9" i="4"/>
  <c r="R9" i="4" s="1"/>
  <c r="BH10" i="4"/>
  <c r="BH11" i="4"/>
  <c r="BH12" i="4"/>
  <c r="BH13" i="4"/>
  <c r="BH14" i="4"/>
  <c r="BH15" i="4"/>
  <c r="R15" i="4" s="1"/>
  <c r="BH16" i="4"/>
  <c r="BH17" i="4"/>
  <c r="BH18" i="4"/>
  <c r="BH19" i="4"/>
  <c r="BH20" i="4"/>
  <c r="BH21" i="4"/>
  <c r="R21" i="4" s="1"/>
  <c r="BH22" i="4"/>
  <c r="BH23" i="4"/>
  <c r="BH24" i="4"/>
  <c r="BH25" i="4"/>
  <c r="BH26" i="4"/>
  <c r="BH27" i="4"/>
  <c r="R27" i="4" s="1"/>
  <c r="BG8" i="4"/>
  <c r="BG9" i="4"/>
  <c r="BG10" i="4"/>
  <c r="BG11" i="4"/>
  <c r="BG12" i="4"/>
  <c r="BG13" i="4"/>
  <c r="Q13" i="4" s="1"/>
  <c r="BG14" i="4"/>
  <c r="BG15" i="4"/>
  <c r="BG16" i="4"/>
  <c r="BG17" i="4"/>
  <c r="BG18" i="4"/>
  <c r="BG19" i="4"/>
  <c r="Q19" i="4" s="1"/>
  <c r="BG20" i="4"/>
  <c r="BG21" i="4"/>
  <c r="BG22" i="4"/>
  <c r="BG23" i="4"/>
  <c r="BG24" i="4"/>
  <c r="BG25" i="4"/>
  <c r="Q25" i="4" s="1"/>
  <c r="BG26" i="4"/>
  <c r="BG27" i="4"/>
  <c r="BF8" i="4"/>
  <c r="BF9" i="4"/>
  <c r="BF10" i="4"/>
  <c r="BF11" i="4"/>
  <c r="P11" i="4" s="1"/>
  <c r="BF12" i="4"/>
  <c r="BF13" i="4"/>
  <c r="BF14" i="4"/>
  <c r="BF15" i="4"/>
  <c r="BF16" i="4"/>
  <c r="BF17" i="4"/>
  <c r="P17" i="4" s="1"/>
  <c r="BF18" i="4"/>
  <c r="BF19" i="4"/>
  <c r="BF20" i="4"/>
  <c r="BF21" i="4"/>
  <c r="BF22" i="4"/>
  <c r="BF23" i="4"/>
  <c r="P23" i="4" s="1"/>
  <c r="BF24" i="4"/>
  <c r="BF25" i="4"/>
  <c r="BF26" i="4"/>
  <c r="BF27" i="4"/>
  <c r="BE8" i="4"/>
  <c r="BE9" i="4"/>
  <c r="O9" i="4" s="1"/>
  <c r="BE10" i="4"/>
  <c r="BE11" i="4"/>
  <c r="BE12" i="4"/>
  <c r="BE13" i="4"/>
  <c r="BE14" i="4"/>
  <c r="BE15" i="4"/>
  <c r="O15" i="4" s="1"/>
  <c r="BE16" i="4"/>
  <c r="BE17" i="4"/>
  <c r="BE18" i="4"/>
  <c r="BE19" i="4"/>
  <c r="BE20" i="4"/>
  <c r="BE21" i="4"/>
  <c r="O21" i="4" s="1"/>
  <c r="BE22" i="4"/>
  <c r="BE23" i="4"/>
  <c r="BE24" i="4"/>
  <c r="BE25" i="4"/>
  <c r="BE26" i="4"/>
  <c r="BE27" i="4"/>
  <c r="O27" i="4" s="1"/>
  <c r="BD8" i="4"/>
  <c r="BD9" i="4"/>
  <c r="BD10" i="4"/>
  <c r="BD11" i="4"/>
  <c r="BD12" i="4"/>
  <c r="BD13" i="4"/>
  <c r="N13" i="4" s="1"/>
  <c r="BD14" i="4"/>
  <c r="BD15" i="4"/>
  <c r="BD16" i="4"/>
  <c r="BD17" i="4"/>
  <c r="BD18" i="4"/>
  <c r="BD19" i="4"/>
  <c r="N19" i="4" s="1"/>
  <c r="BD20" i="4"/>
  <c r="BD21" i="4"/>
  <c r="BD22" i="4"/>
  <c r="BD23" i="4"/>
  <c r="BD24" i="4"/>
  <c r="BD25" i="4"/>
  <c r="N25" i="4" s="1"/>
  <c r="BD26" i="4"/>
  <c r="BD27" i="4"/>
  <c r="BC8" i="4"/>
  <c r="BC9" i="4"/>
  <c r="BC10" i="4"/>
  <c r="BC11" i="4"/>
  <c r="M11" i="4" s="1"/>
  <c r="BC12" i="4"/>
  <c r="BC13" i="4"/>
  <c r="BC14" i="4"/>
  <c r="BC15" i="4"/>
  <c r="BC16" i="4"/>
  <c r="BC17" i="4"/>
  <c r="M17" i="4" s="1"/>
  <c r="BC18" i="4"/>
  <c r="BC19" i="4"/>
  <c r="BC20" i="4"/>
  <c r="BC21" i="4"/>
  <c r="BC22" i="4"/>
  <c r="BC23" i="4"/>
  <c r="M23" i="4" s="1"/>
  <c r="BC24" i="4"/>
  <c r="BC25" i="4"/>
  <c r="BC26" i="4"/>
  <c r="BC27" i="4"/>
  <c r="BB8" i="4"/>
  <c r="BB9" i="4"/>
  <c r="L9" i="4" s="1"/>
  <c r="BB10" i="4"/>
  <c r="BB11" i="4"/>
  <c r="BB12" i="4"/>
  <c r="BB13" i="4"/>
  <c r="BB14" i="4"/>
  <c r="BB15" i="4"/>
  <c r="L15" i="4" s="1"/>
  <c r="BB16" i="4"/>
  <c r="BB17" i="4"/>
  <c r="BB18" i="4"/>
  <c r="BB19" i="4"/>
  <c r="BB20" i="4"/>
  <c r="BB21" i="4"/>
  <c r="L21" i="4" s="1"/>
  <c r="BB22" i="4"/>
  <c r="BB23" i="4"/>
  <c r="BB24" i="4"/>
  <c r="BB25" i="4"/>
  <c r="BB26" i="4"/>
  <c r="BB27" i="4"/>
  <c r="L27" i="4" s="1"/>
  <c r="BA8" i="4"/>
  <c r="BA9" i="4"/>
  <c r="BA10" i="4"/>
  <c r="BA11" i="4"/>
  <c r="BA12" i="4"/>
  <c r="BA13" i="4"/>
  <c r="K13" i="4" s="1"/>
  <c r="BA14" i="4"/>
  <c r="BA15" i="4"/>
  <c r="BA16" i="4"/>
  <c r="BA17" i="4"/>
  <c r="BA18" i="4"/>
  <c r="BA19" i="4"/>
  <c r="K19" i="4" s="1"/>
  <c r="BA20" i="4"/>
  <c r="BA21" i="4"/>
  <c r="BA22" i="4"/>
  <c r="BA23" i="4"/>
  <c r="BA24" i="4"/>
  <c r="BA25" i="4"/>
  <c r="K25" i="4" s="1"/>
  <c r="BA26" i="4"/>
  <c r="BA27" i="4"/>
  <c r="AZ8" i="4"/>
  <c r="AZ9" i="4"/>
  <c r="AZ10" i="4"/>
  <c r="AZ11" i="4"/>
  <c r="J11" i="4" s="1"/>
  <c r="AZ12" i="4"/>
  <c r="AZ13" i="4"/>
  <c r="AZ14" i="4"/>
  <c r="AZ15" i="4"/>
  <c r="AZ16" i="4"/>
  <c r="AZ17" i="4"/>
  <c r="J17" i="4" s="1"/>
  <c r="AZ18" i="4"/>
  <c r="AZ19" i="4"/>
  <c r="AZ20" i="4"/>
  <c r="AZ21" i="4"/>
  <c r="AZ22" i="4"/>
  <c r="AZ23" i="4"/>
  <c r="J23" i="4" s="1"/>
  <c r="AZ24" i="4"/>
  <c r="AZ25" i="4"/>
  <c r="AZ26" i="4"/>
  <c r="AZ27" i="4"/>
  <c r="AY8" i="4"/>
  <c r="AY9" i="4"/>
  <c r="I9" i="4" s="1"/>
  <c r="AY10" i="4"/>
  <c r="AY11" i="4"/>
  <c r="AY12" i="4"/>
  <c r="AY13" i="4"/>
  <c r="AY14" i="4"/>
  <c r="AY15" i="4"/>
  <c r="I15" i="4" s="1"/>
  <c r="AY16" i="4"/>
  <c r="AY17" i="4"/>
  <c r="AY18" i="4"/>
  <c r="AY19" i="4"/>
  <c r="AY20" i="4"/>
  <c r="AY21" i="4"/>
  <c r="I21" i="4" s="1"/>
  <c r="AY22" i="4"/>
  <c r="AY23" i="4"/>
  <c r="AY24" i="4"/>
  <c r="AY25" i="4"/>
  <c r="AY26" i="4"/>
  <c r="AY27" i="4"/>
  <c r="I27" i="4" s="1"/>
  <c r="AX8" i="4"/>
  <c r="AX9" i="4"/>
  <c r="AX10" i="4"/>
  <c r="AX11" i="4"/>
  <c r="AX12" i="4"/>
  <c r="AX13" i="4"/>
  <c r="H13" i="4" s="1"/>
  <c r="AX14" i="4"/>
  <c r="AX15" i="4"/>
  <c r="AX16" i="4"/>
  <c r="AX17" i="4"/>
  <c r="AX18" i="4"/>
  <c r="AX19" i="4"/>
  <c r="H19" i="4" s="1"/>
  <c r="AX20" i="4"/>
  <c r="AX21" i="4"/>
  <c r="AX22" i="4"/>
  <c r="AX23" i="4"/>
  <c r="AX24" i="4"/>
  <c r="AX25" i="4"/>
  <c r="H25" i="4" s="1"/>
  <c r="AX26" i="4"/>
  <c r="AX27" i="4"/>
  <c r="AW8" i="4"/>
  <c r="AW9" i="4"/>
  <c r="AW10" i="4"/>
  <c r="AW11" i="4"/>
  <c r="G11" i="4" s="1"/>
  <c r="AW12" i="4"/>
  <c r="AW13" i="4"/>
  <c r="AW14" i="4"/>
  <c r="AW15" i="4"/>
  <c r="AW16" i="4"/>
  <c r="AW17" i="4"/>
  <c r="G17" i="4" s="1"/>
  <c r="AW18" i="4"/>
  <c r="AW19" i="4"/>
  <c r="AW20" i="4"/>
  <c r="AW21" i="4"/>
  <c r="AW22" i="4"/>
  <c r="AW23" i="4"/>
  <c r="G23" i="4" s="1"/>
  <c r="AW24" i="4"/>
  <c r="AW25" i="4"/>
  <c r="AW26" i="4"/>
  <c r="AW27" i="4"/>
  <c r="AV8" i="4"/>
  <c r="AV9" i="4"/>
  <c r="F9" i="4" s="1"/>
  <c r="AV10" i="4"/>
  <c r="AV11" i="4"/>
  <c r="AV12" i="4"/>
  <c r="AV13" i="4"/>
  <c r="AV14" i="4"/>
  <c r="AV15" i="4"/>
  <c r="F15" i="4" s="1"/>
  <c r="AV16" i="4"/>
  <c r="AV17" i="4"/>
  <c r="AV18" i="4"/>
  <c r="AV19" i="4"/>
  <c r="AV20" i="4"/>
  <c r="AV21" i="4"/>
  <c r="F21" i="4" s="1"/>
  <c r="AV22" i="4"/>
  <c r="AV23" i="4"/>
  <c r="AV24" i="4"/>
  <c r="AV25" i="4"/>
  <c r="AV26" i="4"/>
  <c r="AV27" i="4"/>
  <c r="F27" i="4" s="1"/>
  <c r="AU8" i="4"/>
  <c r="AU9" i="4"/>
  <c r="AU10" i="4"/>
  <c r="AU11" i="4"/>
  <c r="AU12" i="4"/>
  <c r="AU13" i="4"/>
  <c r="E13" i="4" s="1"/>
  <c r="AU14" i="4"/>
  <c r="AU15" i="4"/>
  <c r="AU16" i="4"/>
  <c r="AU17" i="4"/>
  <c r="AU18" i="4"/>
  <c r="AU19" i="4"/>
  <c r="E19" i="4" s="1"/>
  <c r="AU20" i="4"/>
  <c r="AU21" i="4"/>
  <c r="AU22" i="4"/>
  <c r="AU23" i="4"/>
  <c r="AU24" i="4"/>
  <c r="AU25" i="4"/>
  <c r="E25" i="4" s="1"/>
  <c r="AU26" i="4"/>
  <c r="AU27" i="4"/>
  <c r="AT8" i="4"/>
  <c r="AT9" i="4"/>
  <c r="AT10" i="4"/>
  <c r="AT11" i="4"/>
  <c r="D11" i="4" s="1"/>
  <c r="AT12" i="4"/>
  <c r="AT13" i="4"/>
  <c r="AT14" i="4"/>
  <c r="AT15" i="4"/>
  <c r="AT16" i="4"/>
  <c r="AT17" i="4"/>
  <c r="D17" i="4" s="1"/>
  <c r="AT18" i="4"/>
  <c r="AT19" i="4"/>
  <c r="AT20" i="4"/>
  <c r="AT21" i="4"/>
  <c r="AT22" i="4"/>
  <c r="AT23" i="4"/>
  <c r="D23" i="4" s="1"/>
  <c r="AT24" i="4"/>
  <c r="AT25" i="4"/>
  <c r="AT26" i="4"/>
  <c r="AT27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X8" i="4"/>
  <c r="X9" i="4"/>
  <c r="X10" i="4"/>
  <c r="X11" i="4"/>
  <c r="X12" i="4"/>
  <c r="X13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W8" i="4"/>
  <c r="W9" i="4"/>
  <c r="W10" i="4"/>
  <c r="W11" i="4"/>
  <c r="W12" i="4"/>
  <c r="W13" i="4"/>
  <c r="W14" i="4"/>
  <c r="W15" i="4"/>
  <c r="W16" i="4"/>
  <c r="W17" i="4"/>
  <c r="W18" i="4"/>
  <c r="W20" i="4"/>
  <c r="W21" i="4"/>
  <c r="W22" i="4"/>
  <c r="W23" i="4"/>
  <c r="W24" i="4"/>
  <c r="W26" i="4"/>
  <c r="W27" i="4"/>
  <c r="V8" i="4"/>
  <c r="V9" i="4"/>
  <c r="V10" i="4"/>
  <c r="V12" i="4"/>
  <c r="V13" i="4"/>
  <c r="V14" i="4"/>
  <c r="V15" i="4"/>
  <c r="V16" i="4"/>
  <c r="V18" i="4"/>
  <c r="V19" i="4"/>
  <c r="V20" i="4"/>
  <c r="V21" i="4"/>
  <c r="V22" i="4"/>
  <c r="V24" i="4"/>
  <c r="V25" i="4"/>
  <c r="V26" i="4"/>
  <c r="V27" i="4"/>
  <c r="U8" i="4"/>
  <c r="U10" i="4"/>
  <c r="U11" i="4"/>
  <c r="U12" i="4"/>
  <c r="U13" i="4"/>
  <c r="U14" i="4"/>
  <c r="U16" i="4"/>
  <c r="U17" i="4"/>
  <c r="U18" i="4"/>
  <c r="U19" i="4"/>
  <c r="U20" i="4"/>
  <c r="U22" i="4"/>
  <c r="U23" i="4"/>
  <c r="U24" i="4"/>
  <c r="U25" i="4"/>
  <c r="U26" i="4"/>
  <c r="T8" i="4"/>
  <c r="T9" i="4"/>
  <c r="T10" i="4"/>
  <c r="T11" i="4"/>
  <c r="T12" i="4"/>
  <c r="T14" i="4"/>
  <c r="T15" i="4"/>
  <c r="T16" i="4"/>
  <c r="T17" i="4"/>
  <c r="T18" i="4"/>
  <c r="T20" i="4"/>
  <c r="T21" i="4"/>
  <c r="T22" i="4"/>
  <c r="T23" i="4"/>
  <c r="T24" i="4"/>
  <c r="T26" i="4"/>
  <c r="T27" i="4"/>
  <c r="S8" i="4"/>
  <c r="S9" i="4"/>
  <c r="S10" i="4"/>
  <c r="S12" i="4"/>
  <c r="S13" i="4"/>
  <c r="S14" i="4"/>
  <c r="S15" i="4"/>
  <c r="S16" i="4"/>
  <c r="S18" i="4"/>
  <c r="S19" i="4"/>
  <c r="S20" i="4"/>
  <c r="S21" i="4"/>
  <c r="S22" i="4"/>
  <c r="S24" i="4"/>
  <c r="S25" i="4"/>
  <c r="S26" i="4"/>
  <c r="S27" i="4"/>
  <c r="R8" i="4"/>
  <c r="R10" i="4"/>
  <c r="R11" i="4"/>
  <c r="R12" i="4"/>
  <c r="R13" i="4"/>
  <c r="R14" i="4"/>
  <c r="R16" i="4"/>
  <c r="R17" i="4"/>
  <c r="R18" i="4"/>
  <c r="R19" i="4"/>
  <c r="R20" i="4"/>
  <c r="R22" i="4"/>
  <c r="R23" i="4"/>
  <c r="R24" i="4"/>
  <c r="R25" i="4"/>
  <c r="R26" i="4"/>
  <c r="Q8" i="4"/>
  <c r="Q9" i="4"/>
  <c r="Q10" i="4"/>
  <c r="Q11" i="4"/>
  <c r="Q12" i="4"/>
  <c r="Q14" i="4"/>
  <c r="Q15" i="4"/>
  <c r="Q16" i="4"/>
  <c r="Q17" i="4"/>
  <c r="Q18" i="4"/>
  <c r="Q20" i="4"/>
  <c r="Q21" i="4"/>
  <c r="Q22" i="4"/>
  <c r="Q23" i="4"/>
  <c r="Q24" i="4"/>
  <c r="Q26" i="4"/>
  <c r="Q27" i="4"/>
  <c r="P8" i="4"/>
  <c r="P9" i="4"/>
  <c r="P10" i="4"/>
  <c r="P12" i="4"/>
  <c r="P13" i="4"/>
  <c r="P14" i="4"/>
  <c r="P15" i="4"/>
  <c r="P16" i="4"/>
  <c r="P18" i="4"/>
  <c r="P19" i="4"/>
  <c r="P20" i="4"/>
  <c r="P21" i="4"/>
  <c r="P22" i="4"/>
  <c r="P24" i="4"/>
  <c r="P25" i="4"/>
  <c r="P26" i="4"/>
  <c r="P27" i="4"/>
  <c r="O8" i="4"/>
  <c r="O10" i="4"/>
  <c r="O11" i="4"/>
  <c r="O12" i="4"/>
  <c r="O13" i="4"/>
  <c r="O14" i="4"/>
  <c r="O16" i="4"/>
  <c r="O17" i="4"/>
  <c r="O18" i="4"/>
  <c r="O19" i="4"/>
  <c r="O20" i="4"/>
  <c r="O22" i="4"/>
  <c r="O23" i="4"/>
  <c r="O24" i="4"/>
  <c r="O25" i="4"/>
  <c r="O26" i="4"/>
  <c r="N8" i="4"/>
  <c r="N9" i="4"/>
  <c r="N10" i="4"/>
  <c r="N11" i="4"/>
  <c r="N12" i="4"/>
  <c r="N14" i="4"/>
  <c r="N15" i="4"/>
  <c r="N16" i="4"/>
  <c r="N17" i="4"/>
  <c r="N18" i="4"/>
  <c r="N20" i="4"/>
  <c r="N21" i="4"/>
  <c r="N22" i="4"/>
  <c r="N23" i="4"/>
  <c r="N24" i="4"/>
  <c r="N26" i="4"/>
  <c r="N27" i="4"/>
  <c r="M8" i="4"/>
  <c r="M9" i="4"/>
  <c r="M10" i="4"/>
  <c r="M12" i="4"/>
  <c r="M13" i="4"/>
  <c r="M14" i="4"/>
  <c r="M15" i="4"/>
  <c r="M16" i="4"/>
  <c r="M18" i="4"/>
  <c r="M19" i="4"/>
  <c r="M20" i="4"/>
  <c r="M21" i="4"/>
  <c r="M22" i="4"/>
  <c r="M24" i="4"/>
  <c r="M25" i="4"/>
  <c r="M26" i="4"/>
  <c r="M27" i="4"/>
  <c r="L8" i="4"/>
  <c r="L10" i="4"/>
  <c r="L11" i="4"/>
  <c r="L12" i="4"/>
  <c r="L13" i="4"/>
  <c r="L14" i="4"/>
  <c r="L16" i="4"/>
  <c r="L17" i="4"/>
  <c r="L18" i="4"/>
  <c r="L19" i="4"/>
  <c r="L20" i="4"/>
  <c r="L22" i="4"/>
  <c r="L23" i="4"/>
  <c r="L24" i="4"/>
  <c r="L25" i="4"/>
  <c r="L26" i="4"/>
  <c r="K8" i="4"/>
  <c r="K9" i="4"/>
  <c r="K10" i="4"/>
  <c r="K11" i="4"/>
  <c r="K12" i="4"/>
  <c r="K14" i="4"/>
  <c r="K15" i="4"/>
  <c r="K16" i="4"/>
  <c r="K17" i="4"/>
  <c r="K18" i="4"/>
  <c r="K20" i="4"/>
  <c r="K21" i="4"/>
  <c r="K22" i="4"/>
  <c r="K23" i="4"/>
  <c r="K24" i="4"/>
  <c r="K26" i="4"/>
  <c r="K27" i="4"/>
  <c r="J8" i="4"/>
  <c r="J9" i="4"/>
  <c r="J10" i="4"/>
  <c r="J12" i="4"/>
  <c r="J13" i="4"/>
  <c r="J14" i="4"/>
  <c r="J15" i="4"/>
  <c r="J16" i="4"/>
  <c r="J18" i="4"/>
  <c r="J19" i="4"/>
  <c r="J20" i="4"/>
  <c r="J21" i="4"/>
  <c r="J22" i="4"/>
  <c r="J24" i="4"/>
  <c r="J25" i="4"/>
  <c r="J26" i="4"/>
  <c r="J27" i="4"/>
  <c r="I8" i="4"/>
  <c r="I10" i="4"/>
  <c r="I11" i="4"/>
  <c r="I12" i="4"/>
  <c r="I13" i="4"/>
  <c r="I14" i="4"/>
  <c r="I16" i="4"/>
  <c r="I17" i="4"/>
  <c r="I18" i="4"/>
  <c r="I19" i="4"/>
  <c r="I20" i="4"/>
  <c r="I22" i="4"/>
  <c r="I23" i="4"/>
  <c r="I24" i="4"/>
  <c r="I25" i="4"/>
  <c r="I26" i="4"/>
  <c r="H8" i="4"/>
  <c r="H9" i="4"/>
  <c r="H10" i="4"/>
  <c r="H11" i="4"/>
  <c r="H12" i="4"/>
  <c r="H14" i="4"/>
  <c r="H15" i="4"/>
  <c r="H16" i="4"/>
  <c r="H17" i="4"/>
  <c r="H18" i="4"/>
  <c r="H20" i="4"/>
  <c r="H21" i="4"/>
  <c r="H22" i="4"/>
  <c r="H23" i="4"/>
  <c r="H24" i="4"/>
  <c r="H26" i="4"/>
  <c r="H27" i="4"/>
  <c r="G8" i="4"/>
  <c r="G9" i="4"/>
  <c r="G10" i="4"/>
  <c r="G12" i="4"/>
  <c r="G13" i="4"/>
  <c r="G14" i="4"/>
  <c r="G15" i="4"/>
  <c r="G16" i="4"/>
  <c r="G18" i="4"/>
  <c r="G19" i="4"/>
  <c r="G20" i="4"/>
  <c r="G21" i="4"/>
  <c r="G22" i="4"/>
  <c r="G24" i="4"/>
  <c r="G25" i="4"/>
  <c r="G26" i="4"/>
  <c r="G27" i="4"/>
  <c r="F8" i="4"/>
  <c r="F10" i="4"/>
  <c r="F11" i="4"/>
  <c r="F12" i="4"/>
  <c r="F13" i="4"/>
  <c r="F14" i="4"/>
  <c r="F16" i="4"/>
  <c r="F17" i="4"/>
  <c r="F18" i="4"/>
  <c r="F19" i="4"/>
  <c r="F20" i="4"/>
  <c r="F22" i="4"/>
  <c r="F23" i="4"/>
  <c r="F24" i="4"/>
  <c r="F25" i="4"/>
  <c r="F26" i="4"/>
  <c r="E8" i="4"/>
  <c r="E9" i="4"/>
  <c r="E10" i="4"/>
  <c r="E11" i="4"/>
  <c r="E12" i="4"/>
  <c r="E14" i="4"/>
  <c r="E15" i="4"/>
  <c r="E16" i="4"/>
  <c r="E17" i="4"/>
  <c r="E18" i="4"/>
  <c r="E20" i="4"/>
  <c r="E21" i="4"/>
  <c r="E22" i="4"/>
  <c r="E23" i="4"/>
  <c r="E24" i="4"/>
  <c r="E26" i="4"/>
  <c r="E27" i="4"/>
  <c r="D8" i="4"/>
  <c r="D9" i="4"/>
  <c r="D10" i="4"/>
  <c r="D12" i="4"/>
  <c r="D13" i="4"/>
  <c r="D14" i="4"/>
  <c r="D15" i="4"/>
  <c r="D16" i="4"/>
  <c r="D18" i="4"/>
  <c r="D19" i="4"/>
  <c r="D20" i="4"/>
  <c r="D21" i="4"/>
  <c r="D22" i="4"/>
  <c r="D24" i="4"/>
  <c r="D25" i="4"/>
  <c r="D26" i="4"/>
  <c r="D27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C8" i="3"/>
  <c r="AC9" i="3"/>
  <c r="AC10" i="3"/>
  <c r="AC11" i="3"/>
  <c r="Z11" i="3" s="1"/>
  <c r="AC12" i="3"/>
  <c r="Z12" i="3" s="1"/>
  <c r="AC13" i="3"/>
  <c r="AC14" i="3"/>
  <c r="Z14" i="3" s="1"/>
  <c r="AC15" i="3"/>
  <c r="AC16" i="3"/>
  <c r="Z16" i="3" s="1"/>
  <c r="AC17" i="3"/>
  <c r="Z17" i="3" s="1"/>
  <c r="AC18" i="3"/>
  <c r="Z18" i="3" s="1"/>
  <c r="AC19" i="3"/>
  <c r="AC20" i="3"/>
  <c r="AC21" i="3"/>
  <c r="AC22" i="3"/>
  <c r="AC23" i="3"/>
  <c r="Z23" i="3" s="1"/>
  <c r="AC24" i="3"/>
  <c r="Z24" i="3" s="1"/>
  <c r="AC25" i="3"/>
  <c r="AC26" i="3"/>
  <c r="AC27" i="3"/>
  <c r="Z8" i="3"/>
  <c r="Z9" i="3"/>
  <c r="Z10" i="3"/>
  <c r="Z13" i="3"/>
  <c r="Z15" i="3"/>
  <c r="Z19" i="3"/>
  <c r="Z20" i="3"/>
  <c r="Z21" i="3"/>
  <c r="Z22" i="3"/>
  <c r="Z25" i="3"/>
  <c r="Z26" i="3"/>
  <c r="Z27" i="3"/>
  <c r="R8" i="3"/>
  <c r="R9" i="3"/>
  <c r="R10" i="3"/>
  <c r="R11" i="3"/>
  <c r="P11" i="3" s="1"/>
  <c r="R12" i="3"/>
  <c r="P12" i="3" s="1"/>
  <c r="R13" i="3"/>
  <c r="P13" i="3" s="1"/>
  <c r="R14" i="3"/>
  <c r="R15" i="3"/>
  <c r="R16" i="3"/>
  <c r="R17" i="3"/>
  <c r="P17" i="3" s="1"/>
  <c r="R18" i="3"/>
  <c r="R19" i="3"/>
  <c r="P19" i="3" s="1"/>
  <c r="R20" i="3"/>
  <c r="R21" i="3"/>
  <c r="R22" i="3"/>
  <c r="R23" i="3"/>
  <c r="P23" i="3" s="1"/>
  <c r="R24" i="3"/>
  <c r="R25" i="3"/>
  <c r="P25" i="3" s="1"/>
  <c r="R26" i="3"/>
  <c r="R27" i="3"/>
  <c r="P8" i="3"/>
  <c r="P9" i="3"/>
  <c r="P10" i="3"/>
  <c r="P14" i="3"/>
  <c r="P15" i="3"/>
  <c r="P16" i="3"/>
  <c r="P18" i="3"/>
  <c r="P20" i="3"/>
  <c r="P21" i="3"/>
  <c r="P22" i="3"/>
  <c r="P24" i="3"/>
  <c r="P26" i="3"/>
  <c r="P2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N8" i="3"/>
  <c r="N9" i="3"/>
  <c r="N10" i="3"/>
  <c r="N11" i="3"/>
  <c r="N12" i="3"/>
  <c r="D12" i="3" s="1"/>
  <c r="N13" i="3"/>
  <c r="N14" i="3"/>
  <c r="N15" i="3"/>
  <c r="N16" i="3"/>
  <c r="N17" i="3"/>
  <c r="N18" i="3"/>
  <c r="D18" i="3" s="1"/>
  <c r="N19" i="3"/>
  <c r="N20" i="3"/>
  <c r="N21" i="3"/>
  <c r="N22" i="3"/>
  <c r="N23" i="3"/>
  <c r="N24" i="3"/>
  <c r="D24" i="3" s="1"/>
  <c r="N25" i="3"/>
  <c r="N26" i="3"/>
  <c r="N27" i="3"/>
  <c r="F8" i="3"/>
  <c r="F9" i="3"/>
  <c r="F10" i="3"/>
  <c r="D10" i="3" s="1"/>
  <c r="F11" i="3"/>
  <c r="D11" i="3" s="1"/>
  <c r="F12" i="3"/>
  <c r="F13" i="3"/>
  <c r="F14" i="3"/>
  <c r="F15" i="3"/>
  <c r="F16" i="3"/>
  <c r="D16" i="3" s="1"/>
  <c r="F17" i="3"/>
  <c r="D17" i="3" s="1"/>
  <c r="F18" i="3"/>
  <c r="F19" i="3"/>
  <c r="F20" i="3"/>
  <c r="F21" i="3"/>
  <c r="F22" i="3"/>
  <c r="D22" i="3" s="1"/>
  <c r="F23" i="3"/>
  <c r="D23" i="3" s="1"/>
  <c r="F24" i="3"/>
  <c r="F25" i="3"/>
  <c r="F26" i="3"/>
  <c r="F27" i="3"/>
  <c r="E8" i="3"/>
  <c r="E9" i="3"/>
  <c r="D9" i="3" s="1"/>
  <c r="E10" i="3"/>
  <c r="E11" i="3"/>
  <c r="E12" i="3"/>
  <c r="E13" i="3"/>
  <c r="E14" i="3"/>
  <c r="E15" i="3"/>
  <c r="D15" i="3" s="1"/>
  <c r="E16" i="3"/>
  <c r="E17" i="3"/>
  <c r="E18" i="3"/>
  <c r="E19" i="3"/>
  <c r="E20" i="3"/>
  <c r="E21" i="3"/>
  <c r="D21" i="3" s="1"/>
  <c r="E22" i="3"/>
  <c r="E23" i="3"/>
  <c r="E24" i="3"/>
  <c r="E25" i="3"/>
  <c r="E26" i="3"/>
  <c r="D26" i="3" s="1"/>
  <c r="E27" i="3"/>
  <c r="D27" i="3" s="1"/>
  <c r="D13" i="3"/>
  <c r="D19" i="3"/>
  <c r="D25" i="3"/>
  <c r="EH8" i="8"/>
  <c r="EH9" i="8"/>
  <c r="EH10" i="8"/>
  <c r="DZ10" i="8" s="1"/>
  <c r="EH11" i="8"/>
  <c r="DZ11" i="8" s="1"/>
  <c r="D11" i="8" s="1"/>
  <c r="EH12" i="8"/>
  <c r="EH13" i="8"/>
  <c r="EH14" i="8"/>
  <c r="EH15" i="8"/>
  <c r="EH16" i="8"/>
  <c r="DZ16" i="8" s="1"/>
  <c r="EH17" i="8"/>
  <c r="DZ17" i="8" s="1"/>
  <c r="D17" i="8" s="1"/>
  <c r="EH18" i="8"/>
  <c r="EH19" i="8"/>
  <c r="EH20" i="8"/>
  <c r="EH21" i="8"/>
  <c r="EH22" i="8"/>
  <c r="DZ22" i="8" s="1"/>
  <c r="EH23" i="8"/>
  <c r="DZ23" i="8" s="1"/>
  <c r="D23" i="8" s="1"/>
  <c r="EH24" i="8"/>
  <c r="EH25" i="8"/>
  <c r="EH26" i="8"/>
  <c r="EH27" i="8"/>
  <c r="EA8" i="8"/>
  <c r="DZ8" i="8" s="1"/>
  <c r="EA9" i="8"/>
  <c r="DZ9" i="8" s="1"/>
  <c r="EA10" i="8"/>
  <c r="EA11" i="8"/>
  <c r="EA12" i="8"/>
  <c r="EA13" i="8"/>
  <c r="EA14" i="8"/>
  <c r="DZ14" i="8" s="1"/>
  <c r="EA15" i="8"/>
  <c r="DZ15" i="8" s="1"/>
  <c r="EA16" i="8"/>
  <c r="EA17" i="8"/>
  <c r="EA18" i="8"/>
  <c r="EA19" i="8"/>
  <c r="EA20" i="8"/>
  <c r="DZ20" i="8" s="1"/>
  <c r="EA21" i="8"/>
  <c r="DZ21" i="8" s="1"/>
  <c r="EA22" i="8"/>
  <c r="EA23" i="8"/>
  <c r="EA24" i="8"/>
  <c r="EA25" i="8"/>
  <c r="EA26" i="8"/>
  <c r="DZ26" i="8" s="1"/>
  <c r="EA27" i="8"/>
  <c r="DZ27" i="8" s="1"/>
  <c r="DZ12" i="8"/>
  <c r="DZ13" i="8"/>
  <c r="DZ18" i="8"/>
  <c r="DZ19" i="8"/>
  <c r="DZ24" i="8"/>
  <c r="DZ25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N8" i="8"/>
  <c r="DF8" i="8" s="1"/>
  <c r="DN9" i="8"/>
  <c r="DF9" i="8" s="1"/>
  <c r="DN10" i="8"/>
  <c r="DN11" i="8"/>
  <c r="DN12" i="8"/>
  <c r="DN13" i="8"/>
  <c r="DN14" i="8"/>
  <c r="DF14" i="8" s="1"/>
  <c r="DN15" i="8"/>
  <c r="DF15" i="8" s="1"/>
  <c r="DN16" i="8"/>
  <c r="DN17" i="8"/>
  <c r="DN18" i="8"/>
  <c r="DN19" i="8"/>
  <c r="DN20" i="8"/>
  <c r="DF20" i="8" s="1"/>
  <c r="DN21" i="8"/>
  <c r="DF21" i="8" s="1"/>
  <c r="DN22" i="8"/>
  <c r="DN23" i="8"/>
  <c r="DN24" i="8"/>
  <c r="DN25" i="8"/>
  <c r="DN26" i="8"/>
  <c r="DF26" i="8" s="1"/>
  <c r="DN27" i="8"/>
  <c r="DF27" i="8" s="1"/>
  <c r="DG8" i="8"/>
  <c r="DG9" i="8"/>
  <c r="DG10" i="8"/>
  <c r="DG11" i="8"/>
  <c r="DG12" i="8"/>
  <c r="DF12" i="8" s="1"/>
  <c r="DG13" i="8"/>
  <c r="DF13" i="8" s="1"/>
  <c r="DG14" i="8"/>
  <c r="DG15" i="8"/>
  <c r="DG16" i="8"/>
  <c r="DG17" i="8"/>
  <c r="DG18" i="8"/>
  <c r="DF18" i="8" s="1"/>
  <c r="DG19" i="8"/>
  <c r="DF19" i="8" s="1"/>
  <c r="DG20" i="8"/>
  <c r="DG21" i="8"/>
  <c r="DG22" i="8"/>
  <c r="DG23" i="8"/>
  <c r="DG24" i="8"/>
  <c r="DF24" i="8" s="1"/>
  <c r="DG25" i="8"/>
  <c r="DF25" i="8" s="1"/>
  <c r="DG26" i="8"/>
  <c r="DG27" i="8"/>
  <c r="DF10" i="8"/>
  <c r="DF11" i="8"/>
  <c r="DF16" i="8"/>
  <c r="DF17" i="8"/>
  <c r="DF22" i="8"/>
  <c r="DF23" i="8"/>
  <c r="CY8" i="8"/>
  <c r="CQ8" i="8" s="1"/>
  <c r="CY9" i="8"/>
  <c r="CQ9" i="8" s="1"/>
  <c r="CY10" i="8"/>
  <c r="CY11" i="8"/>
  <c r="CY12" i="8"/>
  <c r="CY13" i="8"/>
  <c r="CY14" i="8"/>
  <c r="CQ14" i="8" s="1"/>
  <c r="CY15" i="8"/>
  <c r="CQ15" i="8" s="1"/>
  <c r="CY16" i="8"/>
  <c r="CY17" i="8"/>
  <c r="CY18" i="8"/>
  <c r="CY19" i="8"/>
  <c r="CY20" i="8"/>
  <c r="CQ20" i="8" s="1"/>
  <c r="CY21" i="8"/>
  <c r="CQ21" i="8" s="1"/>
  <c r="CY22" i="8"/>
  <c r="CY23" i="8"/>
  <c r="CY24" i="8"/>
  <c r="CY25" i="8"/>
  <c r="CY26" i="8"/>
  <c r="CQ26" i="8" s="1"/>
  <c r="CY27" i="8"/>
  <c r="CQ27" i="8" s="1"/>
  <c r="CR8" i="8"/>
  <c r="CR9" i="8"/>
  <c r="CR10" i="8"/>
  <c r="CR11" i="8"/>
  <c r="CR12" i="8"/>
  <c r="CQ12" i="8" s="1"/>
  <c r="CR13" i="8"/>
  <c r="CQ13" i="8" s="1"/>
  <c r="CR14" i="8"/>
  <c r="CR15" i="8"/>
  <c r="CR16" i="8"/>
  <c r="CR17" i="8"/>
  <c r="CR18" i="8"/>
  <c r="CQ18" i="8" s="1"/>
  <c r="CR19" i="8"/>
  <c r="CQ19" i="8" s="1"/>
  <c r="CR20" i="8"/>
  <c r="CR21" i="8"/>
  <c r="CR22" i="8"/>
  <c r="CR23" i="8"/>
  <c r="CR24" i="8"/>
  <c r="CQ24" i="8" s="1"/>
  <c r="CR25" i="8"/>
  <c r="CQ25" i="8" s="1"/>
  <c r="CR26" i="8"/>
  <c r="CR27" i="8"/>
  <c r="CQ10" i="8"/>
  <c r="CQ11" i="8"/>
  <c r="CQ16" i="8"/>
  <c r="CQ17" i="8"/>
  <c r="CQ22" i="8"/>
  <c r="CQ23" i="8"/>
  <c r="CJ8" i="8"/>
  <c r="CB8" i="8" s="1"/>
  <c r="CJ9" i="8"/>
  <c r="CB9" i="8" s="1"/>
  <c r="CJ10" i="8"/>
  <c r="CJ11" i="8"/>
  <c r="CJ12" i="8"/>
  <c r="CJ13" i="8"/>
  <c r="CJ14" i="8"/>
  <c r="CB14" i="8" s="1"/>
  <c r="CJ15" i="8"/>
  <c r="CB15" i="8" s="1"/>
  <c r="CJ16" i="8"/>
  <c r="CJ17" i="8"/>
  <c r="CJ18" i="8"/>
  <c r="CJ19" i="8"/>
  <c r="CJ20" i="8"/>
  <c r="CB20" i="8" s="1"/>
  <c r="CJ21" i="8"/>
  <c r="CB21" i="8" s="1"/>
  <c r="CJ22" i="8"/>
  <c r="CJ23" i="8"/>
  <c r="CJ24" i="8"/>
  <c r="CJ25" i="8"/>
  <c r="CJ26" i="8"/>
  <c r="CB26" i="8" s="1"/>
  <c r="CJ27" i="8"/>
  <c r="CB27" i="8" s="1"/>
  <c r="CC8" i="8"/>
  <c r="CC9" i="8"/>
  <c r="CC10" i="8"/>
  <c r="CC11" i="8"/>
  <c r="CC12" i="8"/>
  <c r="CB12" i="8" s="1"/>
  <c r="CC13" i="8"/>
  <c r="CB13" i="8" s="1"/>
  <c r="CC14" i="8"/>
  <c r="CC15" i="8"/>
  <c r="CC16" i="8"/>
  <c r="CC17" i="8"/>
  <c r="CC18" i="8"/>
  <c r="CB18" i="8" s="1"/>
  <c r="CC19" i="8"/>
  <c r="CB19" i="8" s="1"/>
  <c r="CC20" i="8"/>
  <c r="CC21" i="8"/>
  <c r="CC22" i="8"/>
  <c r="CC23" i="8"/>
  <c r="CC24" i="8"/>
  <c r="CB24" i="8" s="1"/>
  <c r="CC25" i="8"/>
  <c r="CB25" i="8" s="1"/>
  <c r="CC26" i="8"/>
  <c r="CC27" i="8"/>
  <c r="CB10" i="8"/>
  <c r="CB11" i="8"/>
  <c r="CB16" i="8"/>
  <c r="CB17" i="8"/>
  <c r="CB22" i="8"/>
  <c r="CB23" i="8"/>
  <c r="BU8" i="8"/>
  <c r="BM8" i="8" s="1"/>
  <c r="BU9" i="8"/>
  <c r="BM9" i="8" s="1"/>
  <c r="BU10" i="8"/>
  <c r="BU11" i="8"/>
  <c r="BU12" i="8"/>
  <c r="BU13" i="8"/>
  <c r="BU14" i="8"/>
  <c r="BM14" i="8" s="1"/>
  <c r="BU15" i="8"/>
  <c r="BM15" i="8" s="1"/>
  <c r="BU16" i="8"/>
  <c r="BU17" i="8"/>
  <c r="BU18" i="8"/>
  <c r="BU19" i="8"/>
  <c r="BU20" i="8"/>
  <c r="BM20" i="8" s="1"/>
  <c r="BU21" i="8"/>
  <c r="BM21" i="8" s="1"/>
  <c r="BU22" i="8"/>
  <c r="BU23" i="8"/>
  <c r="BU24" i="8"/>
  <c r="BU25" i="8"/>
  <c r="BU26" i="8"/>
  <c r="BM26" i="8" s="1"/>
  <c r="BU27" i="8"/>
  <c r="BM27" i="8" s="1"/>
  <c r="BN8" i="8"/>
  <c r="BN9" i="8"/>
  <c r="BN10" i="8"/>
  <c r="BN11" i="8"/>
  <c r="BN12" i="8"/>
  <c r="BM12" i="8" s="1"/>
  <c r="BN13" i="8"/>
  <c r="BM13" i="8" s="1"/>
  <c r="BN14" i="8"/>
  <c r="BN15" i="8"/>
  <c r="BN16" i="8"/>
  <c r="BN17" i="8"/>
  <c r="BN18" i="8"/>
  <c r="BM18" i="8" s="1"/>
  <c r="BN19" i="8"/>
  <c r="BM19" i="8" s="1"/>
  <c r="BN20" i="8"/>
  <c r="BN21" i="8"/>
  <c r="BN22" i="8"/>
  <c r="BN23" i="8"/>
  <c r="BN24" i="8"/>
  <c r="BM24" i="8" s="1"/>
  <c r="BN25" i="8"/>
  <c r="BM25" i="8" s="1"/>
  <c r="BN26" i="8"/>
  <c r="BN27" i="8"/>
  <c r="BM10" i="8"/>
  <c r="BM11" i="8"/>
  <c r="BM16" i="8"/>
  <c r="BM17" i="8"/>
  <c r="BM22" i="8"/>
  <c r="BM23" i="8"/>
  <c r="BF8" i="8"/>
  <c r="AX8" i="8" s="1"/>
  <c r="BF9" i="8"/>
  <c r="AX9" i="8" s="1"/>
  <c r="BF10" i="8"/>
  <c r="BF11" i="8"/>
  <c r="BF12" i="8"/>
  <c r="BF13" i="8"/>
  <c r="BF14" i="8"/>
  <c r="AX14" i="8" s="1"/>
  <c r="BF15" i="8"/>
  <c r="AX15" i="8" s="1"/>
  <c r="BF16" i="8"/>
  <c r="BF17" i="8"/>
  <c r="BF18" i="8"/>
  <c r="BF19" i="8"/>
  <c r="BF20" i="8"/>
  <c r="AX20" i="8" s="1"/>
  <c r="BF21" i="8"/>
  <c r="AX21" i="8" s="1"/>
  <c r="BF22" i="8"/>
  <c r="BF23" i="8"/>
  <c r="BF24" i="8"/>
  <c r="BF25" i="8"/>
  <c r="BF26" i="8"/>
  <c r="AX26" i="8" s="1"/>
  <c r="BF27" i="8"/>
  <c r="AX27" i="8" s="1"/>
  <c r="AY8" i="8"/>
  <c r="AY9" i="8"/>
  <c r="AY10" i="8"/>
  <c r="AY11" i="8"/>
  <c r="AY12" i="8"/>
  <c r="AX12" i="8" s="1"/>
  <c r="AY13" i="8"/>
  <c r="AX13" i="8" s="1"/>
  <c r="AY14" i="8"/>
  <c r="AY15" i="8"/>
  <c r="AY16" i="8"/>
  <c r="AY17" i="8"/>
  <c r="AY18" i="8"/>
  <c r="AX18" i="8" s="1"/>
  <c r="AY19" i="8"/>
  <c r="AX19" i="8" s="1"/>
  <c r="AY20" i="8"/>
  <c r="AY21" i="8"/>
  <c r="AY22" i="8"/>
  <c r="AY23" i="8"/>
  <c r="AY24" i="8"/>
  <c r="AX24" i="8" s="1"/>
  <c r="AY25" i="8"/>
  <c r="AX25" i="8" s="1"/>
  <c r="AY26" i="8"/>
  <c r="AY27" i="8"/>
  <c r="AX10" i="8"/>
  <c r="AX11" i="8"/>
  <c r="AX16" i="8"/>
  <c r="AX17" i="8"/>
  <c r="AX22" i="8"/>
  <c r="AX23" i="8"/>
  <c r="AQ8" i="8"/>
  <c r="AI8" i="8" s="1"/>
  <c r="AQ9" i="8"/>
  <c r="AI9" i="8" s="1"/>
  <c r="AQ10" i="8"/>
  <c r="AQ11" i="8"/>
  <c r="AQ12" i="8"/>
  <c r="AQ13" i="8"/>
  <c r="AQ14" i="8"/>
  <c r="AI14" i="8" s="1"/>
  <c r="AQ15" i="8"/>
  <c r="AI15" i="8" s="1"/>
  <c r="AQ16" i="8"/>
  <c r="AQ17" i="8"/>
  <c r="AQ18" i="8"/>
  <c r="AQ19" i="8"/>
  <c r="AQ20" i="8"/>
  <c r="AI20" i="8" s="1"/>
  <c r="AQ21" i="8"/>
  <c r="AI21" i="8" s="1"/>
  <c r="AQ22" i="8"/>
  <c r="AQ23" i="8"/>
  <c r="AQ24" i="8"/>
  <c r="AQ25" i="8"/>
  <c r="AQ26" i="8"/>
  <c r="AI26" i="8" s="1"/>
  <c r="AQ27" i="8"/>
  <c r="AI27" i="8" s="1"/>
  <c r="AJ8" i="8"/>
  <c r="AJ9" i="8"/>
  <c r="AJ10" i="8"/>
  <c r="AJ11" i="8"/>
  <c r="AJ12" i="8"/>
  <c r="AI12" i="8" s="1"/>
  <c r="AJ13" i="8"/>
  <c r="AI13" i="8" s="1"/>
  <c r="AJ14" i="8"/>
  <c r="AJ15" i="8"/>
  <c r="AJ16" i="8"/>
  <c r="AJ17" i="8"/>
  <c r="AJ18" i="8"/>
  <c r="AI18" i="8" s="1"/>
  <c r="AJ19" i="8"/>
  <c r="AI19" i="8" s="1"/>
  <c r="AJ20" i="8"/>
  <c r="AJ21" i="8"/>
  <c r="AJ22" i="8"/>
  <c r="AJ23" i="8"/>
  <c r="AJ24" i="8"/>
  <c r="AI24" i="8" s="1"/>
  <c r="AJ25" i="8"/>
  <c r="AI25" i="8" s="1"/>
  <c r="AJ26" i="8"/>
  <c r="AJ27" i="8"/>
  <c r="AI10" i="8"/>
  <c r="AI11" i="8"/>
  <c r="AI16" i="8"/>
  <c r="AI17" i="8"/>
  <c r="AI22" i="8"/>
  <c r="AI23" i="8"/>
  <c r="AB8" i="8"/>
  <c r="T8" i="8" s="1"/>
  <c r="AB9" i="8"/>
  <c r="T9" i="8" s="1"/>
  <c r="AB10" i="8"/>
  <c r="AB11" i="8"/>
  <c r="AB12" i="8"/>
  <c r="AB13" i="8"/>
  <c r="AB14" i="8"/>
  <c r="T14" i="8" s="1"/>
  <c r="AB15" i="8"/>
  <c r="T15" i="8" s="1"/>
  <c r="AB16" i="8"/>
  <c r="AB17" i="8"/>
  <c r="AB18" i="8"/>
  <c r="AB19" i="8"/>
  <c r="AB20" i="8"/>
  <c r="T20" i="8" s="1"/>
  <c r="AB21" i="8"/>
  <c r="T21" i="8" s="1"/>
  <c r="AB22" i="8"/>
  <c r="AB23" i="8"/>
  <c r="AB24" i="8"/>
  <c r="AB25" i="8"/>
  <c r="AB26" i="8"/>
  <c r="T26" i="8" s="1"/>
  <c r="AB27" i="8"/>
  <c r="T27" i="8" s="1"/>
  <c r="U8" i="8"/>
  <c r="U9" i="8"/>
  <c r="U10" i="8"/>
  <c r="U11" i="8"/>
  <c r="U12" i="8"/>
  <c r="T12" i="8" s="1"/>
  <c r="U13" i="8"/>
  <c r="T13" i="8" s="1"/>
  <c r="U14" i="8"/>
  <c r="U15" i="8"/>
  <c r="U16" i="8"/>
  <c r="U17" i="8"/>
  <c r="U18" i="8"/>
  <c r="T18" i="8" s="1"/>
  <c r="U19" i="8"/>
  <c r="T19" i="8" s="1"/>
  <c r="U20" i="8"/>
  <c r="U21" i="8"/>
  <c r="U22" i="8"/>
  <c r="U23" i="8"/>
  <c r="U24" i="8"/>
  <c r="T24" i="8" s="1"/>
  <c r="U25" i="8"/>
  <c r="T25" i="8" s="1"/>
  <c r="U26" i="8"/>
  <c r="U27" i="8"/>
  <c r="T10" i="8"/>
  <c r="T11" i="8"/>
  <c r="T16" i="8"/>
  <c r="T17" i="8"/>
  <c r="T22" i="8"/>
  <c r="T23" i="8"/>
  <c r="M8" i="8"/>
  <c r="E8" i="8" s="1"/>
  <c r="D8" i="8" s="1"/>
  <c r="M9" i="8"/>
  <c r="M10" i="8"/>
  <c r="M11" i="8"/>
  <c r="M12" i="8"/>
  <c r="M13" i="8"/>
  <c r="M14" i="8"/>
  <c r="E14" i="8" s="1"/>
  <c r="D14" i="8" s="1"/>
  <c r="M15" i="8"/>
  <c r="M16" i="8"/>
  <c r="M17" i="8"/>
  <c r="M18" i="8"/>
  <c r="M19" i="8"/>
  <c r="M20" i="8"/>
  <c r="E20" i="8" s="1"/>
  <c r="D20" i="8" s="1"/>
  <c r="M21" i="8"/>
  <c r="M22" i="8"/>
  <c r="M23" i="8"/>
  <c r="M24" i="8"/>
  <c r="M25" i="8"/>
  <c r="M26" i="8"/>
  <c r="E26" i="8" s="1"/>
  <c r="D26" i="8" s="1"/>
  <c r="M27" i="8"/>
  <c r="F8" i="8"/>
  <c r="F9" i="8"/>
  <c r="F10" i="8"/>
  <c r="F11" i="8"/>
  <c r="F12" i="8"/>
  <c r="E12" i="8" s="1"/>
  <c r="D12" i="8" s="1"/>
  <c r="F13" i="8"/>
  <c r="E13" i="8" s="1"/>
  <c r="D13" i="8" s="1"/>
  <c r="F14" i="8"/>
  <c r="F15" i="8"/>
  <c r="F16" i="8"/>
  <c r="F17" i="8"/>
  <c r="F18" i="8"/>
  <c r="E18" i="8" s="1"/>
  <c r="D18" i="8" s="1"/>
  <c r="F19" i="8"/>
  <c r="E19" i="8" s="1"/>
  <c r="D19" i="8" s="1"/>
  <c r="F20" i="8"/>
  <c r="F21" i="8"/>
  <c r="F22" i="8"/>
  <c r="F23" i="8"/>
  <c r="F24" i="8"/>
  <c r="E24" i="8" s="1"/>
  <c r="D24" i="8" s="1"/>
  <c r="F25" i="8"/>
  <c r="E25" i="8" s="1"/>
  <c r="D25" i="8" s="1"/>
  <c r="F26" i="8"/>
  <c r="F27" i="8"/>
  <c r="E9" i="8"/>
  <c r="E10" i="8"/>
  <c r="E11" i="8"/>
  <c r="E15" i="8"/>
  <c r="E16" i="8"/>
  <c r="E17" i="8"/>
  <c r="E21" i="8"/>
  <c r="E22" i="8"/>
  <c r="E23" i="8"/>
  <c r="E27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D8" i="10"/>
  <c r="DD9" i="10"/>
  <c r="DD10" i="10"/>
  <c r="DA10" i="10" s="1"/>
  <c r="DD11" i="10"/>
  <c r="DD12" i="10"/>
  <c r="DD13" i="10"/>
  <c r="DD14" i="10"/>
  <c r="DD15" i="10"/>
  <c r="DD16" i="10"/>
  <c r="DA16" i="10" s="1"/>
  <c r="DD17" i="10"/>
  <c r="DD18" i="10"/>
  <c r="DD19" i="10"/>
  <c r="DD20" i="10"/>
  <c r="DD21" i="10"/>
  <c r="DD22" i="10"/>
  <c r="DA22" i="10" s="1"/>
  <c r="DD23" i="10"/>
  <c r="DD24" i="10"/>
  <c r="DD25" i="10"/>
  <c r="DD26" i="10"/>
  <c r="DD27" i="10"/>
  <c r="DC8" i="10"/>
  <c r="DA8" i="10" s="1"/>
  <c r="DC9" i="10"/>
  <c r="DC10" i="10"/>
  <c r="DC11" i="10"/>
  <c r="DC12" i="10"/>
  <c r="DC13" i="10"/>
  <c r="DC14" i="10"/>
  <c r="DA14" i="10" s="1"/>
  <c r="DC15" i="10"/>
  <c r="DC16" i="10"/>
  <c r="DC17" i="10"/>
  <c r="DC18" i="10"/>
  <c r="DC19" i="10"/>
  <c r="DC20" i="10"/>
  <c r="DA20" i="10" s="1"/>
  <c r="DC21" i="10"/>
  <c r="DC22" i="10"/>
  <c r="DC23" i="10"/>
  <c r="DC24" i="10"/>
  <c r="DC25" i="10"/>
  <c r="DC26" i="10"/>
  <c r="DA26" i="10" s="1"/>
  <c r="DC27" i="10"/>
  <c r="DB8" i="10"/>
  <c r="DB9" i="10"/>
  <c r="DA9" i="10" s="1"/>
  <c r="DB10" i="10"/>
  <c r="DB11" i="10"/>
  <c r="DB12" i="10"/>
  <c r="DA12" i="10" s="1"/>
  <c r="DB13" i="10"/>
  <c r="DB14" i="10"/>
  <c r="DB15" i="10"/>
  <c r="DA15" i="10" s="1"/>
  <c r="DB16" i="10"/>
  <c r="DB17" i="10"/>
  <c r="DB18" i="10"/>
  <c r="DA18" i="10" s="1"/>
  <c r="DB19" i="10"/>
  <c r="DB20" i="10"/>
  <c r="DB21" i="10"/>
  <c r="DA21" i="10" s="1"/>
  <c r="DB22" i="10"/>
  <c r="DB23" i="10"/>
  <c r="DB24" i="10"/>
  <c r="DA24" i="10" s="1"/>
  <c r="DB25" i="10"/>
  <c r="DB26" i="10"/>
  <c r="DB27" i="10"/>
  <c r="DA27" i="10" s="1"/>
  <c r="DA11" i="10"/>
  <c r="DA13" i="10"/>
  <c r="DA17" i="10"/>
  <c r="DA19" i="10"/>
  <c r="DA23" i="10"/>
  <c r="DA25" i="10"/>
  <c r="CZ14" i="10"/>
  <c r="CS14" i="10" s="1"/>
  <c r="CZ26" i="10"/>
  <c r="CS26" i="10" s="1"/>
  <c r="CY18" i="10"/>
  <c r="CR18" i="10" s="1"/>
  <c r="CX10" i="10"/>
  <c r="CQ10" i="10" s="1"/>
  <c r="CX22" i="10"/>
  <c r="CQ22" i="10" s="1"/>
  <c r="CW14" i="10"/>
  <c r="CP14" i="10" s="1"/>
  <c r="CW26" i="10"/>
  <c r="CV18" i="10"/>
  <c r="CO18" i="10" s="1"/>
  <c r="CU10" i="10"/>
  <c r="CU22" i="10"/>
  <c r="CS18" i="10"/>
  <c r="CS24" i="10"/>
  <c r="CR10" i="10"/>
  <c r="CR22" i="10"/>
  <c r="CQ12" i="10"/>
  <c r="CQ20" i="10"/>
  <c r="CQ24" i="10"/>
  <c r="CP12" i="10"/>
  <c r="CP16" i="10"/>
  <c r="CP24" i="10"/>
  <c r="CO8" i="10"/>
  <c r="CO10" i="10"/>
  <c r="CO15" i="10"/>
  <c r="CO21" i="10"/>
  <c r="CO27" i="10"/>
  <c r="CN13" i="10"/>
  <c r="CN19" i="10"/>
  <c r="CN25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H8" i="10"/>
  <c r="CF8" i="10" s="1"/>
  <c r="CH9" i="10"/>
  <c r="CH10" i="10"/>
  <c r="CH11" i="10"/>
  <c r="CH12" i="10"/>
  <c r="CH13" i="10"/>
  <c r="CF13" i="10" s="1"/>
  <c r="CH14" i="10"/>
  <c r="CF14" i="10" s="1"/>
  <c r="CH15" i="10"/>
  <c r="CH16" i="10"/>
  <c r="CH17" i="10"/>
  <c r="CH18" i="10"/>
  <c r="CH19" i="10"/>
  <c r="CF19" i="10" s="1"/>
  <c r="CH20" i="10"/>
  <c r="CF20" i="10" s="1"/>
  <c r="CH21" i="10"/>
  <c r="CH22" i="10"/>
  <c r="CH23" i="10"/>
  <c r="CH24" i="10"/>
  <c r="CH25" i="10"/>
  <c r="CF25" i="10" s="1"/>
  <c r="CH26" i="10"/>
  <c r="CF26" i="10" s="1"/>
  <c r="CH27" i="10"/>
  <c r="CG8" i="10"/>
  <c r="CG9" i="10"/>
  <c r="CG10" i="10"/>
  <c r="CG11" i="10"/>
  <c r="CF11" i="10" s="1"/>
  <c r="CG12" i="10"/>
  <c r="CF12" i="10" s="1"/>
  <c r="CG13" i="10"/>
  <c r="CG14" i="10"/>
  <c r="CG15" i="10"/>
  <c r="CG16" i="10"/>
  <c r="CG17" i="10"/>
  <c r="CF17" i="10" s="1"/>
  <c r="CG18" i="10"/>
  <c r="CF18" i="10" s="1"/>
  <c r="CG19" i="10"/>
  <c r="CG20" i="10"/>
  <c r="CG21" i="10"/>
  <c r="CG22" i="10"/>
  <c r="CG23" i="10"/>
  <c r="CF23" i="10" s="1"/>
  <c r="CG24" i="10"/>
  <c r="CF24" i="10" s="1"/>
  <c r="CG25" i="10"/>
  <c r="CG26" i="10"/>
  <c r="CG27" i="10"/>
  <c r="CF9" i="10"/>
  <c r="CF10" i="10"/>
  <c r="CF15" i="10"/>
  <c r="CF16" i="10"/>
  <c r="CF21" i="10"/>
  <c r="CF22" i="10"/>
  <c r="CF27" i="10"/>
  <c r="CE19" i="10"/>
  <c r="BX19" i="10" s="1"/>
  <c r="CD11" i="10"/>
  <c r="BW11" i="10" s="1"/>
  <c r="CD17" i="10"/>
  <c r="BW17" i="10" s="1"/>
  <c r="CC15" i="10"/>
  <c r="BV15" i="10" s="1"/>
  <c r="CC27" i="10"/>
  <c r="BV27" i="10" s="1"/>
  <c r="CB13" i="10"/>
  <c r="BU13" i="10" s="1"/>
  <c r="CA11" i="10"/>
  <c r="BT11" i="10" s="1"/>
  <c r="CA23" i="10"/>
  <c r="BT23" i="10" s="1"/>
  <c r="BZ9" i="10"/>
  <c r="BZ27" i="10"/>
  <c r="BW13" i="10"/>
  <c r="BV11" i="10"/>
  <c r="BU9" i="10"/>
  <c r="BU27" i="10"/>
  <c r="BT25" i="10"/>
  <c r="BS23" i="10"/>
  <c r="BK8" i="10"/>
  <c r="BK9" i="10"/>
  <c r="BC9" i="10" s="1"/>
  <c r="I9" i="1" s="1"/>
  <c r="BK10" i="10"/>
  <c r="BC10" i="10" s="1"/>
  <c r="BK11" i="10"/>
  <c r="BK12" i="10"/>
  <c r="BK13" i="10"/>
  <c r="BK14" i="10"/>
  <c r="BK15" i="10"/>
  <c r="BK16" i="10"/>
  <c r="BC16" i="10" s="1"/>
  <c r="BK17" i="10"/>
  <c r="BK18" i="10"/>
  <c r="BK19" i="10"/>
  <c r="BK20" i="10"/>
  <c r="BK21" i="10"/>
  <c r="BC21" i="10" s="1"/>
  <c r="I21" i="1" s="1"/>
  <c r="BK22" i="10"/>
  <c r="BC22" i="10" s="1"/>
  <c r="BK23" i="10"/>
  <c r="BK24" i="10"/>
  <c r="BK25" i="10"/>
  <c r="BK26" i="10"/>
  <c r="BK27" i="10"/>
  <c r="BD8" i="10"/>
  <c r="BC8" i="10" s="1"/>
  <c r="BD9" i="10"/>
  <c r="BD10" i="10"/>
  <c r="BD11" i="10"/>
  <c r="BD12" i="10"/>
  <c r="BD13" i="10"/>
  <c r="BC13" i="10" s="1"/>
  <c r="I13" i="1" s="1"/>
  <c r="BD14" i="10"/>
  <c r="BC14" i="10" s="1"/>
  <c r="BD15" i="10"/>
  <c r="BD16" i="10"/>
  <c r="BD17" i="10"/>
  <c r="BC17" i="10" s="1"/>
  <c r="I17" i="1" s="1"/>
  <c r="BD18" i="10"/>
  <c r="BD19" i="10"/>
  <c r="BC19" i="10" s="1"/>
  <c r="I19" i="1" s="1"/>
  <c r="BD20" i="10"/>
  <c r="BC20" i="10" s="1"/>
  <c r="BD21" i="10"/>
  <c r="BD22" i="10"/>
  <c r="BD23" i="10"/>
  <c r="BD24" i="10"/>
  <c r="BD25" i="10"/>
  <c r="BC25" i="10" s="1"/>
  <c r="I25" i="1" s="1"/>
  <c r="BD26" i="10"/>
  <c r="BC26" i="10" s="1"/>
  <c r="BD27" i="10"/>
  <c r="BC11" i="10"/>
  <c r="BC12" i="10"/>
  <c r="BC15" i="10"/>
  <c r="I15" i="1" s="1"/>
  <c r="BC18" i="10"/>
  <c r="BC23" i="10"/>
  <c r="BC24" i="10"/>
  <c r="BC27" i="10"/>
  <c r="I27" i="1" s="1"/>
  <c r="AY8" i="10"/>
  <c r="CZ8" i="10" s="1"/>
  <c r="CS8" i="10" s="1"/>
  <c r="AY9" i="10"/>
  <c r="CZ9" i="10" s="1"/>
  <c r="CS9" i="10" s="1"/>
  <c r="AY10" i="10"/>
  <c r="CZ10" i="10" s="1"/>
  <c r="AY11" i="10"/>
  <c r="CZ11" i="10" s="1"/>
  <c r="CS11" i="10" s="1"/>
  <c r="AY12" i="10"/>
  <c r="CZ12" i="10" s="1"/>
  <c r="CS12" i="10" s="1"/>
  <c r="AY13" i="10"/>
  <c r="CZ13" i="10" s="1"/>
  <c r="CS13" i="10" s="1"/>
  <c r="AY14" i="10"/>
  <c r="AY15" i="10"/>
  <c r="CZ15" i="10" s="1"/>
  <c r="CS15" i="10" s="1"/>
  <c r="AY16" i="10"/>
  <c r="CZ16" i="10" s="1"/>
  <c r="AY17" i="10"/>
  <c r="CZ17" i="10" s="1"/>
  <c r="CS17" i="10" s="1"/>
  <c r="AY18" i="10"/>
  <c r="CZ18" i="10" s="1"/>
  <c r="AY19" i="10"/>
  <c r="CZ19" i="10" s="1"/>
  <c r="CS19" i="10" s="1"/>
  <c r="AY20" i="10"/>
  <c r="CZ20" i="10" s="1"/>
  <c r="CS20" i="10" s="1"/>
  <c r="AY21" i="10"/>
  <c r="CZ21" i="10" s="1"/>
  <c r="CS21" i="10" s="1"/>
  <c r="AY22" i="10"/>
  <c r="CZ22" i="10" s="1"/>
  <c r="AY23" i="10"/>
  <c r="CZ23" i="10" s="1"/>
  <c r="CS23" i="10" s="1"/>
  <c r="AY24" i="10"/>
  <c r="CZ24" i="10" s="1"/>
  <c r="AY25" i="10"/>
  <c r="CZ25" i="10" s="1"/>
  <c r="CS25" i="10" s="1"/>
  <c r="AY26" i="10"/>
  <c r="AY27" i="10"/>
  <c r="CZ27" i="10" s="1"/>
  <c r="CS27" i="10" s="1"/>
  <c r="AU8" i="10"/>
  <c r="CY8" i="10" s="1"/>
  <c r="AU9" i="10"/>
  <c r="CY9" i="10" s="1"/>
  <c r="CR9" i="10" s="1"/>
  <c r="AU10" i="10"/>
  <c r="CY10" i="10" s="1"/>
  <c r="AU11" i="10"/>
  <c r="CY11" i="10" s="1"/>
  <c r="CR11" i="10" s="1"/>
  <c r="AU12" i="10"/>
  <c r="CY12" i="10" s="1"/>
  <c r="CR12" i="10" s="1"/>
  <c r="AU13" i="10"/>
  <c r="CY13" i="10" s="1"/>
  <c r="CR13" i="10" s="1"/>
  <c r="AU14" i="10"/>
  <c r="CY14" i="10" s="1"/>
  <c r="AU15" i="10"/>
  <c r="CY15" i="10" s="1"/>
  <c r="CR15" i="10" s="1"/>
  <c r="AU16" i="10"/>
  <c r="CY16" i="10" s="1"/>
  <c r="CR16" i="10" s="1"/>
  <c r="AU17" i="10"/>
  <c r="CY17" i="10" s="1"/>
  <c r="CR17" i="10" s="1"/>
  <c r="AU18" i="10"/>
  <c r="AU19" i="10"/>
  <c r="CY19" i="10" s="1"/>
  <c r="CR19" i="10" s="1"/>
  <c r="AU20" i="10"/>
  <c r="CY20" i="10" s="1"/>
  <c r="AU21" i="10"/>
  <c r="CY21" i="10" s="1"/>
  <c r="CR21" i="10" s="1"/>
  <c r="AU22" i="10"/>
  <c r="CY22" i="10" s="1"/>
  <c r="AU23" i="10"/>
  <c r="CY23" i="10" s="1"/>
  <c r="CR23" i="10" s="1"/>
  <c r="AU24" i="10"/>
  <c r="CY24" i="10" s="1"/>
  <c r="CR24" i="10" s="1"/>
  <c r="AU25" i="10"/>
  <c r="CY25" i="10" s="1"/>
  <c r="CR25" i="10" s="1"/>
  <c r="AU26" i="10"/>
  <c r="CY26" i="10" s="1"/>
  <c r="AU27" i="10"/>
  <c r="CY27" i="10" s="1"/>
  <c r="CR27" i="10" s="1"/>
  <c r="AQ8" i="10"/>
  <c r="CX8" i="10" s="1"/>
  <c r="CQ8" i="10" s="1"/>
  <c r="AQ9" i="10"/>
  <c r="CX9" i="10" s="1"/>
  <c r="CQ9" i="10" s="1"/>
  <c r="AQ10" i="10"/>
  <c r="AQ11" i="10"/>
  <c r="CX11" i="10" s="1"/>
  <c r="CQ11" i="10" s="1"/>
  <c r="AQ12" i="10"/>
  <c r="CX12" i="10" s="1"/>
  <c r="AQ13" i="10"/>
  <c r="CX13" i="10" s="1"/>
  <c r="CQ13" i="10" s="1"/>
  <c r="AQ14" i="10"/>
  <c r="CX14" i="10" s="1"/>
  <c r="CQ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CQ18" i="10" s="1"/>
  <c r="AQ19" i="10"/>
  <c r="CX19" i="10" s="1"/>
  <c r="CQ19" i="10" s="1"/>
  <c r="AQ20" i="10"/>
  <c r="CX20" i="10" s="1"/>
  <c r="AQ21" i="10"/>
  <c r="CX21" i="10" s="1"/>
  <c r="CQ21" i="10" s="1"/>
  <c r="AQ22" i="10"/>
  <c r="AQ23" i="10"/>
  <c r="CX23" i="10" s="1"/>
  <c r="CQ23" i="10" s="1"/>
  <c r="AQ24" i="10"/>
  <c r="CX24" i="10" s="1"/>
  <c r="AQ25" i="10"/>
  <c r="CX25" i="10" s="1"/>
  <c r="CQ25" i="10" s="1"/>
  <c r="AQ26" i="10"/>
  <c r="CX26" i="10" s="1"/>
  <c r="CQ26" i="10" s="1"/>
  <c r="AQ27" i="10"/>
  <c r="CX27" i="10" s="1"/>
  <c r="CQ27" i="10" s="1"/>
  <c r="AM8" i="10"/>
  <c r="CW8" i="10" s="1"/>
  <c r="CP8" i="10" s="1"/>
  <c r="AM9" i="10"/>
  <c r="CW9" i="10" s="1"/>
  <c r="CP9" i="10" s="1"/>
  <c r="AM10" i="10"/>
  <c r="CW10" i="10" s="1"/>
  <c r="CP10" i="10" s="1"/>
  <c r="AM11" i="10"/>
  <c r="CW11" i="10" s="1"/>
  <c r="CP11" i="10" s="1"/>
  <c r="AM12" i="10"/>
  <c r="CW12" i="10" s="1"/>
  <c r="AM13" i="10"/>
  <c r="CW13" i="10" s="1"/>
  <c r="CP13" i="10" s="1"/>
  <c r="AM14" i="10"/>
  <c r="AM15" i="10"/>
  <c r="CW15" i="10" s="1"/>
  <c r="CP15" i="10" s="1"/>
  <c r="AM16" i="10"/>
  <c r="CW16" i="10" s="1"/>
  <c r="AM17" i="10"/>
  <c r="CW17" i="10" s="1"/>
  <c r="CP17" i="10" s="1"/>
  <c r="AM18" i="10"/>
  <c r="CW18" i="10" s="1"/>
  <c r="CP18" i="10" s="1"/>
  <c r="AM19" i="10"/>
  <c r="CW19" i="10" s="1"/>
  <c r="CP19" i="10" s="1"/>
  <c r="AM20" i="10"/>
  <c r="CW20" i="10" s="1"/>
  <c r="CP20" i="10" s="1"/>
  <c r="AM21" i="10"/>
  <c r="CW21" i="10" s="1"/>
  <c r="CP21" i="10" s="1"/>
  <c r="AM22" i="10"/>
  <c r="CW22" i="10" s="1"/>
  <c r="CP22" i="10" s="1"/>
  <c r="AM23" i="10"/>
  <c r="CW23" i="10" s="1"/>
  <c r="CP23" i="10" s="1"/>
  <c r="AM24" i="10"/>
  <c r="CW24" i="10" s="1"/>
  <c r="AM25" i="10"/>
  <c r="CW25" i="10" s="1"/>
  <c r="CP25" i="10" s="1"/>
  <c r="AM26" i="10"/>
  <c r="AM27" i="10"/>
  <c r="CW27" i="10" s="1"/>
  <c r="CP27" i="10" s="1"/>
  <c r="AI8" i="10"/>
  <c r="CV8" i="10" s="1"/>
  <c r="AI9" i="10"/>
  <c r="CV9" i="10" s="1"/>
  <c r="CO9" i="10" s="1"/>
  <c r="AI10" i="10"/>
  <c r="CV10" i="10" s="1"/>
  <c r="AI11" i="10"/>
  <c r="CV11" i="10" s="1"/>
  <c r="CO11" i="10" s="1"/>
  <c r="AI12" i="10"/>
  <c r="CV12" i="10" s="1"/>
  <c r="CO12" i="10" s="1"/>
  <c r="AI13" i="10"/>
  <c r="CV13" i="10" s="1"/>
  <c r="CO13" i="10" s="1"/>
  <c r="AI14" i="10"/>
  <c r="CV14" i="10" s="1"/>
  <c r="CT14" i="10" s="1"/>
  <c r="CM14" i="10" s="1"/>
  <c r="AI15" i="10"/>
  <c r="CV15" i="10" s="1"/>
  <c r="AI16" i="10"/>
  <c r="CV16" i="10" s="1"/>
  <c r="CO16" i="10" s="1"/>
  <c r="AI17" i="10"/>
  <c r="CV17" i="10" s="1"/>
  <c r="CO17" i="10" s="1"/>
  <c r="AI18" i="10"/>
  <c r="AI19" i="10"/>
  <c r="CV19" i="10" s="1"/>
  <c r="CO19" i="10" s="1"/>
  <c r="AI20" i="10"/>
  <c r="CV20" i="10" s="1"/>
  <c r="CO20" i="10" s="1"/>
  <c r="AI21" i="10"/>
  <c r="CV21" i="10" s="1"/>
  <c r="AI22" i="10"/>
  <c r="CV22" i="10" s="1"/>
  <c r="CO22" i="10" s="1"/>
  <c r="AI23" i="10"/>
  <c r="CV23" i="10" s="1"/>
  <c r="CO23" i="10" s="1"/>
  <c r="AI24" i="10"/>
  <c r="CV24" i="10" s="1"/>
  <c r="CO24" i="10" s="1"/>
  <c r="AI25" i="10"/>
  <c r="CV25" i="10" s="1"/>
  <c r="CO25" i="10" s="1"/>
  <c r="AI26" i="10"/>
  <c r="CV26" i="10" s="1"/>
  <c r="CO26" i="10" s="1"/>
  <c r="AI27" i="10"/>
  <c r="CV27" i="10" s="1"/>
  <c r="AE8" i="10"/>
  <c r="CU8" i="10" s="1"/>
  <c r="CT8" i="10" s="1"/>
  <c r="CM8" i="10" s="1"/>
  <c r="AE9" i="10"/>
  <c r="CU9" i="10" s="1"/>
  <c r="AE10" i="10"/>
  <c r="AE11" i="10"/>
  <c r="AE12" i="10"/>
  <c r="CU12" i="10" s="1"/>
  <c r="CN12" i="10" s="1"/>
  <c r="AE13" i="10"/>
  <c r="CU13" i="10" s="1"/>
  <c r="AE14" i="10"/>
  <c r="CU14" i="10" s="1"/>
  <c r="CN14" i="10" s="1"/>
  <c r="AE15" i="10"/>
  <c r="CU15" i="10" s="1"/>
  <c r="AE16" i="10"/>
  <c r="CU16" i="10" s="1"/>
  <c r="AE17" i="10"/>
  <c r="AE18" i="10"/>
  <c r="CU18" i="10" s="1"/>
  <c r="CN18" i="10" s="1"/>
  <c r="AE19" i="10"/>
  <c r="CU19" i="10" s="1"/>
  <c r="AE20" i="10"/>
  <c r="CU20" i="10" s="1"/>
  <c r="CN20" i="10" s="1"/>
  <c r="AE21" i="10"/>
  <c r="CU21" i="10" s="1"/>
  <c r="AE22" i="10"/>
  <c r="AE23" i="10"/>
  <c r="AE24" i="10"/>
  <c r="CU24" i="10" s="1"/>
  <c r="CN24" i="10" s="1"/>
  <c r="AE25" i="10"/>
  <c r="CU25" i="10" s="1"/>
  <c r="AE26" i="10"/>
  <c r="CU26" i="10" s="1"/>
  <c r="CN26" i="10" s="1"/>
  <c r="AE27" i="10"/>
  <c r="CU27" i="10" s="1"/>
  <c r="AD10" i="10"/>
  <c r="AD16" i="10"/>
  <c r="AD22" i="10"/>
  <c r="Z8" i="10"/>
  <c r="CE8" i="10" s="1"/>
  <c r="BX8" i="10" s="1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Z20" i="10"/>
  <c r="CE20" i="10" s="1"/>
  <c r="BX20" i="10" s="1"/>
  <c r="Z21" i="10"/>
  <c r="CE21" i="10" s="1"/>
  <c r="BX21" i="10" s="1"/>
  <c r="Z22" i="10"/>
  <c r="CE22" i="10" s="1"/>
  <c r="BX22" i="10" s="1"/>
  <c r="Z23" i="10"/>
  <c r="CE23" i="10" s="1"/>
  <c r="BX23" i="10" s="1"/>
  <c r="Z24" i="10"/>
  <c r="CE24" i="10" s="1"/>
  <c r="BX24" i="10" s="1"/>
  <c r="Z25" i="10"/>
  <c r="CE25" i="10" s="1"/>
  <c r="BX25" i="10" s="1"/>
  <c r="Z26" i="10"/>
  <c r="CE26" i="10" s="1"/>
  <c r="BX26" i="10" s="1"/>
  <c r="Z27" i="10"/>
  <c r="CE27" i="10" s="1"/>
  <c r="BX27" i="10" s="1"/>
  <c r="V8" i="10"/>
  <c r="CD8" i="10" s="1"/>
  <c r="BW8" i="10" s="1"/>
  <c r="V9" i="10"/>
  <c r="CD9" i="10" s="1"/>
  <c r="BW9" i="10" s="1"/>
  <c r="V10" i="10"/>
  <c r="CD10" i="10" s="1"/>
  <c r="BW10" i="10" s="1"/>
  <c r="V11" i="10"/>
  <c r="V12" i="10"/>
  <c r="CD12" i="10" s="1"/>
  <c r="BW12" i="10" s="1"/>
  <c r="V13" i="10"/>
  <c r="CD13" i="10" s="1"/>
  <c r="V14" i="10"/>
  <c r="CD14" i="10" s="1"/>
  <c r="BW14" i="10" s="1"/>
  <c r="V15" i="10"/>
  <c r="CD15" i="10" s="1"/>
  <c r="BW15" i="10" s="1"/>
  <c r="V16" i="10"/>
  <c r="CD16" i="10" s="1"/>
  <c r="BW16" i="10" s="1"/>
  <c r="V17" i="10"/>
  <c r="V18" i="10"/>
  <c r="CD18" i="10" s="1"/>
  <c r="BW18" i="10" s="1"/>
  <c r="V19" i="10"/>
  <c r="CD19" i="10" s="1"/>
  <c r="BW19" i="10" s="1"/>
  <c r="V20" i="10"/>
  <c r="CD20" i="10" s="1"/>
  <c r="BW20" i="10" s="1"/>
  <c r="V21" i="10"/>
  <c r="CD21" i="10" s="1"/>
  <c r="BW21" i="10" s="1"/>
  <c r="V22" i="10"/>
  <c r="CD22" i="10" s="1"/>
  <c r="BW22" i="10" s="1"/>
  <c r="V23" i="10"/>
  <c r="CD23" i="10" s="1"/>
  <c r="BW23" i="10" s="1"/>
  <c r="V24" i="10"/>
  <c r="CD24" i="10" s="1"/>
  <c r="BW24" i="10" s="1"/>
  <c r="V25" i="10"/>
  <c r="CD25" i="10" s="1"/>
  <c r="BW25" i="10" s="1"/>
  <c r="V26" i="10"/>
  <c r="CD26" i="10" s="1"/>
  <c r="BW26" i="10" s="1"/>
  <c r="V27" i="10"/>
  <c r="CD27" i="10" s="1"/>
  <c r="BW27" i="10" s="1"/>
  <c r="R8" i="10"/>
  <c r="CC8" i="10" s="1"/>
  <c r="BV8" i="10" s="1"/>
  <c r="R9" i="10"/>
  <c r="CC9" i="10" s="1"/>
  <c r="BV9" i="10" s="1"/>
  <c r="R10" i="10"/>
  <c r="CC10" i="10" s="1"/>
  <c r="BV10" i="10" s="1"/>
  <c r="R11" i="10"/>
  <c r="CC11" i="10" s="1"/>
  <c r="R12" i="10"/>
  <c r="CC12" i="10" s="1"/>
  <c r="BV12" i="10" s="1"/>
  <c r="R13" i="10"/>
  <c r="CC13" i="10" s="1"/>
  <c r="BV13" i="10" s="1"/>
  <c r="R14" i="10"/>
  <c r="CC14" i="10" s="1"/>
  <c r="BV14" i="10" s="1"/>
  <c r="R15" i="10"/>
  <c r="R16" i="10"/>
  <c r="CC16" i="10" s="1"/>
  <c r="BV16" i="10" s="1"/>
  <c r="R17" i="10"/>
  <c r="CC17" i="10" s="1"/>
  <c r="BV17" i="10" s="1"/>
  <c r="R18" i="10"/>
  <c r="CC18" i="10" s="1"/>
  <c r="BV18" i="10" s="1"/>
  <c r="R19" i="10"/>
  <c r="CC19" i="10" s="1"/>
  <c r="BV19" i="10" s="1"/>
  <c r="R20" i="10"/>
  <c r="CC20" i="10" s="1"/>
  <c r="BV20" i="10" s="1"/>
  <c r="R21" i="10"/>
  <c r="CC21" i="10" s="1"/>
  <c r="BV21" i="10" s="1"/>
  <c r="R22" i="10"/>
  <c r="CC22" i="10" s="1"/>
  <c r="BV22" i="10" s="1"/>
  <c r="R23" i="10"/>
  <c r="CC23" i="10" s="1"/>
  <c r="BV23" i="10" s="1"/>
  <c r="R24" i="10"/>
  <c r="CC24" i="10" s="1"/>
  <c r="BV24" i="10" s="1"/>
  <c r="R25" i="10"/>
  <c r="CC25" i="10" s="1"/>
  <c r="BV25" i="10" s="1"/>
  <c r="R26" i="10"/>
  <c r="CC26" i="10" s="1"/>
  <c r="BV26" i="10" s="1"/>
  <c r="R27" i="10"/>
  <c r="N8" i="10"/>
  <c r="CB8" i="10" s="1"/>
  <c r="BU8" i="10" s="1"/>
  <c r="N9" i="10"/>
  <c r="CB9" i="10" s="1"/>
  <c r="N10" i="10"/>
  <c r="CB10" i="10" s="1"/>
  <c r="BU10" i="10" s="1"/>
  <c r="N11" i="10"/>
  <c r="CB11" i="10" s="1"/>
  <c r="BU11" i="10" s="1"/>
  <c r="N12" i="10"/>
  <c r="CB12" i="10" s="1"/>
  <c r="BU12" i="10" s="1"/>
  <c r="N13" i="10"/>
  <c r="N14" i="10"/>
  <c r="CB14" i="10" s="1"/>
  <c r="BU14" i="10" s="1"/>
  <c r="N15" i="10"/>
  <c r="CB15" i="10" s="1"/>
  <c r="BU15" i="10" s="1"/>
  <c r="N16" i="10"/>
  <c r="CB16" i="10" s="1"/>
  <c r="BU16" i="10" s="1"/>
  <c r="N17" i="10"/>
  <c r="CB17" i="10" s="1"/>
  <c r="BU17" i="10" s="1"/>
  <c r="N18" i="10"/>
  <c r="CB18" i="10" s="1"/>
  <c r="BU18" i="10" s="1"/>
  <c r="N19" i="10"/>
  <c r="CB19" i="10" s="1"/>
  <c r="BU19" i="10" s="1"/>
  <c r="N20" i="10"/>
  <c r="CB20" i="10" s="1"/>
  <c r="BU20" i="10" s="1"/>
  <c r="N21" i="10"/>
  <c r="CB21" i="10" s="1"/>
  <c r="BU21" i="10" s="1"/>
  <c r="N22" i="10"/>
  <c r="CB22" i="10" s="1"/>
  <c r="BU22" i="10" s="1"/>
  <c r="N23" i="10"/>
  <c r="CB23" i="10" s="1"/>
  <c r="BU23" i="10" s="1"/>
  <c r="N24" i="10"/>
  <c r="CB24" i="10" s="1"/>
  <c r="BU24" i="10" s="1"/>
  <c r="N25" i="10"/>
  <c r="CB25" i="10" s="1"/>
  <c r="BU25" i="10" s="1"/>
  <c r="N26" i="10"/>
  <c r="CB26" i="10" s="1"/>
  <c r="BU26" i="10" s="1"/>
  <c r="N27" i="10"/>
  <c r="CB27" i="10" s="1"/>
  <c r="J8" i="10"/>
  <c r="CA8" i="10" s="1"/>
  <c r="BT8" i="10" s="1"/>
  <c r="J9" i="10"/>
  <c r="CA9" i="10" s="1"/>
  <c r="BT9" i="10" s="1"/>
  <c r="J10" i="10"/>
  <c r="CA10" i="10" s="1"/>
  <c r="BT10" i="10" s="1"/>
  <c r="J11" i="10"/>
  <c r="J12" i="10"/>
  <c r="CA12" i="10" s="1"/>
  <c r="BT12" i="10" s="1"/>
  <c r="J13" i="10"/>
  <c r="CA13" i="10" s="1"/>
  <c r="BT13" i="10" s="1"/>
  <c r="J14" i="10"/>
  <c r="CA14" i="10" s="1"/>
  <c r="BT14" i="10" s="1"/>
  <c r="J15" i="10"/>
  <c r="CA15" i="10" s="1"/>
  <c r="BT15" i="10" s="1"/>
  <c r="J16" i="10"/>
  <c r="CA16" i="10" s="1"/>
  <c r="BT16" i="10" s="1"/>
  <c r="J17" i="10"/>
  <c r="CA17" i="10" s="1"/>
  <c r="BT17" i="10" s="1"/>
  <c r="J18" i="10"/>
  <c r="CA18" i="10" s="1"/>
  <c r="BT18" i="10" s="1"/>
  <c r="J19" i="10"/>
  <c r="CA19" i="10" s="1"/>
  <c r="BT19" i="10" s="1"/>
  <c r="J20" i="10"/>
  <c r="CA20" i="10" s="1"/>
  <c r="BT20" i="10" s="1"/>
  <c r="J21" i="10"/>
  <c r="CA21" i="10" s="1"/>
  <c r="BT21" i="10" s="1"/>
  <c r="J22" i="10"/>
  <c r="CA22" i="10" s="1"/>
  <c r="BT22" i="10" s="1"/>
  <c r="J23" i="10"/>
  <c r="J24" i="10"/>
  <c r="CA24" i="10" s="1"/>
  <c r="BT24" i="10" s="1"/>
  <c r="J25" i="10"/>
  <c r="CA25" i="10" s="1"/>
  <c r="J26" i="10"/>
  <c r="CA26" i="10" s="1"/>
  <c r="BT26" i="10" s="1"/>
  <c r="J27" i="10"/>
  <c r="CA27" i="10" s="1"/>
  <c r="BT27" i="10" s="1"/>
  <c r="F8" i="10"/>
  <c r="BZ8" i="10" s="1"/>
  <c r="F9" i="10"/>
  <c r="F10" i="10"/>
  <c r="BZ10" i="10" s="1"/>
  <c r="F11" i="10"/>
  <c r="BZ11" i="10" s="1"/>
  <c r="F12" i="10"/>
  <c r="BZ12" i="10" s="1"/>
  <c r="F13" i="10"/>
  <c r="BZ13" i="10" s="1"/>
  <c r="BS13" i="10" s="1"/>
  <c r="F14" i="10"/>
  <c r="BZ14" i="10" s="1"/>
  <c r="F15" i="10"/>
  <c r="F16" i="10"/>
  <c r="BZ16" i="10" s="1"/>
  <c r="F17" i="10"/>
  <c r="BZ17" i="10" s="1"/>
  <c r="BS17" i="10" s="1"/>
  <c r="F18" i="10"/>
  <c r="BZ18" i="10" s="1"/>
  <c r="F19" i="10"/>
  <c r="BZ19" i="10" s="1"/>
  <c r="BS19" i="10" s="1"/>
  <c r="F20" i="10"/>
  <c r="BZ20" i="10" s="1"/>
  <c r="F21" i="10"/>
  <c r="BZ21" i="10" s="1"/>
  <c r="F22" i="10"/>
  <c r="BZ22" i="10" s="1"/>
  <c r="F23" i="10"/>
  <c r="BZ23" i="10" s="1"/>
  <c r="F24" i="10"/>
  <c r="BZ24" i="10" s="1"/>
  <c r="F25" i="10"/>
  <c r="BZ25" i="10" s="1"/>
  <c r="BY25" i="10" s="1"/>
  <c r="BR25" i="10" s="1"/>
  <c r="F26" i="10"/>
  <c r="BZ26" i="10" s="1"/>
  <c r="F27" i="10"/>
  <c r="E8" i="10"/>
  <c r="E14" i="10"/>
  <c r="E20" i="10"/>
  <c r="E26" i="10"/>
  <c r="AP9" i="1"/>
  <c r="AP13" i="1"/>
  <c r="AP21" i="1"/>
  <c r="AP25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N8" i="1"/>
  <c r="AN9" i="1"/>
  <c r="AN10" i="1"/>
  <c r="AN11" i="1"/>
  <c r="AN12" i="1"/>
  <c r="AN13" i="1"/>
  <c r="AN14" i="1"/>
  <c r="AN15" i="1"/>
  <c r="AN16" i="1"/>
  <c r="AN17" i="1"/>
  <c r="AP17" i="1" s="1"/>
  <c r="AN18" i="1"/>
  <c r="AN19" i="1"/>
  <c r="AP19" i="1" s="1"/>
  <c r="AN20" i="1"/>
  <c r="AN21" i="1"/>
  <c r="AN22" i="1"/>
  <c r="AN23" i="1"/>
  <c r="AN24" i="1"/>
  <c r="AN25" i="1"/>
  <c r="AN26" i="1"/>
  <c r="AN27" i="1"/>
  <c r="AM8" i="1"/>
  <c r="AP8" i="1" s="1"/>
  <c r="AM9" i="1"/>
  <c r="AM10" i="1"/>
  <c r="AP10" i="1" s="1"/>
  <c r="AM11" i="1"/>
  <c r="AP11" i="1" s="1"/>
  <c r="AM12" i="1"/>
  <c r="AP12" i="1" s="1"/>
  <c r="AM13" i="1"/>
  <c r="AM14" i="1"/>
  <c r="AP14" i="1" s="1"/>
  <c r="AM15" i="1"/>
  <c r="AP15" i="1" s="1"/>
  <c r="AM16" i="1"/>
  <c r="AP16" i="1" s="1"/>
  <c r="AM17" i="1"/>
  <c r="AM18" i="1"/>
  <c r="AP18" i="1" s="1"/>
  <c r="AM19" i="1"/>
  <c r="AM20" i="1"/>
  <c r="AP20" i="1" s="1"/>
  <c r="AM21" i="1"/>
  <c r="AM22" i="1"/>
  <c r="AP22" i="1" s="1"/>
  <c r="AM23" i="1"/>
  <c r="AP23" i="1" s="1"/>
  <c r="AM24" i="1"/>
  <c r="AP24" i="1" s="1"/>
  <c r="AM25" i="1"/>
  <c r="AM26" i="1"/>
  <c r="AP26" i="1" s="1"/>
  <c r="AM27" i="1"/>
  <c r="AP27" i="1" s="1"/>
  <c r="AJ16" i="1"/>
  <c r="AJ22" i="1"/>
  <c r="AJ25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E8" i="1"/>
  <c r="AE9" i="1"/>
  <c r="AE10" i="1"/>
  <c r="AE11" i="1"/>
  <c r="AE12" i="1"/>
  <c r="AE13" i="1"/>
  <c r="AE14" i="1"/>
  <c r="AE15" i="1"/>
  <c r="AE16" i="1"/>
  <c r="AE17" i="1"/>
  <c r="AJ17" i="1" s="1"/>
  <c r="AE18" i="1"/>
  <c r="AE19" i="1"/>
  <c r="AE20" i="1"/>
  <c r="AE21" i="1"/>
  <c r="AE22" i="1"/>
  <c r="AE23" i="1"/>
  <c r="AE24" i="1"/>
  <c r="AE25" i="1"/>
  <c r="AE26" i="1"/>
  <c r="AE27" i="1"/>
  <c r="AD8" i="1"/>
  <c r="AD9" i="1"/>
  <c r="AJ9" i="1" s="1"/>
  <c r="AD10" i="1"/>
  <c r="AJ10" i="1" s="1"/>
  <c r="AD11" i="1"/>
  <c r="AJ11" i="1" s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J27" i="1" s="1"/>
  <c r="AC8" i="1"/>
  <c r="AJ8" i="1" s="1"/>
  <c r="AC9" i="1"/>
  <c r="AC10" i="1"/>
  <c r="AC11" i="1"/>
  <c r="AC12" i="1"/>
  <c r="AJ12" i="1" s="1"/>
  <c r="AC13" i="1"/>
  <c r="AJ13" i="1" s="1"/>
  <c r="AC14" i="1"/>
  <c r="AJ14" i="1" s="1"/>
  <c r="AC15" i="1"/>
  <c r="AJ15" i="1" s="1"/>
  <c r="AC16" i="1"/>
  <c r="AC17" i="1"/>
  <c r="AC18" i="1"/>
  <c r="AJ18" i="1" s="1"/>
  <c r="AC19" i="1"/>
  <c r="AJ19" i="1" s="1"/>
  <c r="AC20" i="1"/>
  <c r="AJ20" i="1" s="1"/>
  <c r="AC21" i="1"/>
  <c r="AJ21" i="1" s="1"/>
  <c r="AC22" i="1"/>
  <c r="AC23" i="1"/>
  <c r="AJ23" i="1" s="1"/>
  <c r="AC24" i="1"/>
  <c r="AJ24" i="1" s="1"/>
  <c r="AC25" i="1"/>
  <c r="AC26" i="1"/>
  <c r="AJ26" i="1" s="1"/>
  <c r="AC27" i="1"/>
  <c r="AA19" i="1"/>
  <c r="AL19" i="1" s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R22" i="1" s="1"/>
  <c r="U23" i="1"/>
  <c r="U24" i="1"/>
  <c r="U25" i="1"/>
  <c r="U26" i="1"/>
  <c r="U27" i="1"/>
  <c r="T8" i="1"/>
  <c r="R8" i="1" s="1"/>
  <c r="T9" i="1"/>
  <c r="T10" i="1"/>
  <c r="T11" i="1"/>
  <c r="T12" i="1"/>
  <c r="T13" i="1"/>
  <c r="T14" i="1"/>
  <c r="R14" i="1" s="1"/>
  <c r="T15" i="1"/>
  <c r="R15" i="1" s="1"/>
  <c r="T16" i="1"/>
  <c r="T17" i="1"/>
  <c r="T18" i="1"/>
  <c r="T19" i="1"/>
  <c r="T20" i="1"/>
  <c r="R20" i="1" s="1"/>
  <c r="T21" i="1"/>
  <c r="R21" i="1" s="1"/>
  <c r="T22" i="1"/>
  <c r="T23" i="1"/>
  <c r="R23" i="1" s="1"/>
  <c r="T24" i="1"/>
  <c r="T25" i="1"/>
  <c r="T26" i="1"/>
  <c r="R26" i="1" s="1"/>
  <c r="T27" i="1"/>
  <c r="R27" i="1" s="1"/>
  <c r="S8" i="1"/>
  <c r="S9" i="1"/>
  <c r="R9" i="1" s="1"/>
  <c r="S10" i="1"/>
  <c r="S11" i="1"/>
  <c r="S12" i="1"/>
  <c r="R12" i="1" s="1"/>
  <c r="S13" i="1"/>
  <c r="R13" i="1" s="1"/>
  <c r="S14" i="1"/>
  <c r="S15" i="1"/>
  <c r="S16" i="1"/>
  <c r="R16" i="1" s="1"/>
  <c r="AA16" i="1" s="1"/>
  <c r="S17" i="1"/>
  <c r="S18" i="1"/>
  <c r="R18" i="1" s="1"/>
  <c r="S19" i="1"/>
  <c r="S20" i="1"/>
  <c r="S21" i="1"/>
  <c r="S22" i="1"/>
  <c r="S23" i="1"/>
  <c r="S24" i="1"/>
  <c r="R24" i="1" s="1"/>
  <c r="S25" i="1"/>
  <c r="S26" i="1"/>
  <c r="S27" i="1"/>
  <c r="R10" i="1"/>
  <c r="R11" i="1"/>
  <c r="R17" i="1"/>
  <c r="R19" i="1"/>
  <c r="R25" i="1"/>
  <c r="Q8" i="1"/>
  <c r="Q9" i="1"/>
  <c r="Q10" i="1"/>
  <c r="Q11" i="1"/>
  <c r="Q12" i="1"/>
  <c r="Q13" i="1"/>
  <c r="AA13" i="1" s="1"/>
  <c r="Q14" i="1"/>
  <c r="Q15" i="1"/>
  <c r="Q16" i="1"/>
  <c r="Q17" i="1"/>
  <c r="Q18" i="1"/>
  <c r="Q19" i="1"/>
  <c r="Q20" i="1"/>
  <c r="Q21" i="1"/>
  <c r="Q22" i="1"/>
  <c r="Q23" i="1"/>
  <c r="AA23" i="1" s="1"/>
  <c r="Q24" i="1"/>
  <c r="Q25" i="1"/>
  <c r="Q26" i="1"/>
  <c r="Q27" i="1"/>
  <c r="P9" i="1"/>
  <c r="AA9" i="1" s="1"/>
  <c r="P10" i="1"/>
  <c r="AA10" i="1" s="1"/>
  <c r="P11" i="1"/>
  <c r="AA11" i="1" s="1"/>
  <c r="P12" i="1"/>
  <c r="P13" i="1"/>
  <c r="P15" i="1"/>
  <c r="AA15" i="1" s="1"/>
  <c r="P16" i="1"/>
  <c r="P17" i="1"/>
  <c r="AA17" i="1" s="1"/>
  <c r="P18" i="1"/>
  <c r="P19" i="1"/>
  <c r="P21" i="1"/>
  <c r="P22" i="1"/>
  <c r="AA22" i="1" s="1"/>
  <c r="P23" i="1"/>
  <c r="P24" i="1"/>
  <c r="AA24" i="1" s="1"/>
  <c r="AK24" i="1" s="1"/>
  <c r="P25" i="1"/>
  <c r="AA25" i="1" s="1"/>
  <c r="P26" i="1"/>
  <c r="P27" i="1"/>
  <c r="AA27" i="1" s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N8" i="1"/>
  <c r="N14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I8" i="1"/>
  <c r="I10" i="1"/>
  <c r="I11" i="1"/>
  <c r="I12" i="1"/>
  <c r="I14" i="1"/>
  <c r="I16" i="1"/>
  <c r="I18" i="1"/>
  <c r="I20" i="1"/>
  <c r="I22" i="1"/>
  <c r="I23" i="1"/>
  <c r="I24" i="1"/>
  <c r="I26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M25" i="1" s="1"/>
  <c r="D26" i="1"/>
  <c r="D27" i="1"/>
  <c r="M14" i="1" l="1"/>
  <c r="AL22" i="1"/>
  <c r="AK22" i="1"/>
  <c r="AB22" i="1"/>
  <c r="AB15" i="1"/>
  <c r="AK15" i="1"/>
  <c r="AL15" i="1"/>
  <c r="AA21" i="1"/>
  <c r="AL16" i="1"/>
  <c r="AK16" i="1"/>
  <c r="AB16" i="1"/>
  <c r="M27" i="1"/>
  <c r="AK9" i="1"/>
  <c r="AL9" i="1"/>
  <c r="AB9" i="1"/>
  <c r="M19" i="1"/>
  <c r="AK27" i="1"/>
  <c r="AB27" i="1"/>
  <c r="AL27" i="1"/>
  <c r="BY21" i="10"/>
  <c r="BR21" i="10" s="1"/>
  <c r="BS21" i="10"/>
  <c r="AB13" i="1"/>
  <c r="AK13" i="1"/>
  <c r="AL13" i="1"/>
  <c r="AB25" i="1"/>
  <c r="AL25" i="1"/>
  <c r="AK25" i="1"/>
  <c r="AK11" i="1"/>
  <c r="AL11" i="1"/>
  <c r="AB11" i="1"/>
  <c r="M21" i="1"/>
  <c r="AB17" i="1"/>
  <c r="AL17" i="1"/>
  <c r="AK17" i="1"/>
  <c r="AL10" i="1"/>
  <c r="AK10" i="1"/>
  <c r="AB10" i="1"/>
  <c r="AB23" i="1"/>
  <c r="AL23" i="1"/>
  <c r="AK23" i="1"/>
  <c r="M24" i="1"/>
  <c r="CU17" i="10"/>
  <c r="AD17" i="10"/>
  <c r="H17" i="1" s="1"/>
  <c r="K17" i="1" s="1"/>
  <c r="L17" i="1" s="1"/>
  <c r="CU11" i="10"/>
  <c r="AD11" i="10"/>
  <c r="BY19" i="10"/>
  <c r="BR19" i="10" s="1"/>
  <c r="N19" i="1"/>
  <c r="N13" i="1"/>
  <c r="AB19" i="1"/>
  <c r="E25" i="10"/>
  <c r="E13" i="10"/>
  <c r="BY24" i="10"/>
  <c r="BR24" i="10" s="1"/>
  <c r="BS24" i="10"/>
  <c r="BY18" i="10"/>
  <c r="BR18" i="10" s="1"/>
  <c r="BS18" i="10"/>
  <c r="BY12" i="10"/>
  <c r="BR12" i="10" s="1"/>
  <c r="BS12" i="10"/>
  <c r="AD21" i="10"/>
  <c r="AD9" i="10"/>
  <c r="CT16" i="10"/>
  <c r="CM16" i="10" s="1"/>
  <c r="N16" i="1" s="1"/>
  <c r="CN16" i="10"/>
  <c r="BY13" i="10"/>
  <c r="BR13" i="10" s="1"/>
  <c r="M13" i="1" s="1"/>
  <c r="D20" i="3"/>
  <c r="P20" i="1"/>
  <c r="AA20" i="1" s="1"/>
  <c r="D14" i="3"/>
  <c r="P14" i="1"/>
  <c r="AA14" i="1" s="1"/>
  <c r="D8" i="3"/>
  <c r="P8" i="1"/>
  <c r="AA8" i="1" s="1"/>
  <c r="M18" i="1"/>
  <c r="E11" i="10"/>
  <c r="D11" i="10" s="1"/>
  <c r="BY11" i="10"/>
  <c r="BR11" i="10" s="1"/>
  <c r="M11" i="1" s="1"/>
  <c r="CT27" i="10"/>
  <c r="CM27" i="10" s="1"/>
  <c r="N27" i="1" s="1"/>
  <c r="CN27" i="10"/>
  <c r="CT15" i="10"/>
  <c r="CM15" i="10" s="1"/>
  <c r="N15" i="1" s="1"/>
  <c r="CN15" i="10"/>
  <c r="BY27" i="10"/>
  <c r="BR27" i="10" s="1"/>
  <c r="BS27" i="10"/>
  <c r="CT22" i="10"/>
  <c r="CM22" i="10" s="1"/>
  <c r="N22" i="1" s="1"/>
  <c r="CN22" i="10"/>
  <c r="M12" i="1"/>
  <c r="AL24" i="1"/>
  <c r="E23" i="10"/>
  <c r="BY23" i="10"/>
  <c r="BR23" i="10" s="1"/>
  <c r="M23" i="1" s="1"/>
  <c r="BY17" i="10"/>
  <c r="BR17" i="10" s="1"/>
  <c r="M17" i="1" s="1"/>
  <c r="AD19" i="10"/>
  <c r="CT21" i="10"/>
  <c r="CM21" i="10" s="1"/>
  <c r="N21" i="1" s="1"/>
  <c r="CN21" i="10"/>
  <c r="CT9" i="10"/>
  <c r="CM9" i="10" s="1"/>
  <c r="N9" i="1" s="1"/>
  <c r="CN9" i="10"/>
  <c r="BY22" i="10"/>
  <c r="BR22" i="10" s="1"/>
  <c r="BS22" i="10"/>
  <c r="BY16" i="10"/>
  <c r="BR16" i="10" s="1"/>
  <c r="BS16" i="10"/>
  <c r="BY10" i="10"/>
  <c r="BR10" i="10" s="1"/>
  <c r="M10" i="1" s="1"/>
  <c r="BS10" i="10"/>
  <c r="M22" i="1"/>
  <c r="M16" i="1"/>
  <c r="AA26" i="1"/>
  <c r="AA12" i="1"/>
  <c r="AB24" i="1"/>
  <c r="E19" i="10"/>
  <c r="D19" i="10" s="1"/>
  <c r="E27" i="10"/>
  <c r="E21" i="10"/>
  <c r="D21" i="10" s="1"/>
  <c r="E15" i="10"/>
  <c r="E9" i="10"/>
  <c r="D9" i="10" s="1"/>
  <c r="AD27" i="10"/>
  <c r="H27" i="1" s="1"/>
  <c r="K27" i="1" s="1"/>
  <c r="L27" i="1" s="1"/>
  <c r="AD15" i="10"/>
  <c r="H15" i="1" s="1"/>
  <c r="K15" i="1" s="1"/>
  <c r="L15" i="1" s="1"/>
  <c r="BS11" i="10"/>
  <c r="BZ15" i="10"/>
  <c r="CU23" i="10"/>
  <c r="AD23" i="10"/>
  <c r="H23" i="1" s="1"/>
  <c r="K23" i="1" s="1"/>
  <c r="L23" i="1" s="1"/>
  <c r="AA18" i="1"/>
  <c r="AK19" i="1"/>
  <c r="E17" i="10"/>
  <c r="BY26" i="10"/>
  <c r="BR26" i="10" s="1"/>
  <c r="M26" i="1" s="1"/>
  <c r="BS26" i="10"/>
  <c r="BY20" i="10"/>
  <c r="BR20" i="10" s="1"/>
  <c r="M20" i="1" s="1"/>
  <c r="BS20" i="10"/>
  <c r="BY14" i="10"/>
  <c r="BR14" i="10" s="1"/>
  <c r="BS14" i="10"/>
  <c r="BY8" i="10"/>
  <c r="BR8" i="10" s="1"/>
  <c r="M8" i="1" s="1"/>
  <c r="BS8" i="10"/>
  <c r="AD25" i="10"/>
  <c r="H25" i="1" s="1"/>
  <c r="K25" i="1" s="1"/>
  <c r="L25" i="1" s="1"/>
  <c r="AD13" i="10"/>
  <c r="H13" i="1" s="1"/>
  <c r="K13" i="1" s="1"/>
  <c r="L13" i="1" s="1"/>
  <c r="BS25" i="10"/>
  <c r="BY9" i="10"/>
  <c r="BR9" i="10" s="1"/>
  <c r="M9" i="1" s="1"/>
  <c r="BS9" i="10"/>
  <c r="CT26" i="10"/>
  <c r="CM26" i="10" s="1"/>
  <c r="N26" i="1" s="1"/>
  <c r="CP26" i="10"/>
  <c r="E24" i="10"/>
  <c r="D24" i="10" s="1"/>
  <c r="E18" i="10"/>
  <c r="E12" i="10"/>
  <c r="AD26" i="10"/>
  <c r="H26" i="1" s="1"/>
  <c r="K26" i="1" s="1"/>
  <c r="L26" i="1" s="1"/>
  <c r="AD20" i="10"/>
  <c r="H20" i="1" s="1"/>
  <c r="K20" i="1" s="1"/>
  <c r="L20" i="1" s="1"/>
  <c r="AD14" i="10"/>
  <c r="H14" i="1" s="1"/>
  <c r="K14" i="1" s="1"/>
  <c r="L14" i="1" s="1"/>
  <c r="AD8" i="10"/>
  <c r="H8" i="1" s="1"/>
  <c r="K8" i="1" s="1"/>
  <c r="L8" i="1" s="1"/>
  <c r="CO14" i="10"/>
  <c r="D22" i="8"/>
  <c r="D10" i="8"/>
  <c r="CT10" i="10"/>
  <c r="CM10" i="10" s="1"/>
  <c r="N10" i="1" s="1"/>
  <c r="E22" i="10"/>
  <c r="E16" i="10"/>
  <c r="E10" i="10"/>
  <c r="AD24" i="10"/>
  <c r="AD18" i="10"/>
  <c r="H18" i="1" s="1"/>
  <c r="K18" i="1" s="1"/>
  <c r="L18" i="1" s="1"/>
  <c r="AD12" i="10"/>
  <c r="H12" i="1" s="1"/>
  <c r="K12" i="1" s="1"/>
  <c r="L12" i="1" s="1"/>
  <c r="CN10" i="10"/>
  <c r="CT20" i="10"/>
  <c r="CM20" i="10" s="1"/>
  <c r="N20" i="1" s="1"/>
  <c r="D27" i="8"/>
  <c r="D21" i="8"/>
  <c r="D15" i="8"/>
  <c r="D9" i="8"/>
  <c r="CT25" i="10"/>
  <c r="CM25" i="10" s="1"/>
  <c r="N25" i="1" s="1"/>
  <c r="CT19" i="10"/>
  <c r="CM19" i="10" s="1"/>
  <c r="CT13" i="10"/>
  <c r="CM13" i="10" s="1"/>
  <c r="D16" i="8"/>
  <c r="CT24" i="10"/>
  <c r="CM24" i="10" s="1"/>
  <c r="N24" i="1" s="1"/>
  <c r="CT18" i="10"/>
  <c r="CM18" i="10" s="1"/>
  <c r="N18" i="1" s="1"/>
  <c r="CT12" i="10"/>
  <c r="CM12" i="10" s="1"/>
  <c r="N12" i="1" s="1"/>
  <c r="CR26" i="10"/>
  <c r="CR20" i="10"/>
  <c r="CR14" i="10"/>
  <c r="CR8" i="10"/>
  <c r="CS22" i="10"/>
  <c r="CS16" i="10"/>
  <c r="CS10" i="10"/>
  <c r="CN8" i="10"/>
  <c r="F25" i="5"/>
  <c r="D25" i="5" s="1"/>
  <c r="D21" i="5"/>
  <c r="D9" i="5"/>
  <c r="D15" i="5"/>
  <c r="D12" i="5"/>
  <c r="F22" i="5"/>
  <c r="F26" i="5"/>
  <c r="D26" i="5" s="1"/>
  <c r="F20" i="5"/>
  <c r="F14" i="5"/>
  <c r="D14" i="5" s="1"/>
  <c r="F8" i="5"/>
  <c r="F19" i="5"/>
  <c r="D19" i="5" s="1"/>
  <c r="F27" i="5"/>
  <c r="D27" i="5" s="1"/>
  <c r="F15" i="5"/>
  <c r="D24" i="5"/>
  <c r="F16" i="5"/>
  <c r="D16" i="5" s="1"/>
  <c r="F13" i="5"/>
  <c r="D13" i="5" s="1"/>
  <c r="P23" i="5"/>
  <c r="P17" i="5"/>
  <c r="P11" i="5"/>
  <c r="AN23" i="5"/>
  <c r="H23" i="5" s="1"/>
  <c r="F23" i="5" s="1"/>
  <c r="D23" i="5" s="1"/>
  <c r="AN17" i="5"/>
  <c r="H17" i="5" s="1"/>
  <c r="F17" i="5" s="1"/>
  <c r="D17" i="5" s="1"/>
  <c r="AN11" i="5"/>
  <c r="H11" i="5" s="1"/>
  <c r="BL17" i="5"/>
  <c r="K17" i="5" s="1"/>
  <c r="BL11" i="5"/>
  <c r="K11" i="5" s="1"/>
  <c r="D18" i="5"/>
  <c r="D20" i="5"/>
  <c r="D8" i="5"/>
  <c r="D22" i="5"/>
  <c r="D10" i="5"/>
  <c r="F21" i="5"/>
  <c r="F9" i="5"/>
  <c r="AI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DG7" i="10" s="1"/>
  <c r="BP7" i="10"/>
  <c r="DF7" i="10" s="1"/>
  <c r="BO7" i="10"/>
  <c r="BN7" i="10"/>
  <c r="DD7" i="10" s="1"/>
  <c r="BM7" i="10"/>
  <c r="DC7" i="10" s="1"/>
  <c r="BL7" i="10"/>
  <c r="BJ7" i="10"/>
  <c r="CL7" i="10" s="1"/>
  <c r="BI7" i="10"/>
  <c r="CK7" i="10" s="1"/>
  <c r="BH7" i="10"/>
  <c r="CJ7" i="10" s="1"/>
  <c r="BG7" i="10"/>
  <c r="CI7" i="10" s="1"/>
  <c r="BF7" i="10"/>
  <c r="BE7" i="10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J7" i="3"/>
  <c r="W7" i="1" s="1"/>
  <c r="I7" i="3"/>
  <c r="V7" i="1" s="1"/>
  <c r="H7" i="3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T7" i="9" s="1"/>
  <c r="BJ7" i="4" s="1"/>
  <c r="T7" i="4" s="1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DE7" i="10"/>
  <c r="DB7" i="10"/>
  <c r="CG7" i="10"/>
  <c r="X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U7" i="1"/>
  <c r="F7" i="10"/>
  <c r="CH7" i="10"/>
  <c r="S7" i="9" l="1"/>
  <c r="BI7" i="4" s="1"/>
  <c r="S7" i="4" s="1"/>
  <c r="F11" i="5"/>
  <c r="D11" i="5" s="1"/>
  <c r="D10" i="10"/>
  <c r="H10" i="1"/>
  <c r="K10" i="1" s="1"/>
  <c r="L10" i="1" s="1"/>
  <c r="D18" i="10"/>
  <c r="D27" i="10"/>
  <c r="AL20" i="1"/>
  <c r="AK20" i="1"/>
  <c r="AB20" i="1"/>
  <c r="H21" i="1"/>
  <c r="K21" i="1" s="1"/>
  <c r="L21" i="1" s="1"/>
  <c r="H11" i="1"/>
  <c r="K11" i="1" s="1"/>
  <c r="L11" i="1" s="1"/>
  <c r="D16" i="10"/>
  <c r="H16" i="1"/>
  <c r="K16" i="1" s="1"/>
  <c r="L16" i="1" s="1"/>
  <c r="AL18" i="1"/>
  <c r="AB18" i="1"/>
  <c r="AK18" i="1"/>
  <c r="R7" i="10"/>
  <c r="CC7" i="10" s="1"/>
  <c r="D22" i="10"/>
  <c r="H22" i="1"/>
  <c r="K22" i="1" s="1"/>
  <c r="L22" i="1" s="1"/>
  <c r="AL8" i="1"/>
  <c r="AK8" i="1"/>
  <c r="AB8" i="1"/>
  <c r="D25" i="10"/>
  <c r="D13" i="10"/>
  <c r="AL21" i="1"/>
  <c r="AK21" i="1"/>
  <c r="AB21" i="1"/>
  <c r="CT23" i="10"/>
  <c r="CM23" i="10" s="1"/>
  <c r="N23" i="1" s="1"/>
  <c r="CN23" i="10"/>
  <c r="AL12" i="1"/>
  <c r="AK12" i="1"/>
  <c r="AB12" i="1"/>
  <c r="D26" i="10"/>
  <c r="CT17" i="10"/>
  <c r="CM17" i="10" s="1"/>
  <c r="N17" i="1" s="1"/>
  <c r="CN17" i="10"/>
  <c r="D14" i="10"/>
  <c r="D15" i="10"/>
  <c r="AL26" i="1"/>
  <c r="AK26" i="1"/>
  <c r="AB26" i="1"/>
  <c r="D8" i="10"/>
  <c r="D23" i="10"/>
  <c r="AL14" i="1"/>
  <c r="AK14" i="1"/>
  <c r="AB14" i="1"/>
  <c r="H19" i="1"/>
  <c r="K19" i="1" s="1"/>
  <c r="L19" i="1" s="1"/>
  <c r="CT11" i="10"/>
  <c r="CM11" i="10" s="1"/>
  <c r="N11" i="1" s="1"/>
  <c r="CN11" i="10"/>
  <c r="H24" i="1"/>
  <c r="K24" i="1" s="1"/>
  <c r="L24" i="1" s="1"/>
  <c r="D12" i="10"/>
  <c r="D17" i="10"/>
  <c r="BY15" i="10"/>
  <c r="BR15" i="10" s="1"/>
  <c r="M15" i="1" s="1"/>
  <c r="BS15" i="10"/>
  <c r="D20" i="10"/>
  <c r="H9" i="1"/>
  <c r="K9" i="1" s="1"/>
  <c r="L9" i="1" s="1"/>
  <c r="V7" i="10"/>
  <c r="CD7" i="10" s="1"/>
  <c r="AU7" i="10"/>
  <c r="CY7" i="10" s="1"/>
  <c r="CR7" i="10" s="1"/>
  <c r="M7" i="8"/>
  <c r="Z7" i="10"/>
  <c r="CE7" i="10" s="1"/>
  <c r="BX7" i="10" s="1"/>
  <c r="EH7" i="8"/>
  <c r="N7" i="10"/>
  <c r="CB7" i="10" s="1"/>
  <c r="BU7" i="10" s="1"/>
  <c r="P7" i="9"/>
  <c r="BF7" i="4" s="1"/>
  <c r="P7" i="4" s="1"/>
  <c r="BW7" i="10"/>
  <c r="G7" i="9"/>
  <c r="AW7" i="4" s="1"/>
  <c r="G7" i="4" s="1"/>
  <c r="CC7" i="8"/>
  <c r="W7" i="9"/>
  <c r="BM7" i="4" s="1"/>
  <c r="W7" i="4" s="1"/>
  <c r="V7" i="9"/>
  <c r="BL7" i="4" s="1"/>
  <c r="V7" i="4" s="1"/>
  <c r="CJ7" i="5"/>
  <c r="N7" i="5" s="1"/>
  <c r="EU7" i="9"/>
  <c r="AI7" i="1" s="1"/>
  <c r="BV7" i="10"/>
  <c r="F7" i="9"/>
  <c r="AV7" i="4" s="1"/>
  <c r="F7" i="4" s="1"/>
  <c r="L7" i="9"/>
  <c r="BB7" i="4" s="1"/>
  <c r="L7" i="4" s="1"/>
  <c r="F7" i="8"/>
  <c r="AY7" i="10"/>
  <c r="CZ7" i="10" s="1"/>
  <c r="CR7" i="5"/>
  <c r="O7" i="5" s="1"/>
  <c r="CF7" i="10"/>
  <c r="BU7" i="8"/>
  <c r="EA7" i="8"/>
  <c r="AI7" i="10"/>
  <c r="CV7" i="10" s="1"/>
  <c r="CO7" i="10" s="1"/>
  <c r="BD7" i="10"/>
  <c r="N7" i="9"/>
  <c r="BD7" i="4" s="1"/>
  <c r="N7" i="4" s="1"/>
  <c r="CY7" i="8"/>
  <c r="BO7" i="9"/>
  <c r="AE7" i="1" s="1"/>
  <c r="AC7" i="3"/>
  <c r="AO7" i="1" s="1"/>
  <c r="BD7" i="5"/>
  <c r="J7" i="5" s="1"/>
  <c r="H7" i="9"/>
  <c r="AX7" i="4" s="1"/>
  <c r="H7" i="4" s="1"/>
  <c r="BK7" i="10"/>
  <c r="DI7" i="10"/>
  <c r="AN7" i="5"/>
  <c r="H7" i="5" s="1"/>
  <c r="AV7" i="5"/>
  <c r="I7" i="5" s="1"/>
  <c r="Y7" i="4"/>
  <c r="Z7" i="1" s="1"/>
  <c r="D7" i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CS7" i="10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B7" i="8" s="1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BZ7" i="10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AA43" i="13"/>
  <c r="AA44" i="13"/>
  <c r="AA211" i="13"/>
  <c r="AA33" i="13"/>
  <c r="AA92" i="13"/>
  <c r="AA35" i="13"/>
  <c r="AA180" i="13"/>
  <c r="AA246" i="13"/>
  <c r="AA23" i="13"/>
  <c r="AA49" i="13"/>
  <c r="AA182" i="13"/>
  <c r="AA163" i="13"/>
  <c r="AA121" i="13"/>
  <c r="AA108" i="13"/>
  <c r="AA46" i="13"/>
  <c r="AA203" i="13"/>
  <c r="AA62" i="13"/>
  <c r="AA185" i="13"/>
  <c r="AA196" i="13"/>
  <c r="AA59" i="13"/>
  <c r="AA115" i="13"/>
  <c r="AA213" i="13"/>
  <c r="AA245" i="13"/>
  <c r="AA28" i="13"/>
  <c r="AA141" i="13"/>
  <c r="AA142" i="13"/>
  <c r="AA51" i="13"/>
  <c r="AA101" i="13"/>
  <c r="AA57" i="13"/>
  <c r="AA184" i="13"/>
  <c r="AA14" i="13"/>
  <c r="AA145" i="13"/>
  <c r="AA220" i="13"/>
  <c r="AA224" i="13"/>
  <c r="AA240" i="13"/>
  <c r="AA8" i="13"/>
  <c r="AA113" i="13"/>
  <c r="AA111" i="13"/>
  <c r="AA103" i="13"/>
  <c r="AA176" i="13"/>
  <c r="AA89" i="13"/>
  <c r="AA247" i="13"/>
  <c r="AA201" i="13"/>
  <c r="AA102" i="13"/>
  <c r="AA155" i="13"/>
  <c r="AA178" i="13"/>
  <c r="AA175" i="13"/>
  <c r="AA143" i="13"/>
  <c r="AA68" i="13"/>
  <c r="AA125" i="13"/>
  <c r="AA27" i="13"/>
  <c r="AA241" i="13"/>
  <c r="AA94" i="13"/>
  <c r="AA151" i="13"/>
  <c r="AA5" i="13"/>
  <c r="AA187" i="13"/>
  <c r="AA181" i="13"/>
  <c r="AA114" i="13"/>
  <c r="AA37" i="13"/>
  <c r="AA193" i="13"/>
  <c r="AA66" i="13"/>
  <c r="AA34" i="13"/>
  <c r="AA170" i="13"/>
  <c r="AA81" i="13"/>
  <c r="AA139" i="13"/>
  <c r="AA172" i="13"/>
  <c r="AA71" i="13"/>
  <c r="AA131" i="13"/>
  <c r="AA218" i="13"/>
  <c r="AA209" i="13"/>
  <c r="AA200" i="13"/>
  <c r="AA84" i="13"/>
  <c r="AA7" i="13"/>
  <c r="AA87" i="13"/>
  <c r="AA96" i="13"/>
  <c r="AA214" i="13"/>
  <c r="AA228" i="13"/>
  <c r="AA99" i="13"/>
  <c r="AA136" i="13"/>
  <c r="AA204" i="13"/>
  <c r="AA236" i="13"/>
  <c r="AA194" i="13"/>
  <c r="AA45" i="13"/>
  <c r="AA239" i="13"/>
  <c r="AA250" i="13"/>
  <c r="AA177" i="13"/>
  <c r="AA234" i="13"/>
  <c r="AA24" i="13"/>
  <c r="AA10" i="13"/>
  <c r="AA82" i="13"/>
  <c r="AA208" i="13"/>
  <c r="AA97" i="13"/>
  <c r="AA29" i="13"/>
  <c r="AA210" i="13"/>
  <c r="AA202" i="13"/>
  <c r="AA168" i="13"/>
  <c r="AA6" i="13"/>
  <c r="AA191" i="13"/>
  <c r="AA186" i="13"/>
  <c r="AA21" i="13"/>
  <c r="AA15" i="13"/>
  <c r="AA248" i="13"/>
  <c r="AA152" i="13"/>
  <c r="AA63" i="13"/>
  <c r="AA140" i="13"/>
  <c r="AA47" i="13"/>
  <c r="AA18" i="13"/>
  <c r="AA106" i="13"/>
  <c r="AA91" i="13"/>
  <c r="AA216" i="13"/>
  <c r="AA233" i="13"/>
  <c r="AA107" i="13"/>
  <c r="AA79" i="13"/>
  <c r="AA67" i="13"/>
  <c r="AA75" i="13"/>
  <c r="AA238" i="13"/>
  <c r="AA199" i="13"/>
  <c r="AA117" i="13"/>
  <c r="AA207" i="13"/>
  <c r="AA242" i="13"/>
  <c r="AA40" i="13"/>
  <c r="AA88" i="13"/>
  <c r="AA123" i="13"/>
  <c r="AA190" i="13"/>
  <c r="AA52" i="13"/>
  <c r="AA17" i="13"/>
  <c r="AA130" i="13"/>
  <c r="AA11" i="13"/>
  <c r="AA129" i="13"/>
  <c r="AA74" i="13"/>
  <c r="AA126" i="13"/>
  <c r="AA249" i="13"/>
  <c r="AA55" i="13"/>
  <c r="AA225" i="13"/>
  <c r="AA243" i="13"/>
  <c r="AA148" i="13"/>
  <c r="AA189" i="13"/>
  <c r="AA217" i="13"/>
  <c r="AA58" i="13"/>
  <c r="AA150" i="13"/>
  <c r="AA230" i="13"/>
  <c r="AA60" i="13"/>
  <c r="AA146" i="13"/>
  <c r="AA147" i="13"/>
  <c r="AA164" i="13"/>
  <c r="AA237" i="13"/>
  <c r="AA221" i="13"/>
  <c r="AA171" i="13"/>
  <c r="AA32" i="13"/>
  <c r="AA119" i="13"/>
  <c r="AA110" i="13"/>
  <c r="AA183" i="13"/>
  <c r="AA54" i="13"/>
  <c r="AA165" i="13"/>
  <c r="AA100" i="13"/>
  <c r="AA144" i="13"/>
  <c r="AA85" i="13"/>
  <c r="AA195" i="13"/>
  <c r="AA93" i="13"/>
  <c r="AA157" i="13"/>
  <c r="AA65" i="13"/>
  <c r="AA235" i="13"/>
  <c r="AA48" i="13"/>
  <c r="AA9" i="13"/>
  <c r="AA70" i="13"/>
  <c r="AA36" i="13"/>
  <c r="AA158" i="13"/>
  <c r="AA12" i="13"/>
  <c r="AA13" i="13"/>
  <c r="AA112" i="13"/>
  <c r="AA80" i="13"/>
  <c r="AA166" i="13"/>
  <c r="AA161" i="13"/>
  <c r="AA72" i="13"/>
  <c r="AA50" i="13"/>
  <c r="AA83" i="13"/>
  <c r="AA98" i="13"/>
  <c r="AA205" i="13"/>
  <c r="AA120" i="13"/>
  <c r="AA56" i="13"/>
  <c r="AA132" i="13"/>
  <c r="AA38" i="13"/>
  <c r="AA69" i="13"/>
  <c r="AA76" i="13"/>
  <c r="AA159" i="13"/>
  <c r="AA41" i="13"/>
  <c r="AA20" i="13"/>
  <c r="AA78" i="13"/>
  <c r="AA137" i="13"/>
  <c r="AA30" i="13"/>
  <c r="AA39" i="13"/>
  <c r="AA244" i="13"/>
  <c r="AA16" i="13"/>
  <c r="AA86" i="13"/>
  <c r="AA22" i="13"/>
  <c r="AA95" i="13"/>
  <c r="AA188" i="13"/>
  <c r="AA162" i="13"/>
  <c r="AA19" i="13"/>
  <c r="AA64" i="13"/>
  <c r="AA156" i="13"/>
  <c r="AA212" i="13"/>
  <c r="AA154" i="13"/>
  <c r="AA173" i="13"/>
  <c r="AA215" i="13"/>
  <c r="AA135" i="13"/>
  <c r="AA73" i="13"/>
  <c r="AA167" i="13"/>
  <c r="AA2" i="13"/>
  <c r="AA229" i="13"/>
  <c r="AA128" i="13"/>
  <c r="AA227" i="13"/>
  <c r="AA192" i="13"/>
  <c r="AA42" i="13"/>
  <c r="AA116" i="13"/>
  <c r="AA206" i="13"/>
  <c r="AA90" i="13"/>
  <c r="AA53" i="13"/>
  <c r="AA226" i="13"/>
  <c r="AA174" i="13"/>
  <c r="AA109" i="13"/>
  <c r="AA149" i="13"/>
  <c r="AA77" i="13"/>
  <c r="AA179" i="13"/>
  <c r="AA127" i="13"/>
  <c r="AA124" i="13"/>
  <c r="AA134" i="13"/>
  <c r="AA222" i="13"/>
  <c r="AA25" i="13"/>
  <c r="AA26" i="13"/>
  <c r="AA223" i="13"/>
  <c r="AA31" i="13"/>
  <c r="AA232" i="13"/>
  <c r="AA105" i="13"/>
  <c r="AA231" i="13"/>
  <c r="AA118" i="13"/>
  <c r="AA219" i="13"/>
  <c r="AA153" i="13"/>
  <c r="AA104" i="13"/>
  <c r="AA197" i="13"/>
  <c r="AA160" i="13"/>
  <c r="AA133" i="13"/>
  <c r="AA122" i="13"/>
  <c r="AA61" i="13"/>
  <c r="AA169" i="13"/>
  <c r="AA198" i="13"/>
  <c r="AA138" i="13"/>
  <c r="E7" i="8" l="1"/>
  <c r="E7" i="10"/>
  <c r="DZ7" i="8"/>
  <c r="BM7" i="8"/>
  <c r="AX7" i="8"/>
  <c r="CQ7" i="8"/>
  <c r="AD7" i="10"/>
  <c r="T7" i="8"/>
  <c r="BC7" i="10"/>
  <c r="I7" i="1" s="1"/>
  <c r="Z7" i="3"/>
  <c r="O7" i="3"/>
  <c r="D7" i="3" s="1"/>
  <c r="AI7" i="8"/>
  <c r="F7" i="5"/>
  <c r="D7" i="5" s="1"/>
  <c r="AP7" i="1"/>
  <c r="AJ7" i="1"/>
  <c r="DF7" i="8"/>
  <c r="Q7" i="1"/>
  <c r="AA7" i="1" s="1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M37" i="14"/>
  <c r="M27" i="14"/>
  <c r="M34" i="14"/>
  <c r="I25" i="14"/>
  <c r="I37" i="14"/>
  <c r="C14" i="14"/>
  <c r="M17" i="14"/>
  <c r="M22" i="14"/>
  <c r="M19" i="14"/>
  <c r="I29" i="14"/>
  <c r="M33" i="14"/>
  <c r="C20" i="14"/>
  <c r="C16" i="14"/>
  <c r="C10" i="14"/>
  <c r="M12" i="14"/>
  <c r="M7" i="14"/>
  <c r="C12" i="14"/>
  <c r="I17" i="14"/>
  <c r="M25" i="14"/>
  <c r="I13" i="14"/>
  <c r="M30" i="14"/>
  <c r="M15" i="14"/>
  <c r="I33" i="14"/>
  <c r="M18" i="14"/>
  <c r="M23" i="14"/>
  <c r="M35" i="14"/>
  <c r="M14" i="14"/>
  <c r="M24" i="14"/>
  <c r="M20" i="14"/>
  <c r="M36" i="14"/>
  <c r="C24" i="14"/>
  <c r="M9" i="14"/>
  <c r="M28" i="14"/>
  <c r="M31" i="14"/>
  <c r="M8" i="14"/>
  <c r="M32" i="14"/>
  <c r="C39" i="14"/>
  <c r="F5" i="14"/>
  <c r="M38" i="14"/>
  <c r="M13" i="14"/>
  <c r="M29" i="14"/>
  <c r="C18" i="14"/>
  <c r="I21" i="14"/>
  <c r="F8" i="14"/>
  <c r="M16" i="14"/>
  <c r="M21" i="14"/>
  <c r="M26" i="14"/>
  <c r="C38" i="14"/>
  <c r="F40" i="14"/>
  <c r="D7" i="10" l="1"/>
  <c r="H7" i="1"/>
  <c r="K7" i="1"/>
  <c r="L7" i="1" s="1"/>
  <c r="D7" i="8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O37" i="14"/>
  <c r="C40" i="14"/>
  <c r="F21" i="14"/>
  <c r="M10" i="14"/>
  <c r="C22" i="14"/>
  <c r="C26" i="14"/>
  <c r="P11" i="14"/>
  <c r="I8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5" i="14"/>
  <c r="P40" i="14"/>
  <c r="B42" i="13" l="1"/>
  <c r="L27" i="13"/>
  <c r="E32" i="13"/>
  <c r="B40" i="13" s="1"/>
  <c r="B38" i="13" l="1"/>
  <c r="B39" i="13"/>
  <c r="B41" i="13"/>
</calcChain>
</file>

<file path=xl/sharedStrings.xml><?xml version="1.0" encoding="utf-8"?>
<sst xmlns="http://schemas.openxmlformats.org/spreadsheetml/2006/main" count="4055" uniqueCount="803">
  <si>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</si>
  <si>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</si>
  <si>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</si>
  <si>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</si>
  <si>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</si>
  <si>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</si>
  <si>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</si>
  <si>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</si>
  <si>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</si>
  <si>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</si>
  <si>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</si>
  <si>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</si>
  <si>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</si>
  <si>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</si>
  <si>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</si>
  <si>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</si>
  <si>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</si>
  <si>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</si>
  <si>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</si>
  <si>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</si>
  <si>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</si>
  <si>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</si>
  <si>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</si>
  <si>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</si>
  <si>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</si>
  <si>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</si>
  <si>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</si>
  <si>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</si>
  <si>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</si>
  <si>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</si>
  <si>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</si>
  <si>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</si>
  <si>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</si>
  <si>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</si>
  <si>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</si>
  <si>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</si>
  <si>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</si>
  <si>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</si>
  <si>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</si>
  <si>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</si>
  <si>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</si>
  <si>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</si>
  <si>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</si>
  <si>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</si>
  <si>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</si>
  <si>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</si>
  <si>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</si>
  <si>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</si>
  <si>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</si>
  <si>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</si>
  <si>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</si>
  <si>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</si>
  <si>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</si>
  <si>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</si>
  <si>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</si>
  <si>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</si>
  <si>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</si>
  <si>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</si>
  <si>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</si>
  <si>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</si>
  <si>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</si>
  <si>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</si>
  <si>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</si>
  <si>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</si>
  <si>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</si>
  <si>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</si>
  <si>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</si>
  <si>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</si>
  <si>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</si>
  <si>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</si>
  <si>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</si>
  <si>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</si>
  <si>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</si>
  <si>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</si>
  <si>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</si>
  <si>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</si>
  <si>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</si>
  <si>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</si>
  <si>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</si>
  <si>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</si>
  <si>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</si>
  <si>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</si>
  <si>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</si>
  <si>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</si>
  <si>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</si>
  <si>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</si>
  <si>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</si>
  <si>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</si>
  <si>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</si>
  <si>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</si>
  <si>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</si>
  <si>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</si>
  <si>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</si>
  <si>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</si>
  <si>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</si>
  <si>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</si>
  <si>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</si>
  <si>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</si>
  <si>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</si>
  <si>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</si>
  <si>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</si>
  <si>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</si>
  <si>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</si>
  <si>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</si>
  <si>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</si>
  <si>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</si>
  <si>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</si>
  <si>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</si>
  <si>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</si>
  <si>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</si>
  <si>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</si>
  <si>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</si>
  <si>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</si>
  <si>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</si>
  <si>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</si>
  <si>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</si>
  <si>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</si>
  <si>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</si>
  <si>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</si>
  <si>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</si>
  <si>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</si>
  <si>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</si>
  <si>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</si>
  <si>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</si>
  <si>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</si>
  <si>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</si>
  <si>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</si>
  <si>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</si>
  <si>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</si>
  <si>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</si>
  <si>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</si>
  <si>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</si>
  <si>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</si>
  <si>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</si>
  <si>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</si>
  <si>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</si>
  <si>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</si>
  <si>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</si>
  <si>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</si>
  <si>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</si>
  <si>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</si>
  <si>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</si>
  <si>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</si>
  <si>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</si>
  <si>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</si>
  <si>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</si>
  <si>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</si>
  <si>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</si>
  <si>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</si>
  <si>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</si>
  <si>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</si>
  <si>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</si>
  <si>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</si>
  <si>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</si>
  <si>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</si>
  <si>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</si>
  <si>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</si>
  <si>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</si>
  <si>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</si>
  <si>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</si>
  <si>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</si>
  <si>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</si>
  <si>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</si>
  <si>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</si>
  <si>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</si>
  <si>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</si>
  <si>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</si>
  <si>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</si>
  <si>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</si>
  <si>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</si>
  <si>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</si>
  <si>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</si>
  <si>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</si>
  <si>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</si>
  <si>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</si>
  <si>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</si>
  <si>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</si>
  <si>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</si>
  <si>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</si>
  <si>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</si>
  <si>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</si>
  <si>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</si>
  <si>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</si>
  <si>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</si>
  <si>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</si>
  <si>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</si>
  <si>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</si>
  <si>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</si>
  <si>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</si>
  <si>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</si>
  <si>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</si>
  <si>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</si>
  <si>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</si>
  <si>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</si>
  <si>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</si>
  <si>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</si>
  <si>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</si>
  <si>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</si>
  <si>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</si>
  <si>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</si>
  <si>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</si>
  <si>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</si>
  <si>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</si>
  <si>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</si>
  <si>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</si>
  <si>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</si>
  <si>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</si>
  <si>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</si>
  <si>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</si>
  <si>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</si>
  <si>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</si>
  <si>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</si>
  <si>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</si>
  <si>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</si>
  <si>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</si>
  <si>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</si>
  <si>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</si>
  <si>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</si>
  <si>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</si>
  <si>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</si>
  <si>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</si>
  <si>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</si>
  <si>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</si>
  <si>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</si>
  <si>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</si>
  <si>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</si>
  <si>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</si>
  <si>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</si>
  <si>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</si>
  <si>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</si>
  <si>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</si>
  <si>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</si>
  <si>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</si>
  <si>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</si>
  <si>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</si>
  <si>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</si>
  <si>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</si>
  <si>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</si>
  <si>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</si>
  <si>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</si>
  <si>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</si>
  <si>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</si>
  <si>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</si>
  <si>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</si>
  <si>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</si>
  <si>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</si>
  <si>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</si>
  <si>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</si>
  <si>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</si>
  <si>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</si>
  <si>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</si>
  <si>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</si>
  <si>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</si>
  <si>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</si>
  <si>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</si>
  <si>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</si>
  <si>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</si>
  <si>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</si>
  <si>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</si>
  <si>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</si>
  <si>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</si>
  <si>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</si>
  <si>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</si>
  <si>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</si>
  <si>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</si>
  <si>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</si>
  <si>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</si>
  <si>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</si>
  <si>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</si>
  <si>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</si>
  <si>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</si>
  <si>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</si>
  <si>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</si>
  <si>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</si>
  <si>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</si>
  <si>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</si>
  <si>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</si>
  <si>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</si>
  <si>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</si>
  <si>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</si>
  <si>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</si>
  <si>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</si>
  <si>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</si>
  <si>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</si>
  <si>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</si>
  <si>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</si>
  <si>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</si>
  <si>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</si>
  <si>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</si>
  <si>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</si>
  <si>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</si>
  <si>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</si>
  <si>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</si>
  <si>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</si>
  <si>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</si>
  <si>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</si>
  <si>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</si>
  <si>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</si>
  <si>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</si>
  <si>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</si>
  <si>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</si>
  <si>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</si>
  <si>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</si>
  <si>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</si>
  <si>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</si>
  <si>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</si>
  <si>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</si>
  <si>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</si>
  <si>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</si>
  <si>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</si>
  <si>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</si>
  <si>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</si>
  <si>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</si>
  <si>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</si>
  <si>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</si>
  <si>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</si>
  <si>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</si>
  <si>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</si>
  <si>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</si>
  <si>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</si>
  <si>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</si>
  <si>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</si>
  <si>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</si>
  <si>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</si>
  <si>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</si>
  <si>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</si>
  <si>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</si>
  <si>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</si>
  <si>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</si>
  <si>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</si>
  <si>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</si>
  <si>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</si>
  <si>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</si>
  <si>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</si>
  <si>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</si>
  <si>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</si>
  <si>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</si>
  <si>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</si>
  <si>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</si>
  <si>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</si>
  <si>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</si>
  <si>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</si>
  <si>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</si>
  <si>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</si>
  <si>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</si>
  <si>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</si>
  <si>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</si>
  <si>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</si>
  <si>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</si>
  <si>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</si>
  <si>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</si>
  <si>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</si>
  <si>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</si>
  <si>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</si>
  <si>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</si>
  <si>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</si>
  <si>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</si>
  <si>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</si>
  <si>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</si>
  <si>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</si>
  <si>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</si>
  <si>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</si>
  <si>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</si>
  <si>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</si>
  <si>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</si>
  <si>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</si>
  <si>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</si>
  <si>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</si>
  <si>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</si>
  <si>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</si>
  <si>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</si>
  <si>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</si>
  <si>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</si>
  <si>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</si>
  <si>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</si>
  <si>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</si>
  <si>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</si>
  <si>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</si>
  <si>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</si>
  <si>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</si>
  <si>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</si>
  <si>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</si>
  <si>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</si>
  <si>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</si>
  <si>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</si>
  <si>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</si>
  <si>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</si>
  <si>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</si>
  <si>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</si>
  <si>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</si>
  <si>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</si>
  <si>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</si>
  <si>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</si>
  <si>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</si>
  <si>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</si>
  <si>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</si>
  <si>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</si>
  <si>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</si>
  <si>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</si>
  <si>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</si>
  <si>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</si>
  <si>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</si>
  <si>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</si>
  <si>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</si>
  <si>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</si>
  <si>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</si>
  <si>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</si>
  <si>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</si>
  <si>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</si>
  <si>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</si>
  <si>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</si>
  <si>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</si>
  <si>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</si>
  <si>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</si>
  <si>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</si>
  <si>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</si>
  <si>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</si>
  <si>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</si>
  <si>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</si>
  <si>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</si>
  <si>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</si>
  <si>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</si>
  <si>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</si>
  <si>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</si>
  <si>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</si>
  <si>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</si>
  <si>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</si>
  <si>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</si>
  <si>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</si>
  <si>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</si>
  <si>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</si>
  <si>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</si>
  <si>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</si>
  <si>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</si>
  <si>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</si>
  <si>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</si>
  <si>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</si>
  <si>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</si>
  <si>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</si>
  <si>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</si>
  <si>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</si>
  <si>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</si>
  <si>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</si>
  <si>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</si>
  <si>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</si>
  <si>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</si>
  <si>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</si>
  <si>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</si>
  <si>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</si>
  <si>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</si>
  <si>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</si>
  <si>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</si>
  <si>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</si>
  <si>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</si>
  <si>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</si>
  <si>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</si>
  <si>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</si>
  <si>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</si>
  <si>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</si>
  <si>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</si>
  <si>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</si>
  <si>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</si>
  <si>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</si>
  <si>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</si>
  <si>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</si>
  <si>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</si>
  <si>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</si>
  <si>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</si>
  <si>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</si>
  <si>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</si>
  <si>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</si>
  <si>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</si>
  <si>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</si>
  <si>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</si>
  <si>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</si>
  <si>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</si>
  <si>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</si>
  <si>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</si>
  <si>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</si>
  <si>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</si>
  <si>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</si>
  <si>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</si>
  <si>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</si>
  <si>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</si>
  <si>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</si>
  <si>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</si>
  <si>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</si>
  <si>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</si>
  <si>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</si>
  <si>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</si>
  <si>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</si>
  <si>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</si>
  <si>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</si>
  <si>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</si>
  <si>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</si>
  <si>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</si>
  <si>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</si>
  <si>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</si>
  <si>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</si>
  <si>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</si>
  <si>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</si>
  <si>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</si>
  <si>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</si>
  <si>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</si>
  <si>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</si>
  <si>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</si>
  <si>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</si>
  <si>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</si>
  <si>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</si>
  <si>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</si>
  <si>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</si>
  <si>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</si>
  <si>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</si>
  <si>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</si>
  <si>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</si>
  <si>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</si>
  <si>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</si>
  <si>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</si>
  <si>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</si>
  <si>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</si>
  <si>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</si>
  <si>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</si>
  <si>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</si>
  <si>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</si>
  <si>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</si>
  <si>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</si>
  <si>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</si>
  <si>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</si>
  <si>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</si>
  <si>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</si>
  <si>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</si>
  <si>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</si>
  <si>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</si>
  <si>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</si>
  <si>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</si>
  <si>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</si>
  <si>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</si>
  <si>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</si>
  <si>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</si>
  <si>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</si>
  <si>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</si>
  <si>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</si>
  <si>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</si>
  <si>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</si>
  <si>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</si>
  <si>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</si>
  <si>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</si>
  <si>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</si>
  <si>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</si>
  <si>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</si>
  <si>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</si>
  <si>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</si>
  <si>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</si>
  <si>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</si>
  <si>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</si>
  <si>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</si>
  <si>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</si>
  <si>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</si>
  <si>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</si>
  <si>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</si>
  <si>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</si>
  <si>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</si>
  <si>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</si>
  <si>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</si>
  <si>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</si>
  <si>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</si>
  <si>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</si>
  <si>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</si>
  <si>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</si>
  <si>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</si>
  <si>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</si>
  <si>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</si>
  <si>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</si>
  <si>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</si>
  <si>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</si>
  <si>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</si>
  <si>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</si>
  <si>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</si>
  <si>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</si>
  <si>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</si>
  <si>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</si>
  <si>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</si>
  <si>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</si>
  <si>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</si>
  <si>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</si>
  <si>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</si>
  <si>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</si>
  <si>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</si>
  <si>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</si>
  <si>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</si>
  <si>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</si>
  <si>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</si>
  <si>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</si>
  <si>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</si>
  <si>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</si>
  <si>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</si>
  <si>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</si>
  <si>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</si>
  <si>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</si>
  <si>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</si>
  <si>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</si>
  <si>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</si>
  <si>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</si>
  <si>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</si>
  <si>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</si>
  <si>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</si>
  <si>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</si>
  <si>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</si>
  <si>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</si>
  <si>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</si>
  <si>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</si>
  <si>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</si>
  <si>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</si>
  <si>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</si>
  <si>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</si>
  <si>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</si>
  <si>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</si>
  <si>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</si>
  <si>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</si>
  <si>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</si>
  <si>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</si>
  <si>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</si>
  <si>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</si>
  <si>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</si>
  <si>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</si>
  <si>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</si>
  <si>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</si>
  <si>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</si>
  <si>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</si>
  <si>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</si>
  <si>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</si>
  <si>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</si>
  <si>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</si>
  <si>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</si>
  <si>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</si>
  <si>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</si>
  <si>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</si>
  <si>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</si>
  <si>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</si>
  <si>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</si>
  <si>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</si>
  <si>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</si>
  <si>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</si>
  <si>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</si>
  <si>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</si>
  <si>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</si>
  <si>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</si>
  <si>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</si>
  <si>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</si>
  <si>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</si>
  <si>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</si>
  <si>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</si>
  <si>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</si>
  <si>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</si>
  <si>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</si>
  <si>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</si>
  <si>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</si>
  <si>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</si>
  <si>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</si>
  <si>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</si>
  <si>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</si>
  <si>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</si>
  <si>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</si>
  <si>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</si>
  <si>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</si>
  <si>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</si>
  <si>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</si>
  <si>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</si>
  <si>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</si>
  <si>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</si>
  <si>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</si>
  <si>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</si>
  <si>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</si>
  <si>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</si>
  <si>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</si>
  <si>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</si>
  <si>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</si>
  <si>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</si>
  <si>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</si>
  <si>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</si>
  <si>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</si>
  <si>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</si>
  <si>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</si>
  <si>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</si>
  <si>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</si>
  <si>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</si>
  <si>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</si>
  <si>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</si>
  <si>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</si>
  <si>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</si>
  <si>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</si>
  <si>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</si>
  <si>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</si>
  <si>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</si>
  <si>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</si>
  <si>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</si>
  <si>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</si>
  <si>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</si>
  <si>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</si>
  <si>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</si>
  <si>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</si>
  <si>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</si>
  <si>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</si>
  <si>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</si>
  <si>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</si>
  <si>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</si>
  <si>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</si>
  <si>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</si>
  <si>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</si>
  <si>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</si>
  <si>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</si>
  <si>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</si>
  <si>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</si>
  <si>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</si>
  <si>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</si>
  <si>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</si>
  <si>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</si>
  <si>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</si>
  <si>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</si>
  <si>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</si>
  <si>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</si>
  <si>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</si>
  <si>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</si>
  <si>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</si>
  <si>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</si>
  <si>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</si>
  <si>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</si>
  <si>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</si>
  <si>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</si>
  <si>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</si>
  <si>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</si>
  <si>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</si>
  <si>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</si>
  <si>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</si>
  <si>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</si>
  <si>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</si>
  <si>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</si>
  <si>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</si>
  <si>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</si>
  <si>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</si>
  <si>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</si>
  <si>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</si>
  <si>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</si>
  <si>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</si>
  <si>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処理量（令和2年度実績）</t>
    <rPh sb="7" eb="9">
      <t>レイワ</t>
    </rPh>
    <phoneticPr fontId="3"/>
  </si>
  <si>
    <t>佐賀県</t>
  </si>
  <si>
    <t>41000</t>
  </si>
  <si>
    <t>ごみ処理の概要（令和2年度実績）</t>
    <phoneticPr fontId="3"/>
  </si>
  <si>
    <t>ごみ搬入量の状況（令和2年度実績）</t>
    <phoneticPr fontId="3"/>
  </si>
  <si>
    <t>処理施設別ごみ搬入量の状況（令和2年度実績）</t>
    <phoneticPr fontId="3"/>
  </si>
  <si>
    <t>ごみ処理の状況（令和2年度実績）</t>
    <phoneticPr fontId="3"/>
  </si>
  <si>
    <t>ごみ資源化の状況（令和2年度実績）</t>
    <phoneticPr fontId="3"/>
  </si>
  <si>
    <t>中間処理後の再生利用量の状況（令和2年度実績）</t>
    <phoneticPr fontId="3"/>
  </si>
  <si>
    <t>災害廃棄物の処理処分状況（令和2年度実績）</t>
    <phoneticPr fontId="3"/>
  </si>
  <si>
    <t>合計 処理量（令和2年度実績）ごみ処理フローシート</t>
    <phoneticPr fontId="3"/>
  </si>
  <si>
    <t>合計 処理量（令和2年度実績）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</si>
  <si>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</si>
  <si>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</si>
  <si>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</si>
  <si>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41201</t>
  </si>
  <si>
    <t>佐賀市</t>
  </si>
  <si>
    <t/>
  </si>
  <si>
    <t>有る</t>
  </si>
  <si>
    <t>41202</t>
  </si>
  <si>
    <t>唐津市</t>
  </si>
  <si>
    <t>41203</t>
  </si>
  <si>
    <t>鳥栖市</t>
  </si>
  <si>
    <t>無い</t>
  </si>
  <si>
    <t>41204</t>
  </si>
  <si>
    <t>多久市</t>
  </si>
  <si>
    <t>41205</t>
  </si>
  <si>
    <t>伊万里市</t>
  </si>
  <si>
    <t>41206</t>
  </si>
  <si>
    <t>武雄市</t>
  </si>
  <si>
    <t>41207</t>
  </si>
  <si>
    <t>鹿島市</t>
  </si>
  <si>
    <t>41208</t>
  </si>
  <si>
    <t>小城市</t>
  </si>
  <si>
    <t>41209</t>
  </si>
  <si>
    <t>嬉野市</t>
  </si>
  <si>
    <t>41210</t>
  </si>
  <si>
    <t>神埼市</t>
  </si>
  <si>
    <t>41327</t>
  </si>
  <si>
    <t>吉野ヶ里町</t>
  </si>
  <si>
    <t>41341</t>
  </si>
  <si>
    <t>基山町</t>
  </si>
  <si>
    <t>41345</t>
  </si>
  <si>
    <t>上峰町</t>
  </si>
  <si>
    <t>41346</t>
  </si>
  <si>
    <t>みやき町</t>
  </si>
  <si>
    <t>41387</t>
  </si>
  <si>
    <t>玄海町</t>
  </si>
  <si>
    <t>41401</t>
  </si>
  <si>
    <t>有田町</t>
  </si>
  <si>
    <t>41423</t>
  </si>
  <si>
    <t>大町町</t>
  </si>
  <si>
    <t>41424</t>
  </si>
  <si>
    <t>江北町</t>
  </si>
  <si>
    <t>41425</t>
  </si>
  <si>
    <t>白石町</t>
  </si>
  <si>
    <t>41441</t>
  </si>
  <si>
    <t>太良町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</si>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</sst>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74" xfId="3" applyNumberFormat="1" applyFont="1" applyFill="1" applyBorder="1" applyAlignment="1">
      <alignment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=""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=""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=""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=""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=""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=""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=""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=""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=""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=""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=""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=""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=""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=""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=""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=""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=""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=""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=""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=""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=""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=""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=""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=""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=""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=""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=""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=""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=""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=""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=""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=""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=""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=""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=""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=""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=""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=""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=""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=""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=""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=""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=""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=""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=""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=""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=""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=""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=""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=""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=""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=""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=""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=""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=""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=""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=""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=""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=""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=""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=""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=""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=""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=""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=""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=""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=""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=""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=""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=""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=""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=""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=""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=""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=""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=""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=""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=""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=""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=""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=""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=""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=""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=""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=""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=""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=""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=""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=""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=""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16" t="s">
        <v>665</v>
      </c>
      <c r="B2" s="316" t="s">
        <v>666</v>
      </c>
      <c r="C2" s="318" t="s">
        <v>667</v>
      </c>
      <c r="D2" s="320" t="s">
        <v>668</v>
      </c>
      <c r="E2" s="321"/>
      <c r="F2" s="209"/>
      <c r="G2" s="210" t="s">
        <v>669</v>
      </c>
      <c r="H2" s="320" t="s">
        <v>670</v>
      </c>
      <c r="I2" s="321"/>
      <c r="J2" s="321"/>
      <c r="K2" s="330"/>
      <c r="L2" s="335" t="s">
        <v>671</v>
      </c>
      <c r="M2" s="336"/>
      <c r="N2" s="337"/>
      <c r="O2" s="328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4" t="s">
        <v>674</v>
      </c>
      <c r="AC2" s="320" t="s">
        <v>675</v>
      </c>
      <c r="AD2" s="321"/>
      <c r="AE2" s="321"/>
      <c r="AF2" s="321"/>
      <c r="AG2" s="321"/>
      <c r="AH2" s="321"/>
      <c r="AI2" s="321"/>
      <c r="AJ2" s="341"/>
      <c r="AK2" s="324" t="s">
        <v>676</v>
      </c>
      <c r="AL2" s="324" t="s">
        <v>677</v>
      </c>
      <c r="AM2" s="320" t="s">
        <v>678</v>
      </c>
      <c r="AN2" s="338"/>
      <c r="AO2" s="338"/>
      <c r="AP2" s="339"/>
      <c r="AQ2" s="408"/>
      <c r="AR2" s="408"/>
    </row>
    <row r="3" spans="1:44" s="228" customFormat="1" ht="22.5" customHeight="1">
      <c r="A3" s="317"/>
      <c r="B3" s="317"/>
      <c r="C3" s="319"/>
      <c r="D3" s="214"/>
      <c r="E3" s="322" t="s">
        <v>679</v>
      </c>
      <c r="F3" s="328" t="s">
        <v>680</v>
      </c>
      <c r="G3" s="215"/>
      <c r="H3" s="322" t="s">
        <v>681</v>
      </c>
      <c r="I3" s="322" t="s">
        <v>682</v>
      </c>
      <c r="J3" s="328" t="s">
        <v>683</v>
      </c>
      <c r="K3" s="327" t="s">
        <v>684</v>
      </c>
      <c r="L3" s="334" t="s">
        <v>756</v>
      </c>
      <c r="M3" s="334" t="s">
        <v>757</v>
      </c>
      <c r="N3" s="334" t="s">
        <v>758</v>
      </c>
      <c r="O3" s="323"/>
      <c r="P3" s="322" t="s">
        <v>685</v>
      </c>
      <c r="Q3" s="322" t="s">
        <v>686</v>
      </c>
      <c r="R3" s="331" t="s">
        <v>687</v>
      </c>
      <c r="S3" s="332"/>
      <c r="T3" s="332"/>
      <c r="U3" s="332"/>
      <c r="V3" s="332"/>
      <c r="W3" s="332"/>
      <c r="X3" s="332"/>
      <c r="Y3" s="333"/>
      <c r="Z3" s="322" t="s">
        <v>688</v>
      </c>
      <c r="AA3" s="327" t="s">
        <v>684</v>
      </c>
      <c r="AB3" s="325"/>
      <c r="AC3" s="322" t="s">
        <v>689</v>
      </c>
      <c r="AD3" s="322" t="s">
        <v>690</v>
      </c>
      <c r="AE3" s="328" t="s">
        <v>691</v>
      </c>
      <c r="AF3" s="328" t="s">
        <v>692</v>
      </c>
      <c r="AG3" s="328" t="s">
        <v>693</v>
      </c>
      <c r="AH3" s="328" t="s">
        <v>694</v>
      </c>
      <c r="AI3" s="328" t="s">
        <v>695</v>
      </c>
      <c r="AJ3" s="327" t="s">
        <v>684</v>
      </c>
      <c r="AK3" s="325"/>
      <c r="AL3" s="325"/>
      <c r="AM3" s="322" t="s">
        <v>686</v>
      </c>
      <c r="AN3" s="322" t="s">
        <v>696</v>
      </c>
      <c r="AO3" s="322" t="s">
        <v>697</v>
      </c>
      <c r="AP3" s="327" t="s">
        <v>684</v>
      </c>
      <c r="AQ3" s="408"/>
      <c r="AR3" s="408"/>
    </row>
    <row r="4" spans="1:44" s="228" customFormat="1" ht="25.5" customHeight="1">
      <c r="A4" s="317"/>
      <c r="B4" s="317"/>
      <c r="C4" s="319"/>
      <c r="D4" s="214"/>
      <c r="E4" s="323"/>
      <c r="F4" s="329"/>
      <c r="G4" s="216"/>
      <c r="H4" s="323"/>
      <c r="I4" s="323"/>
      <c r="J4" s="323"/>
      <c r="K4" s="327"/>
      <c r="L4" s="327"/>
      <c r="M4" s="327"/>
      <c r="N4" s="327"/>
      <c r="O4" s="323"/>
      <c r="P4" s="340"/>
      <c r="Q4" s="340"/>
      <c r="R4" s="327" t="s">
        <v>684</v>
      </c>
      <c r="S4" s="322" t="s">
        <v>690</v>
      </c>
      <c r="T4" s="328" t="s">
        <v>698</v>
      </c>
      <c r="U4" s="328" t="s">
        <v>691</v>
      </c>
      <c r="V4" s="328" t="s">
        <v>692</v>
      </c>
      <c r="W4" s="328" t="s">
        <v>693</v>
      </c>
      <c r="X4" s="328" t="s">
        <v>699</v>
      </c>
      <c r="Y4" s="322" t="s">
        <v>700</v>
      </c>
      <c r="Z4" s="326"/>
      <c r="AA4" s="327"/>
      <c r="AB4" s="325"/>
      <c r="AC4" s="340"/>
      <c r="AD4" s="340"/>
      <c r="AE4" s="340"/>
      <c r="AF4" s="329"/>
      <c r="AG4" s="329"/>
      <c r="AH4" s="340"/>
      <c r="AI4" s="340"/>
      <c r="AJ4" s="327"/>
      <c r="AK4" s="325"/>
      <c r="AL4" s="325"/>
      <c r="AM4" s="340"/>
      <c r="AN4" s="340"/>
      <c r="AO4" s="340"/>
      <c r="AP4" s="327"/>
      <c r="AQ4" s="408"/>
      <c r="AR4" s="408"/>
    </row>
    <row r="5" spans="1:44" s="229" customFormat="1" ht="60" customHeight="1">
      <c r="A5" s="317"/>
      <c r="B5" s="317"/>
      <c r="C5" s="319"/>
      <c r="D5" s="217"/>
      <c r="E5" s="218"/>
      <c r="F5" s="218"/>
      <c r="G5" s="218"/>
      <c r="H5" s="218"/>
      <c r="I5" s="218"/>
      <c r="J5" s="218"/>
      <c r="K5" s="217"/>
      <c r="L5" s="327"/>
      <c r="M5" s="327"/>
      <c r="N5" s="327"/>
      <c r="O5" s="218"/>
      <c r="P5" s="218"/>
      <c r="Q5" s="218"/>
      <c r="R5" s="327"/>
      <c r="S5" s="329"/>
      <c r="T5" s="323"/>
      <c r="U5" s="323"/>
      <c r="V5" s="323"/>
      <c r="W5" s="323"/>
      <c r="X5" s="323"/>
      <c r="Y5" s="329"/>
      <c r="Z5" s="217"/>
      <c r="AA5" s="217"/>
      <c r="AB5" s="325"/>
      <c r="AC5" s="218"/>
      <c r="AD5" s="218"/>
      <c r="AE5" s="218"/>
      <c r="AF5" s="218"/>
      <c r="AG5" s="218"/>
      <c r="AH5" s="218"/>
      <c r="AI5" s="218"/>
      <c r="AJ5" s="217"/>
      <c r="AK5" s="325"/>
      <c r="AL5" s="325"/>
      <c r="AM5" s="218"/>
      <c r="AN5" s="218"/>
      <c r="AO5" s="218"/>
      <c r="AP5" s="217"/>
      <c r="AQ5" s="409"/>
      <c r="AR5" s="409"/>
    </row>
    <row r="6" spans="1:44" s="230" customFormat="1" ht="13.5" customHeight="1">
      <c r="A6" s="317"/>
      <c r="B6" s="317"/>
      <c r="C6" s="319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819019</v>
      </c>
      <c r="E7" s="306">
        <f>SUM(E$8:E$207)</f>
        <v>819019</v>
      </c>
      <c r="F7" s="306">
        <f>SUM(F$8:F$207)</f>
        <v>0</v>
      </c>
      <c r="G7" s="306">
        <f>SUM(G$8:G$207)</f>
        <v>6926</v>
      </c>
      <c r="H7" s="306">
        <f>SUM(ごみ搬入量内訳!E7,+ごみ搬入量内訳!AD7)</f>
        <v>228419</v>
      </c>
      <c r="I7" s="306">
        <f>ごみ搬入量内訳!BC7</f>
        <v>32932</v>
      </c>
      <c r="J7" s="306">
        <f>資源化量内訳!BO7</f>
        <v>3461</v>
      </c>
      <c r="K7" s="306">
        <f>SUM(H7:J7)</f>
        <v>264812</v>
      </c>
      <c r="L7" s="306">
        <f>IF(D7&lt;&gt;0,K7/D7/365*1000000,"-")</f>
        <v>885.83088886475559</v>
      </c>
      <c r="M7" s="306">
        <f>IF(D7&lt;&gt;0,(ごみ搬入量内訳!BR7+ごみ処理概要!J7)/ごみ処理概要!D7/365*1000000,"-")</f>
        <v>629.61725326358112</v>
      </c>
      <c r="N7" s="306">
        <f>IF(D7&lt;&gt;0,ごみ搬入量内訳!CM7/ごみ処理概要!D7/365*1000000,"-")</f>
        <v>256.21363560117447</v>
      </c>
      <c r="O7" s="306">
        <f>ごみ搬入量内訳!DH7</f>
        <v>0</v>
      </c>
      <c r="P7" s="306">
        <f>ごみ処理量内訳!E7</f>
        <v>214072</v>
      </c>
      <c r="Q7" s="306">
        <f>ごみ処理量内訳!N7</f>
        <v>6</v>
      </c>
      <c r="R7" s="306">
        <f>SUM(S7:Y7)</f>
        <v>40723</v>
      </c>
      <c r="S7" s="306">
        <f>ごみ処理量内訳!G7</f>
        <v>11839</v>
      </c>
      <c r="T7" s="306">
        <f>ごみ処理量内訳!L7</f>
        <v>24768</v>
      </c>
      <c r="U7" s="306">
        <f>ごみ処理量内訳!H7</f>
        <v>2986</v>
      </c>
      <c r="V7" s="306">
        <f>ごみ処理量内訳!I7</f>
        <v>0</v>
      </c>
      <c r="W7" s="306">
        <f>ごみ処理量内訳!J7</f>
        <v>168</v>
      </c>
      <c r="X7" s="306">
        <f>ごみ処理量内訳!K7</f>
        <v>676</v>
      </c>
      <c r="Y7" s="306">
        <f>ごみ処理量内訳!M7</f>
        <v>286</v>
      </c>
      <c r="Z7" s="306">
        <f>資源化量内訳!Y7</f>
        <v>6806</v>
      </c>
      <c r="AA7" s="306">
        <f>SUM(P7,Q7,R7,Z7)</f>
        <v>261607</v>
      </c>
      <c r="AB7" s="309">
        <f>IF(AA7&lt;&gt;0,(Z7+P7+R7)/AA7*100,"-")</f>
        <v>99.997706483389209</v>
      </c>
      <c r="AC7" s="306">
        <f>施設資源化量内訳!Y7</f>
        <v>19622</v>
      </c>
      <c r="AD7" s="306">
        <f>施設資源化量内訳!AT7</f>
        <v>1500</v>
      </c>
      <c r="AE7" s="306">
        <f>施設資源化量内訳!BO7</f>
        <v>2422</v>
      </c>
      <c r="AF7" s="306">
        <f>施設資源化量内訳!CJ7</f>
        <v>0</v>
      </c>
      <c r="AG7" s="306">
        <f>施設資源化量内訳!DE7</f>
        <v>7</v>
      </c>
      <c r="AH7" s="306">
        <f>施設資源化量内訳!DZ7</f>
        <v>676</v>
      </c>
      <c r="AI7" s="306">
        <f>施設資源化量内訳!EU7</f>
        <v>17653</v>
      </c>
      <c r="AJ7" s="306">
        <f>SUM(AC7:AI7)</f>
        <v>41880</v>
      </c>
      <c r="AK7" s="309">
        <f>IF((AA7+J7)&lt;&gt;0,(Z7+AJ7+J7)/(AA7+J7)*100,"-")</f>
        <v>19.673065024823817</v>
      </c>
      <c r="AL7" s="309">
        <f>IF((AA7+J7)&lt;&gt;0,(資源化量内訳!D7-資源化量内訳!R7-資源化量内訳!T7-資源化量内訳!V7-資源化量内訳!U7)/(AA7+J7)*100,"-")</f>
        <v>16.794181115789154</v>
      </c>
      <c r="AM7" s="306">
        <f>ごみ処理量内訳!AA7</f>
        <v>6</v>
      </c>
      <c r="AN7" s="306">
        <f>ごみ処理量内訳!AB7</f>
        <v>8960</v>
      </c>
      <c r="AO7" s="306">
        <f>ごみ処理量内訳!AC7</f>
        <v>1849</v>
      </c>
      <c r="AP7" s="306">
        <f>SUM(AM7:AO7)</f>
        <v>10815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231725</v>
      </c>
      <c r="E8" s="292">
        <v>231725</v>
      </c>
      <c r="F8" s="292">
        <v>0</v>
      </c>
      <c r="G8" s="292">
        <v>1748</v>
      </c>
      <c r="H8" s="292">
        <f>SUM(ごみ搬入量内訳!E8,+ごみ搬入量内訳!AD8)</f>
        <v>68121</v>
      </c>
      <c r="I8" s="292">
        <f>ごみ搬入量内訳!BC8</f>
        <v>14900</v>
      </c>
      <c r="J8" s="292">
        <f>資源化量内訳!BO8</f>
        <v>855</v>
      </c>
      <c r="K8" s="292">
        <f>SUM(H8:J8)</f>
        <v>83876</v>
      </c>
      <c r="L8" s="295">
        <f>IF(D8&lt;&gt;0,K8/D8/365*1000000,"-")</f>
        <v>991.6809160598666</v>
      </c>
      <c r="M8" s="292">
        <f>IF(D8&lt;&gt;0,(ごみ搬入量内訳!BR8+ごみ処理概要!J8)/ごみ処理概要!D8/365*1000000,"-")</f>
        <v>645.90023897599451</v>
      </c>
      <c r="N8" s="292">
        <f>IF(D8&lt;&gt;0,ごみ搬入量内訳!CM8/ごみ処理概要!D8/365*1000000,"-")</f>
        <v>345.78067708387215</v>
      </c>
      <c r="O8" s="292">
        <f>ごみ搬入量内訳!DH8</f>
        <v>0</v>
      </c>
      <c r="P8" s="292">
        <f>ごみ処理量内訳!E8</f>
        <v>71881</v>
      </c>
      <c r="Q8" s="292">
        <f>ごみ処理量内訳!N8</f>
        <v>0</v>
      </c>
      <c r="R8" s="292">
        <f>SUM(S8:Y8)</f>
        <v>11115</v>
      </c>
      <c r="S8" s="292">
        <f>ごみ処理量内訳!G8</f>
        <v>320</v>
      </c>
      <c r="T8" s="292">
        <f>ごみ処理量内訳!L8</f>
        <v>8855</v>
      </c>
      <c r="U8" s="292">
        <f>ごみ処理量内訳!H8</f>
        <v>1330</v>
      </c>
      <c r="V8" s="292">
        <f>ごみ処理量内訳!I8</f>
        <v>0</v>
      </c>
      <c r="W8" s="292">
        <f>ごみ処理量内訳!J8</f>
        <v>0</v>
      </c>
      <c r="X8" s="292">
        <f>ごみ処理量内訳!K8</f>
        <v>610</v>
      </c>
      <c r="Y8" s="292">
        <f>ごみ処理量内訳!M8</f>
        <v>0</v>
      </c>
      <c r="Z8" s="292">
        <f>資源化量内訳!Y8</f>
        <v>25</v>
      </c>
      <c r="AA8" s="292">
        <f>SUM(P8,Q8,R8,Z8)</f>
        <v>83021</v>
      </c>
      <c r="AB8" s="297">
        <f>IF(AA8&lt;&gt;0,(Z8+P8+R8)/AA8*100,"-")</f>
        <v>100</v>
      </c>
      <c r="AC8" s="292">
        <f>施設資源化量内訳!Y8</f>
        <v>5776</v>
      </c>
      <c r="AD8" s="292">
        <f>施設資源化量内訳!AT8</f>
        <v>100</v>
      </c>
      <c r="AE8" s="292">
        <f>施設資源化量内訳!BO8</f>
        <v>1330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610</v>
      </c>
      <c r="AI8" s="292">
        <f>施設資源化量内訳!EU8</f>
        <v>6936</v>
      </c>
      <c r="AJ8" s="292">
        <f>SUM(AC8:AI8)</f>
        <v>14752</v>
      </c>
      <c r="AK8" s="297">
        <f>IF((AA8+J8)&lt;&gt;0,(Z8+AJ8+J8)/(AA8+J8)*100,"-")</f>
        <v>18.637035624016406</v>
      </c>
      <c r="AL8" s="297">
        <f>IF((AA8+J8)&lt;&gt;0,(資源化量内訳!D8-資源化量内訳!R8-資源化量内訳!T8-資源化量内訳!V8-資源化量内訳!U8)/(AA8+J8)*100,"-")</f>
        <v>12.196575897753826</v>
      </c>
      <c r="AM8" s="292">
        <f>ごみ処理量内訳!AA8</f>
        <v>0</v>
      </c>
      <c r="AN8" s="292">
        <f>ごみ処理量内訳!AB8</f>
        <v>1950</v>
      </c>
      <c r="AO8" s="292">
        <f>ごみ処理量内訳!AC8</f>
        <v>1027</v>
      </c>
      <c r="AP8" s="292">
        <f>SUM(AM8:AO8)</f>
        <v>2977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120085</v>
      </c>
      <c r="E9" s="292">
        <v>120085</v>
      </c>
      <c r="F9" s="292">
        <v>0</v>
      </c>
      <c r="G9" s="292">
        <v>781</v>
      </c>
      <c r="H9" s="292">
        <f>SUM(ごみ搬入量内訳!E9,+ごみ搬入量内訳!AD9)</f>
        <v>36973</v>
      </c>
      <c r="I9" s="292">
        <f>ごみ搬入量内訳!BC9</f>
        <v>1753</v>
      </c>
      <c r="J9" s="292">
        <f>資源化量内訳!BO9</f>
        <v>331</v>
      </c>
      <c r="K9" s="292">
        <f>SUM(H9:J9)</f>
        <v>39057</v>
      </c>
      <c r="L9" s="295">
        <f>IF(D9&lt;&gt;0,K9/D9/365*1000000,"-")</f>
        <v>891.08114628850228</v>
      </c>
      <c r="M9" s="292">
        <f>IF(D9&lt;&gt;0,(ごみ搬入量内訳!BR9+ごみ処理概要!J9)/ごみ処理概要!D9/365*1000000,"-")</f>
        <v>624.74012414722222</v>
      </c>
      <c r="N9" s="292">
        <f>IF(D9&lt;&gt;0,ごみ搬入量内訳!CM9/ごみ処理概要!D9/365*1000000,"-")</f>
        <v>266.34102214128006</v>
      </c>
      <c r="O9" s="292">
        <f>ごみ搬入量内訳!DH9</f>
        <v>0</v>
      </c>
      <c r="P9" s="292">
        <f>ごみ処理量内訳!E9</f>
        <v>30948</v>
      </c>
      <c r="Q9" s="292">
        <f>ごみ処理量内訳!N9</f>
        <v>6</v>
      </c>
      <c r="R9" s="292">
        <f>SUM(S9:Y9)</f>
        <v>3892</v>
      </c>
      <c r="S9" s="292">
        <f>ごみ処理量内訳!G9</f>
        <v>2488</v>
      </c>
      <c r="T9" s="292">
        <f>ごみ処理量内訳!L9</f>
        <v>1404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3880</v>
      </c>
      <c r="AA9" s="292">
        <f>SUM(P9,Q9,R9,Z9)</f>
        <v>38726</v>
      </c>
      <c r="AB9" s="297">
        <f>IF(AA9&lt;&gt;0,(Z9+P9+R9)/AA9*100,"-")</f>
        <v>99.984506533078559</v>
      </c>
      <c r="AC9" s="292">
        <f>施設資源化量内訳!Y9</f>
        <v>0</v>
      </c>
      <c r="AD9" s="292">
        <f>施設資源化量内訳!AT9</f>
        <v>0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1404</v>
      </c>
      <c r="AJ9" s="292">
        <f>SUM(AC9:AI9)</f>
        <v>1404</v>
      </c>
      <c r="AK9" s="297">
        <f>IF((AA9+J9)&lt;&gt;0,(Z9+AJ9+J9)/(AA9+J9)*100,"-")</f>
        <v>14.376424200527435</v>
      </c>
      <c r="AL9" s="297">
        <f>IF((AA9+J9)&lt;&gt;0,(資源化量内訳!D9-資源化量内訳!R9-資源化量内訳!T9-資源化量内訳!V9-資源化量内訳!U9)/(AA9+J9)*100,"-")</f>
        <v>14.376424200527435</v>
      </c>
      <c r="AM9" s="292">
        <f>ごみ処理量内訳!AA9</f>
        <v>6</v>
      </c>
      <c r="AN9" s="292">
        <f>ごみ処理量内訳!AB9</f>
        <v>4211</v>
      </c>
      <c r="AO9" s="292">
        <f>ごみ処理量内訳!AC9</f>
        <v>384</v>
      </c>
      <c r="AP9" s="292">
        <f>SUM(AM9:AO9)</f>
        <v>4601</v>
      </c>
      <c r="AQ9" s="412" t="s">
        <v>761</v>
      </c>
      <c r="AR9" s="413"/>
    </row>
    <row r="10" spans="1: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+E10+F10</f>
        <v>73915</v>
      </c>
      <c r="E10" s="292">
        <v>73915</v>
      </c>
      <c r="F10" s="292">
        <v>0</v>
      </c>
      <c r="G10" s="292">
        <v>1263</v>
      </c>
      <c r="H10" s="292">
        <f>SUM(ごみ搬入量内訳!E10,+ごみ搬入量内訳!AD10)</f>
        <v>23395</v>
      </c>
      <c r="I10" s="292">
        <f>ごみ搬入量内訳!BC10</f>
        <v>3385</v>
      </c>
      <c r="J10" s="292">
        <f>資源化量内訳!BO10</f>
        <v>649</v>
      </c>
      <c r="K10" s="292">
        <f>SUM(H10:J10)</f>
        <v>27429</v>
      </c>
      <c r="L10" s="295">
        <f>IF(D10&lt;&gt;0,K10/D10/365*1000000,"-")</f>
        <v>1016.6805818234384</v>
      </c>
      <c r="M10" s="292">
        <f>IF(D10&lt;&gt;0,(ごみ搬入量内訳!BR10+ごみ処理概要!J10)/ごみ処理概要!D10/365*1000000,"-")</f>
        <v>694.207248422151</v>
      </c>
      <c r="N10" s="292">
        <f>IF(D10&lt;&gt;0,ごみ搬入量内訳!CM10/ごみ処理概要!D10/365*1000000,"-")</f>
        <v>322.4733334012875</v>
      </c>
      <c r="O10" s="292">
        <f>ごみ搬入量内訳!DH10</f>
        <v>0</v>
      </c>
      <c r="P10" s="292">
        <f>ごみ処理量内訳!E10</f>
        <v>20918</v>
      </c>
      <c r="Q10" s="292">
        <f>ごみ処理量内訳!N10</f>
        <v>0</v>
      </c>
      <c r="R10" s="292">
        <f>SUM(S10:Y10)</f>
        <v>5798</v>
      </c>
      <c r="S10" s="292">
        <f>ごみ処理量内訳!G10</f>
        <v>0</v>
      </c>
      <c r="T10" s="292">
        <f>ごみ処理量内訳!L10</f>
        <v>5287</v>
      </c>
      <c r="U10" s="292">
        <f>ごみ処理量内訳!H10</f>
        <v>343</v>
      </c>
      <c r="V10" s="292">
        <f>ごみ処理量内訳!I10</f>
        <v>0</v>
      </c>
      <c r="W10" s="292">
        <f>ごみ処理量内訳!J10</f>
        <v>168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64</v>
      </c>
      <c r="AA10" s="292">
        <f>SUM(P10,Q10,R10,Z10)</f>
        <v>26780</v>
      </c>
      <c r="AB10" s="297">
        <f>IF(AA10&lt;&gt;0,(Z10+P10+R10)/AA10*100,"-")</f>
        <v>100</v>
      </c>
      <c r="AC10" s="292">
        <f>施設資源化量内訳!Y10</f>
        <v>3016</v>
      </c>
      <c r="AD10" s="292">
        <f>施設資源化量内訳!AT10</f>
        <v>0</v>
      </c>
      <c r="AE10" s="292">
        <f>施設資源化量内訳!BO10</f>
        <v>6</v>
      </c>
      <c r="AF10" s="292">
        <f>施設資源化量内訳!CJ10</f>
        <v>0</v>
      </c>
      <c r="AG10" s="292">
        <f>施設資源化量内訳!DE10</f>
        <v>7</v>
      </c>
      <c r="AH10" s="292">
        <f>施設資源化量内訳!DZ10</f>
        <v>0</v>
      </c>
      <c r="AI10" s="292">
        <f>施設資源化量内訳!EU10</f>
        <v>2982</v>
      </c>
      <c r="AJ10" s="292">
        <f>SUM(AC10:AI10)</f>
        <v>6011</v>
      </c>
      <c r="AK10" s="297">
        <f>IF((AA10+J10)&lt;&gt;0,(Z10+AJ10+J10)/(AA10+J10)*100,"-")</f>
        <v>24.514200298953661</v>
      </c>
      <c r="AL10" s="297">
        <f>IF((AA10+J10)&lt;&gt;0,(資源化量内訳!D10-資源化量内訳!R10-資源化量内訳!T10-資源化量内訳!V10-資源化量内訳!U10)/(AA10+J10)*100,"-")</f>
        <v>20.872069707244158</v>
      </c>
      <c r="AM10" s="292">
        <f>ごみ処理量内訳!AA10</f>
        <v>0</v>
      </c>
      <c r="AN10" s="292">
        <f>ごみ処理量内訳!AB10</f>
        <v>0</v>
      </c>
      <c r="AO10" s="292">
        <f>ごみ処理量内訳!AC10</f>
        <v>0</v>
      </c>
      <c r="AP10" s="292">
        <f>SUM(AM10:AO10)</f>
        <v>0</v>
      </c>
      <c r="AQ10" s="412" t="s">
        <v>761</v>
      </c>
      <c r="AR10" s="413"/>
    </row>
    <row r="11" spans="1:44" s="224" customFormat="1" ht="13.5" customHeight="1">
      <c r="A11" s="290" t="s">
        <v>745</v>
      </c>
      <c r="B11" s="291" t="s">
        <v>768</v>
      </c>
      <c r="C11" s="290" t="s">
        <v>769</v>
      </c>
      <c r="D11" s="292">
        <f>+E11+F11</f>
        <v>18796</v>
      </c>
      <c r="E11" s="292">
        <v>18796</v>
      </c>
      <c r="F11" s="292">
        <v>0</v>
      </c>
      <c r="G11" s="292">
        <v>197</v>
      </c>
      <c r="H11" s="292">
        <f>SUM(ごみ搬入量内訳!E11,+ごみ搬入量内訳!AD11)</f>
        <v>4810</v>
      </c>
      <c r="I11" s="292">
        <f>ごみ搬入量内訳!BC11</f>
        <v>750</v>
      </c>
      <c r="J11" s="292">
        <f>資源化量内訳!BO11</f>
        <v>0</v>
      </c>
      <c r="K11" s="292">
        <f>SUM(H11:J11)</f>
        <v>5560</v>
      </c>
      <c r="L11" s="295">
        <f>IF(D11&lt;&gt;0,K11/D11/365*1000000,"-")</f>
        <v>810.43183189661454</v>
      </c>
      <c r="M11" s="292">
        <f>IF(D11&lt;&gt;0,(ごみ搬入量内訳!BR11+ごみ処理概要!J11)/ごみ処理概要!D11/365*1000000,"-")</f>
        <v>611.03061858104456</v>
      </c>
      <c r="N11" s="292">
        <f>IF(D11&lt;&gt;0,ごみ搬入量内訳!CM11/ごみ処理概要!D11/365*1000000,"-")</f>
        <v>199.40121331556992</v>
      </c>
      <c r="O11" s="292">
        <f>ごみ搬入量内訳!DH11</f>
        <v>0</v>
      </c>
      <c r="P11" s="292">
        <f>ごみ処理量内訳!E11</f>
        <v>5001</v>
      </c>
      <c r="Q11" s="292">
        <f>ごみ処理量内訳!N11</f>
        <v>0</v>
      </c>
      <c r="R11" s="292">
        <f>SUM(S11:Y11)</f>
        <v>497</v>
      </c>
      <c r="S11" s="292">
        <f>ごみ処理量内訳!G11</f>
        <v>0</v>
      </c>
      <c r="T11" s="292">
        <f>ごみ処理量内訳!L11</f>
        <v>443</v>
      </c>
      <c r="U11" s="292">
        <f>ごみ処理量内訳!H11</f>
        <v>0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54</v>
      </c>
      <c r="Y11" s="292">
        <f>ごみ処理量内訳!M11</f>
        <v>0</v>
      </c>
      <c r="Z11" s="292">
        <f>資源化量内訳!Y11</f>
        <v>62</v>
      </c>
      <c r="AA11" s="292">
        <f>SUM(P11,Q11,R11,Z11)</f>
        <v>5560</v>
      </c>
      <c r="AB11" s="297">
        <f>IF(AA11&lt;&gt;0,(Z11+P11+R11)/AA11*100,"-")</f>
        <v>100</v>
      </c>
      <c r="AC11" s="292">
        <f>施設資源化量内訳!Y11</f>
        <v>10</v>
      </c>
      <c r="AD11" s="292">
        <f>施設資源化量内訳!AT11</f>
        <v>0</v>
      </c>
      <c r="AE11" s="292">
        <f>施設資源化量内訳!BO11</f>
        <v>0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54</v>
      </c>
      <c r="AI11" s="292">
        <f>施設資源化量内訳!EU11</f>
        <v>367</v>
      </c>
      <c r="AJ11" s="292">
        <f>SUM(AC11:AI11)</f>
        <v>431</v>
      </c>
      <c r="AK11" s="297">
        <f>IF((AA11+J11)&lt;&gt;0,(Z11+AJ11+J11)/(AA11+J11)*100,"-")</f>
        <v>8.8669064748201443</v>
      </c>
      <c r="AL11" s="297">
        <f>IF((AA11+J11)&lt;&gt;0,(資源化量内訳!D11-資源化量内訳!R11-資源化量内訳!T11-資源化量内訳!V11-資源化量内訳!U11)/(AA11+J11)*100,"-")</f>
        <v>7.7158273381294968</v>
      </c>
      <c r="AM11" s="292">
        <f>ごみ処理量内訳!AA11</f>
        <v>0</v>
      </c>
      <c r="AN11" s="292">
        <f>ごみ処理量内訳!AB11</f>
        <v>30</v>
      </c>
      <c r="AO11" s="292">
        <f>ごみ処理量内訳!AC11</f>
        <v>76</v>
      </c>
      <c r="AP11" s="292">
        <f>SUM(AM11:AO11)</f>
        <v>106</v>
      </c>
      <c r="AQ11" s="412" t="s">
        <v>761</v>
      </c>
      <c r="AR11" s="413"/>
    </row>
    <row r="12" spans="1:44" s="224" customFormat="1" ht="13.5" customHeight="1">
      <c r="A12" s="290" t="s">
        <v>745</v>
      </c>
      <c r="B12" s="291" t="s">
        <v>770</v>
      </c>
      <c r="C12" s="290" t="s">
        <v>771</v>
      </c>
      <c r="D12" s="292">
        <f>+E12+F12</f>
        <v>54066</v>
      </c>
      <c r="E12" s="292">
        <v>54066</v>
      </c>
      <c r="F12" s="292">
        <v>0</v>
      </c>
      <c r="G12" s="292">
        <v>608</v>
      </c>
      <c r="H12" s="292">
        <f>SUM(ごみ搬入量内訳!E12,+ごみ搬入量内訳!AD12)</f>
        <v>13053</v>
      </c>
      <c r="I12" s="292">
        <f>ごみ搬入量内訳!BC12</f>
        <v>2280</v>
      </c>
      <c r="J12" s="292">
        <f>資源化量内訳!BO12</f>
        <v>596</v>
      </c>
      <c r="K12" s="292">
        <f>SUM(H12:J12)</f>
        <v>15929</v>
      </c>
      <c r="L12" s="295">
        <f>IF(D12&lt;&gt;0,K12/D12/365*1000000,"-")</f>
        <v>807.18188677562523</v>
      </c>
      <c r="M12" s="292">
        <f>IF(D12&lt;&gt;0,(ごみ搬入量内訳!BR12+ごみ処理概要!J12)/ごみ処理概要!D12/365*1000000,"-")</f>
        <v>611.32791023046923</v>
      </c>
      <c r="N12" s="292">
        <f>IF(D12&lt;&gt;0,ごみ搬入量内訳!CM12/ごみ処理概要!D12/365*1000000,"-")</f>
        <v>195.85397654515614</v>
      </c>
      <c r="O12" s="292">
        <f>ごみ搬入量内訳!DH12</f>
        <v>0</v>
      </c>
      <c r="P12" s="292">
        <f>ごみ処理量内訳!E12</f>
        <v>12471</v>
      </c>
      <c r="Q12" s="292">
        <f>ごみ処理量内訳!N12</f>
        <v>0</v>
      </c>
      <c r="R12" s="292">
        <f>SUM(S12:Y12)</f>
        <v>2847</v>
      </c>
      <c r="S12" s="292">
        <f>ごみ処理量内訳!G12</f>
        <v>2112</v>
      </c>
      <c r="T12" s="292">
        <f>ごみ処理量内訳!L12</f>
        <v>346</v>
      </c>
      <c r="U12" s="292">
        <f>ごみ処理量内訳!H12</f>
        <v>378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11</v>
      </c>
      <c r="Y12" s="292">
        <f>ごみ処理量内訳!M12</f>
        <v>0</v>
      </c>
      <c r="Z12" s="292">
        <f>資源化量内訳!Y12</f>
        <v>15</v>
      </c>
      <c r="AA12" s="292">
        <f>SUM(P12,Q12,R12,Z12)</f>
        <v>15333</v>
      </c>
      <c r="AB12" s="297">
        <f>IF(AA12&lt;&gt;0,(Z12+P12+R12)/AA12*100,"-")</f>
        <v>100</v>
      </c>
      <c r="AC12" s="292">
        <f>施設資源化量内訳!Y12</f>
        <v>1543</v>
      </c>
      <c r="AD12" s="292">
        <f>施設資源化量内訳!AT12</f>
        <v>202</v>
      </c>
      <c r="AE12" s="292">
        <f>施設資源化量内訳!BO12</f>
        <v>151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11</v>
      </c>
      <c r="AI12" s="292">
        <f>施設資源化量内訳!EU12</f>
        <v>346</v>
      </c>
      <c r="AJ12" s="292">
        <f>SUM(AC12:AI12)</f>
        <v>2253</v>
      </c>
      <c r="AK12" s="297">
        <f>IF((AA12+J12)&lt;&gt;0,(Z12+AJ12+J12)/(AA12+J12)*100,"-")</f>
        <v>17.979785297256576</v>
      </c>
      <c r="AL12" s="297">
        <f>IF((AA12+J12)&lt;&gt;0,(資源化量内訳!D12-資源化量内訳!R12-資源化量内訳!T12-資源化量内訳!V12-資源化量内訳!U12)/(AA12+J12)*100,"-")</f>
        <v>17.979785297256576</v>
      </c>
      <c r="AM12" s="292">
        <f>ごみ処理量内訳!AA12</f>
        <v>0</v>
      </c>
      <c r="AN12" s="292">
        <f>ごみ処理量内訳!AB12</f>
        <v>460</v>
      </c>
      <c r="AO12" s="292">
        <f>ごみ処理量内訳!AC12</f>
        <v>0</v>
      </c>
      <c r="AP12" s="292">
        <f>SUM(AM12:AO12)</f>
        <v>460</v>
      </c>
      <c r="AQ12" s="412" t="s">
        <v>761</v>
      </c>
      <c r="AR12" s="413"/>
    </row>
    <row r="13" spans="1:44" s="224" customFormat="1" ht="13.5" customHeight="1">
      <c r="A13" s="290" t="s">
        <v>745</v>
      </c>
      <c r="B13" s="291" t="s">
        <v>772</v>
      </c>
      <c r="C13" s="290" t="s">
        <v>773</v>
      </c>
      <c r="D13" s="292">
        <f>+E13+F13</f>
        <v>48616</v>
      </c>
      <c r="E13" s="292">
        <v>48616</v>
      </c>
      <c r="F13" s="292">
        <v>0</v>
      </c>
      <c r="G13" s="292">
        <v>264</v>
      </c>
      <c r="H13" s="292">
        <f>SUM(ごみ搬入量内訳!E13,+ごみ搬入量内訳!AD13)</f>
        <v>13012</v>
      </c>
      <c r="I13" s="292">
        <f>ごみ搬入量内訳!BC13</f>
        <v>1160</v>
      </c>
      <c r="J13" s="292">
        <f>資源化量内訳!BO13</f>
        <v>63</v>
      </c>
      <c r="K13" s="292">
        <f>SUM(H13:J13)</f>
        <v>14235</v>
      </c>
      <c r="L13" s="295">
        <f>IF(D13&lt;&gt;0,K13/D13/365*1000000,"-")</f>
        <v>802.20503537929903</v>
      </c>
      <c r="M13" s="292">
        <f>IF(D13&lt;&gt;0,(ごみ搬入量内訳!BR13+ごみ処理概要!J13)/ごみ処理概要!D13/365*1000000,"-")</f>
        <v>594.08819690681912</v>
      </c>
      <c r="N13" s="292">
        <f>IF(D13&lt;&gt;0,ごみ搬入量内訳!CM13/ごみ処理概要!D13/365*1000000,"-")</f>
        <v>208.11683847247988</v>
      </c>
      <c r="O13" s="292">
        <f>ごみ搬入量内訳!DH13</f>
        <v>0</v>
      </c>
      <c r="P13" s="292">
        <f>ごみ処理量内訳!E13</f>
        <v>10949</v>
      </c>
      <c r="Q13" s="292">
        <f>ごみ処理量内訳!N13</f>
        <v>0</v>
      </c>
      <c r="R13" s="292">
        <f>SUM(S13:Y13)</f>
        <v>2803</v>
      </c>
      <c r="S13" s="292">
        <f>ごみ処理量内訳!G13</f>
        <v>1653</v>
      </c>
      <c r="T13" s="292">
        <f>ごみ処理量内訳!L13</f>
        <v>1150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0</v>
      </c>
      <c r="Z13" s="292">
        <f>資源化量内訳!Y13</f>
        <v>420</v>
      </c>
      <c r="AA13" s="292">
        <f>SUM(P13,Q13,R13,Z13)</f>
        <v>14172</v>
      </c>
      <c r="AB13" s="297">
        <f>IF(AA13&lt;&gt;0,(Z13+P13+R13)/AA13*100,"-")</f>
        <v>100</v>
      </c>
      <c r="AC13" s="292">
        <f>施設資源化量内訳!Y13</f>
        <v>1335</v>
      </c>
      <c r="AD13" s="292">
        <f>施設資源化量内訳!AT13</f>
        <v>154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1150</v>
      </c>
      <c r="AJ13" s="292">
        <f>SUM(AC13:AI13)</f>
        <v>2639</v>
      </c>
      <c r="AK13" s="297">
        <f>IF((AA13+J13)&lt;&gt;0,(Z13+AJ13+J13)/(AA13+J13)*100,"-")</f>
        <v>21.931858096241658</v>
      </c>
      <c r="AL13" s="297">
        <f>IF((AA13+J13)&lt;&gt;0,(資源化量内訳!D13-資源化量内訳!R13-資源化量内訳!T13-資源化量内訳!V13-資源化量内訳!U13)/(AA13+J13)*100,"-")</f>
        <v>21.931858096241658</v>
      </c>
      <c r="AM13" s="292">
        <f>ごみ処理量内訳!AA13</f>
        <v>0</v>
      </c>
      <c r="AN13" s="292">
        <f>ごみ処理量内訳!AB13</f>
        <v>398</v>
      </c>
      <c r="AO13" s="292">
        <f>ごみ処理量内訳!AC13</f>
        <v>0</v>
      </c>
      <c r="AP13" s="292">
        <f>SUM(AM13:AO13)</f>
        <v>398</v>
      </c>
      <c r="AQ13" s="412" t="s">
        <v>761</v>
      </c>
      <c r="AR13" s="413"/>
    </row>
    <row r="14" spans="1:44" s="224" customFormat="1" ht="13.5" customHeight="1">
      <c r="A14" s="290" t="s">
        <v>745</v>
      </c>
      <c r="B14" s="291" t="s">
        <v>774</v>
      </c>
      <c r="C14" s="290" t="s">
        <v>775</v>
      </c>
      <c r="D14" s="292">
        <f>+E14+F14</f>
        <v>28682</v>
      </c>
      <c r="E14" s="292">
        <v>28682</v>
      </c>
      <c r="F14" s="292">
        <v>0</v>
      </c>
      <c r="G14" s="292">
        <v>159</v>
      </c>
      <c r="H14" s="292">
        <f>SUM(ごみ搬入量内訳!E14,+ごみ搬入量内訳!AD14)</f>
        <v>8031</v>
      </c>
      <c r="I14" s="292">
        <f>ごみ搬入量内訳!BC14</f>
        <v>212</v>
      </c>
      <c r="J14" s="292">
        <f>資源化量内訳!BO14</f>
        <v>271</v>
      </c>
      <c r="K14" s="292">
        <f>SUM(H14:J14)</f>
        <v>8514</v>
      </c>
      <c r="L14" s="295">
        <f>IF(D14&lt;&gt;0,K14/D14/365*1000000,"-")</f>
        <v>813.26362866119086</v>
      </c>
      <c r="M14" s="292">
        <f>IF(D14&lt;&gt;0,(ごみ搬入量内訳!BR14+ごみ処理概要!J14)/ごみ処理概要!D14/365*1000000,"-")</f>
        <v>524.02681076289559</v>
      </c>
      <c r="N14" s="292">
        <f>IF(D14&lt;&gt;0,ごみ搬入量内訳!CM14/ごみ処理概要!D14/365*1000000,"-")</f>
        <v>289.23681789829521</v>
      </c>
      <c r="O14" s="292">
        <f>ごみ搬入量内訳!DH14</f>
        <v>0</v>
      </c>
      <c r="P14" s="292">
        <f>ごみ処理量内訳!E14</f>
        <v>6977</v>
      </c>
      <c r="Q14" s="292">
        <f>ごみ処理量内訳!N14</f>
        <v>0</v>
      </c>
      <c r="R14" s="292">
        <f>SUM(S14:Y14)</f>
        <v>1522</v>
      </c>
      <c r="S14" s="292">
        <f>ごみ処理量内訳!G14</f>
        <v>700</v>
      </c>
      <c r="T14" s="292">
        <f>ごみ処理量内訳!L14</f>
        <v>740</v>
      </c>
      <c r="U14" s="292">
        <f>ごみ処理量内訳!H14</f>
        <v>82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0</v>
      </c>
      <c r="AA14" s="292">
        <f>SUM(P14,Q14,R14,Z14)</f>
        <v>8499</v>
      </c>
      <c r="AB14" s="297">
        <f>IF(AA14&lt;&gt;0,(Z14+P14+R14)/AA14*100,"-")</f>
        <v>100</v>
      </c>
      <c r="AC14" s="292">
        <f>施設資源化量内訳!Y14</f>
        <v>819</v>
      </c>
      <c r="AD14" s="292">
        <f>施設資源化量内訳!AT14</f>
        <v>65</v>
      </c>
      <c r="AE14" s="292">
        <f>施設資源化量内訳!BO14</f>
        <v>82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485</v>
      </c>
      <c r="AJ14" s="292">
        <f>SUM(AC14:AI14)</f>
        <v>1451</v>
      </c>
      <c r="AK14" s="297">
        <f>IF((AA14+J14)&lt;&gt;0,(Z14+AJ14+J14)/(AA14+J14)*100,"-")</f>
        <v>19.635119726339795</v>
      </c>
      <c r="AL14" s="297">
        <f>IF((AA14+J14)&lt;&gt;0,(資源化量内訳!D14-資源化量内訳!R14-資源化量内訳!T14-資源化量内訳!V14-資源化量内訳!U14)/(AA14+J14)*100,"-")</f>
        <v>19.635119726339795</v>
      </c>
      <c r="AM14" s="292">
        <f>ごみ処理量内訳!AA14</f>
        <v>0</v>
      </c>
      <c r="AN14" s="292">
        <f>ごみ処理量内訳!AB14</f>
        <v>244</v>
      </c>
      <c r="AO14" s="292">
        <f>ごみ処理量内訳!AC14</f>
        <v>0</v>
      </c>
      <c r="AP14" s="292">
        <f>SUM(AM14:AO14)</f>
        <v>244</v>
      </c>
      <c r="AQ14" s="412" t="s">
        <v>761</v>
      </c>
      <c r="AR14" s="413"/>
    </row>
    <row r="15" spans="1:44" s="224" customFormat="1" ht="13.5" customHeight="1">
      <c r="A15" s="290" t="s">
        <v>745</v>
      </c>
      <c r="B15" s="291" t="s">
        <v>776</v>
      </c>
      <c r="C15" s="290" t="s">
        <v>777</v>
      </c>
      <c r="D15" s="292">
        <f>+E15+F15</f>
        <v>45062</v>
      </c>
      <c r="E15" s="292">
        <v>45062</v>
      </c>
      <c r="F15" s="292">
        <v>0</v>
      </c>
      <c r="G15" s="292">
        <v>290</v>
      </c>
      <c r="H15" s="292">
        <f>SUM(ごみ搬入量内訳!E15,+ごみ搬入量内訳!AD15)</f>
        <v>10894</v>
      </c>
      <c r="I15" s="292">
        <f>ごみ搬入量内訳!BC15</f>
        <v>1570</v>
      </c>
      <c r="J15" s="292">
        <f>資源化量内訳!BO15</f>
        <v>69</v>
      </c>
      <c r="K15" s="292">
        <f>SUM(H15:J15)</f>
        <v>12533</v>
      </c>
      <c r="L15" s="295">
        <f>IF(D15&lt;&gt;0,K15/D15/365*1000000,"-")</f>
        <v>761.99428124295116</v>
      </c>
      <c r="M15" s="292">
        <f>IF(D15&lt;&gt;0,(ごみ搬入量内訳!BR15+ごみ処理概要!J15)/ごみ処理概要!D15/365*1000000,"-")</f>
        <v>621.24451972715826</v>
      </c>
      <c r="N15" s="292">
        <f>IF(D15&lt;&gt;0,ごみ搬入量内訳!CM15/ごみ処理概要!D15/365*1000000,"-")</f>
        <v>140.74976151579284</v>
      </c>
      <c r="O15" s="292">
        <f>ごみ搬入量内訳!DH15</f>
        <v>0</v>
      </c>
      <c r="P15" s="292">
        <f>ごみ処理量内訳!E15</f>
        <v>10021</v>
      </c>
      <c r="Q15" s="292">
        <f>ごみ処理量内訳!N15</f>
        <v>0</v>
      </c>
      <c r="R15" s="292">
        <f>SUM(S15:Y15)</f>
        <v>2042</v>
      </c>
      <c r="S15" s="292">
        <f>ごみ処理量内訳!G15</f>
        <v>0</v>
      </c>
      <c r="T15" s="292">
        <f>ごみ処理量内訳!L15</f>
        <v>1472</v>
      </c>
      <c r="U15" s="292">
        <f>ごみ処理量内訳!H15</f>
        <v>570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401</v>
      </c>
      <c r="AA15" s="292">
        <f>SUM(P15,Q15,R15,Z15)</f>
        <v>12464</v>
      </c>
      <c r="AB15" s="297">
        <f>IF(AA15&lt;&gt;0,(Z15+P15+R15)/AA15*100,"-")</f>
        <v>100</v>
      </c>
      <c r="AC15" s="292">
        <f>施設資源化量内訳!Y15</f>
        <v>244</v>
      </c>
      <c r="AD15" s="292">
        <f>施設資源化量内訳!AT15</f>
        <v>0</v>
      </c>
      <c r="AE15" s="292">
        <f>施設資源化量内訳!BO15</f>
        <v>570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1107</v>
      </c>
      <c r="AJ15" s="292">
        <f>SUM(AC15:AI15)</f>
        <v>1921</v>
      </c>
      <c r="AK15" s="297">
        <f>IF((AA15+J15)&lt;&gt;0,(Z15+AJ15+J15)/(AA15+J15)*100,"-")</f>
        <v>19.077635043485198</v>
      </c>
      <c r="AL15" s="297">
        <f>IF((AA15+J15)&lt;&gt;0,(資源化量内訳!D15-資源化量内訳!R15-資源化量内訳!T15-資源化量内訳!V15-資源化量内訳!U15)/(AA15+J15)*100,"-")</f>
        <v>17.130774754647728</v>
      </c>
      <c r="AM15" s="292">
        <f>ごみ処理量内訳!AA15</f>
        <v>0</v>
      </c>
      <c r="AN15" s="292">
        <f>ごみ処理量内訳!AB15</f>
        <v>750</v>
      </c>
      <c r="AO15" s="292">
        <f>ごみ処理量内訳!AC15</f>
        <v>0</v>
      </c>
      <c r="AP15" s="292">
        <f>SUM(AM15:AO15)</f>
        <v>750</v>
      </c>
      <c r="AQ15" s="412" t="s">
        <v>761</v>
      </c>
      <c r="AR15" s="413"/>
    </row>
    <row r="16" spans="1:44" s="224" customFormat="1" ht="13.5" customHeight="1">
      <c r="A16" s="290" t="s">
        <v>745</v>
      </c>
      <c r="B16" s="291" t="s">
        <v>778</v>
      </c>
      <c r="C16" s="290" t="s">
        <v>779</v>
      </c>
      <c r="D16" s="292">
        <f>+E16+F16</f>
        <v>25765</v>
      </c>
      <c r="E16" s="292">
        <v>25765</v>
      </c>
      <c r="F16" s="292">
        <v>0</v>
      </c>
      <c r="G16" s="292">
        <v>165</v>
      </c>
      <c r="H16" s="292">
        <f>SUM(ごみ搬入量内訳!E16,+ごみ搬入量内訳!AD16)</f>
        <v>8486</v>
      </c>
      <c r="I16" s="292">
        <f>ごみ搬入量内訳!BC16</f>
        <v>0</v>
      </c>
      <c r="J16" s="292">
        <f>資源化量内訳!BO16</f>
        <v>0</v>
      </c>
      <c r="K16" s="292">
        <f>SUM(H16:J16)</f>
        <v>8486</v>
      </c>
      <c r="L16" s="295">
        <f>IF(D16&lt;&gt;0,K16/D16/365*1000000,"-")</f>
        <v>902.36037525686595</v>
      </c>
      <c r="M16" s="292">
        <f>IF(D16&lt;&gt;0,(ごみ搬入量内訳!BR16+ごみ処理概要!J16)/ごみ処理概要!D16/365*1000000,"-")</f>
        <v>625.35721976026741</v>
      </c>
      <c r="N16" s="292">
        <f>IF(D16&lt;&gt;0,ごみ搬入量内訳!CM16/ごみ処理概要!D16/365*1000000,"-")</f>
        <v>277.00315549659859</v>
      </c>
      <c r="O16" s="292">
        <f>ごみ搬入量内訳!DH16</f>
        <v>0</v>
      </c>
      <c r="P16" s="292">
        <f>ごみ処理量内訳!E16</f>
        <v>5943</v>
      </c>
      <c r="Q16" s="292">
        <f>ごみ処理量内訳!N16</f>
        <v>0</v>
      </c>
      <c r="R16" s="292">
        <f>SUM(S16:Y16)</f>
        <v>1628</v>
      </c>
      <c r="S16" s="292">
        <f>ごみ処理量内訳!G16</f>
        <v>422</v>
      </c>
      <c r="T16" s="292">
        <f>ごみ処理量内訳!L16</f>
        <v>926</v>
      </c>
      <c r="U16" s="292">
        <f>ごみ処理量内訳!H16</f>
        <v>280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915</v>
      </c>
      <c r="AA16" s="292">
        <f>SUM(P16,Q16,R16,Z16)</f>
        <v>8486</v>
      </c>
      <c r="AB16" s="297">
        <f>IF(AA16&lt;&gt;0,(Z16+P16+R16)/AA16*100,"-")</f>
        <v>100</v>
      </c>
      <c r="AC16" s="292">
        <f>施設資源化量内訳!Y16</f>
        <v>678</v>
      </c>
      <c r="AD16" s="292">
        <f>施設資源化量内訳!AT16</f>
        <v>44</v>
      </c>
      <c r="AE16" s="292">
        <f>施設資源化量内訳!BO16</f>
        <v>280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926</v>
      </c>
      <c r="AJ16" s="292">
        <f>SUM(AC16:AI16)</f>
        <v>1928</v>
      </c>
      <c r="AK16" s="297">
        <f>IF((AA16+J16)&lt;&gt;0,(Z16+AJ16+J16)/(AA16+J16)*100,"-")</f>
        <v>33.502238981852464</v>
      </c>
      <c r="AL16" s="297">
        <f>IF((AA16+J16)&lt;&gt;0,(資源化量内訳!D16-資源化量内訳!R16-資源化量内訳!T16-資源化量内訳!V16-資源化量内訳!U16)/(AA16+J16)*100,"-")</f>
        <v>33.502238981852464</v>
      </c>
      <c r="AM16" s="292">
        <f>ごみ処理量内訳!AA16</f>
        <v>0</v>
      </c>
      <c r="AN16" s="292">
        <f>ごみ処理量内訳!AB16</f>
        <v>202</v>
      </c>
      <c r="AO16" s="292">
        <f>ごみ処理量内訳!AC16</f>
        <v>0</v>
      </c>
      <c r="AP16" s="292">
        <f>SUM(AM16:AO16)</f>
        <v>202</v>
      </c>
      <c r="AQ16" s="412" t="s">
        <v>761</v>
      </c>
      <c r="AR16" s="413"/>
    </row>
    <row r="17" spans="1:44" s="224" customFormat="1" ht="13.5" customHeight="1">
      <c r="A17" s="290" t="s">
        <v>745</v>
      </c>
      <c r="B17" s="291" t="s">
        <v>780</v>
      </c>
      <c r="C17" s="290" t="s">
        <v>781</v>
      </c>
      <c r="D17" s="292">
        <f>+E17+F17</f>
        <v>31336</v>
      </c>
      <c r="E17" s="292">
        <v>31336</v>
      </c>
      <c r="F17" s="292">
        <v>0</v>
      </c>
      <c r="G17" s="292">
        <v>253</v>
      </c>
      <c r="H17" s="292">
        <f>SUM(ごみ搬入量内訳!E17,+ごみ搬入量内訳!AD17)</f>
        <v>7117</v>
      </c>
      <c r="I17" s="292">
        <f>ごみ搬入量内訳!BC17</f>
        <v>1292</v>
      </c>
      <c r="J17" s="292">
        <f>資源化量内訳!BO17</f>
        <v>137</v>
      </c>
      <c r="K17" s="292">
        <f>SUM(H17:J17)</f>
        <v>8546</v>
      </c>
      <c r="L17" s="295">
        <f>IF(D17&lt;&gt;0,K17/D17/365*1000000,"-")</f>
        <v>747.18211099492555</v>
      </c>
      <c r="M17" s="292">
        <f>IF(D17&lt;&gt;0,(ごみ搬入量内訳!BR17+ごみ処理概要!J17)/ごみ処理概要!D17/365*1000000,"-")</f>
        <v>604.58276357710156</v>
      </c>
      <c r="N17" s="292">
        <f>IF(D17&lt;&gt;0,ごみ搬入量内訳!CM17/ごみ処理概要!D17/365*1000000,"-")</f>
        <v>142.59934741782396</v>
      </c>
      <c r="O17" s="292">
        <f>ごみ搬入量内訳!DH17</f>
        <v>0</v>
      </c>
      <c r="P17" s="292">
        <f>ごみ処理量内訳!E17</f>
        <v>7208</v>
      </c>
      <c r="Q17" s="292">
        <f>ごみ処理量内訳!N17</f>
        <v>0</v>
      </c>
      <c r="R17" s="292">
        <f>SUM(S17:Y17)</f>
        <v>1201</v>
      </c>
      <c r="S17" s="292">
        <f>ごみ処理量内訳!G17</f>
        <v>943</v>
      </c>
      <c r="T17" s="292">
        <f>ごみ処理量内訳!L17</f>
        <v>258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0</v>
      </c>
      <c r="AA17" s="292">
        <f>SUM(P17,Q17,R17,Z17)</f>
        <v>8409</v>
      </c>
      <c r="AB17" s="297">
        <f>IF(AA17&lt;&gt;0,(Z17+P17+R17)/AA17*100,"-")</f>
        <v>100</v>
      </c>
      <c r="AC17" s="292">
        <f>施設資源化量内訳!Y17</f>
        <v>1518</v>
      </c>
      <c r="AD17" s="292">
        <f>施設資源化量内訳!AT17</f>
        <v>413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246</v>
      </c>
      <c r="AJ17" s="292">
        <f>SUM(AC17:AI17)</f>
        <v>2177</v>
      </c>
      <c r="AK17" s="297">
        <f>IF((AA17+J17)&lt;&gt;0,(Z17+AJ17+J17)/(AA17+J17)*100,"-")</f>
        <v>27.07699508542008</v>
      </c>
      <c r="AL17" s="297">
        <f>IF((AA17+J17)&lt;&gt;0,(資源化量内訳!D17-資源化量内訳!R17-資源化量内訳!T17-資源化量内訳!V17-資源化量内訳!U17)/(AA17+J17)*100,"-")</f>
        <v>23.835712614088461</v>
      </c>
      <c r="AM17" s="292">
        <f>ごみ処理量内訳!AA17</f>
        <v>0</v>
      </c>
      <c r="AN17" s="292">
        <f>ごみ処理量内訳!AB17</f>
        <v>0</v>
      </c>
      <c r="AO17" s="292">
        <f>ごみ処理量内訳!AC17</f>
        <v>0</v>
      </c>
      <c r="AP17" s="292">
        <f>SUM(AM17:AO17)</f>
        <v>0</v>
      </c>
      <c r="AQ17" s="412" t="s">
        <v>761</v>
      </c>
      <c r="AR17" s="413"/>
    </row>
    <row r="18" spans="1:44" s="224" customFormat="1" ht="13.5" customHeight="1">
      <c r="A18" s="290" t="s">
        <v>745</v>
      </c>
      <c r="B18" s="291" t="s">
        <v>782</v>
      </c>
      <c r="C18" s="290" t="s">
        <v>783</v>
      </c>
      <c r="D18" s="292">
        <f>+E18+F18</f>
        <v>16163</v>
      </c>
      <c r="E18" s="292">
        <v>16163</v>
      </c>
      <c r="F18" s="292">
        <v>0</v>
      </c>
      <c r="G18" s="292">
        <v>197</v>
      </c>
      <c r="H18" s="292">
        <f>SUM(ごみ搬入量内訳!E18,+ごみ搬入量内訳!AD18)</f>
        <v>4095</v>
      </c>
      <c r="I18" s="292">
        <f>ごみ搬入量内訳!BC18</f>
        <v>479</v>
      </c>
      <c r="J18" s="292">
        <f>資源化量内訳!BO18</f>
        <v>0</v>
      </c>
      <c r="K18" s="292">
        <f>SUM(H18:J18)</f>
        <v>4574</v>
      </c>
      <c r="L18" s="295">
        <f>IF(D18&lt;&gt;0,K18/D18/365*1000000,"-")</f>
        <v>775.32059947503978</v>
      </c>
      <c r="M18" s="292">
        <f>IF(D18&lt;&gt;0,(ごみ搬入量内訳!BR18+ごみ処理概要!J18)/ごみ処理概要!D18/365*1000000,"-")</f>
        <v>607.00110772193204</v>
      </c>
      <c r="N18" s="292">
        <f>IF(D18&lt;&gt;0,ごみ搬入量内訳!CM18/ごみ処理概要!D18/365*1000000,"-")</f>
        <v>168.31949175310766</v>
      </c>
      <c r="O18" s="292">
        <f>ごみ搬入量内訳!DH18</f>
        <v>0</v>
      </c>
      <c r="P18" s="292">
        <f>ごみ処理量内訳!E18</f>
        <v>3830</v>
      </c>
      <c r="Q18" s="292">
        <f>ごみ処理量内訳!N18</f>
        <v>0</v>
      </c>
      <c r="R18" s="292">
        <f>SUM(S18:Y18)</f>
        <v>513</v>
      </c>
      <c r="S18" s="292">
        <f>ごみ処理量内訳!G18</f>
        <v>435</v>
      </c>
      <c r="T18" s="292">
        <f>ごみ処理量内訳!L18</f>
        <v>78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231</v>
      </c>
      <c r="AA18" s="292">
        <f>SUM(P18,Q18,R18,Z18)</f>
        <v>4574</v>
      </c>
      <c r="AB18" s="297">
        <f>IF(AA18&lt;&gt;0,(Z18+P18+R18)/AA18*100,"-")</f>
        <v>100</v>
      </c>
      <c r="AC18" s="292">
        <f>施設資源化量内訳!Y18</f>
        <v>805</v>
      </c>
      <c r="AD18" s="292">
        <f>施設資源化量内訳!AT18</f>
        <v>196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75</v>
      </c>
      <c r="AJ18" s="292">
        <f>SUM(AC18:AI18)</f>
        <v>1076</v>
      </c>
      <c r="AK18" s="297">
        <f>IF((AA18+J18)&lt;&gt;0,(Z18+AJ18+J18)/(AA18+J18)*100,"-")</f>
        <v>28.574551814604288</v>
      </c>
      <c r="AL18" s="297">
        <f>IF((AA18+J18)&lt;&gt;0,(資源化量内訳!D18-資源化量内訳!R18-資源化量内訳!T18-資源化量内訳!V18-資源化量内訳!U18)/(AA18+J18)*100,"-")</f>
        <v>25.360734586794926</v>
      </c>
      <c r="AM18" s="292">
        <f>ごみ処理量内訳!AA18</f>
        <v>0</v>
      </c>
      <c r="AN18" s="292">
        <f>ごみ処理量内訳!AB18</f>
        <v>0</v>
      </c>
      <c r="AO18" s="292">
        <f>ごみ処理量内訳!AC18</f>
        <v>0</v>
      </c>
      <c r="AP18" s="292">
        <f>SUM(AM18:AO18)</f>
        <v>0</v>
      </c>
      <c r="AQ18" s="412" t="s">
        <v>761</v>
      </c>
      <c r="AR18" s="413"/>
    </row>
    <row r="19" spans="1:44" s="224" customFormat="1" ht="13.5" customHeight="1">
      <c r="A19" s="290" t="s">
        <v>745</v>
      </c>
      <c r="B19" s="291" t="s">
        <v>784</v>
      </c>
      <c r="C19" s="290" t="s">
        <v>785</v>
      </c>
      <c r="D19" s="292">
        <f>+E19+F19</f>
        <v>17408</v>
      </c>
      <c r="E19" s="292">
        <v>17408</v>
      </c>
      <c r="F19" s="292">
        <v>0</v>
      </c>
      <c r="G19" s="292">
        <v>263</v>
      </c>
      <c r="H19" s="292">
        <f>SUM(ごみ搬入量内訳!E19,+ごみ搬入量内訳!AD19)</f>
        <v>5412</v>
      </c>
      <c r="I19" s="292">
        <f>ごみ搬入量内訳!BC19</f>
        <v>791</v>
      </c>
      <c r="J19" s="292">
        <f>資源化量内訳!BO19</f>
        <v>0</v>
      </c>
      <c r="K19" s="292">
        <f>SUM(H19:J19)</f>
        <v>6203</v>
      </c>
      <c r="L19" s="295">
        <f>IF(D19&lt;&gt;0,K19/D19/365*1000000,"-")</f>
        <v>976.24773368251408</v>
      </c>
      <c r="M19" s="292">
        <f>IF(D19&lt;&gt;0,(ごみ搬入量内訳!BR19+ごみ処理概要!J19)/ごみ処理概要!D19/365*1000000,"-")</f>
        <v>716.56552175664785</v>
      </c>
      <c r="N19" s="292">
        <f>IF(D19&lt;&gt;0,ごみ搬入量内訳!CM19/ごみ処理概要!D19/365*1000000,"-")</f>
        <v>259.68221192586623</v>
      </c>
      <c r="O19" s="292">
        <f>ごみ搬入量内訳!DH19</f>
        <v>0</v>
      </c>
      <c r="P19" s="292">
        <f>ごみ処理量内訳!E19</f>
        <v>4699</v>
      </c>
      <c r="Q19" s="292">
        <f>ごみ処理量内訳!N19</f>
        <v>0</v>
      </c>
      <c r="R19" s="292">
        <f>SUM(S19:Y19)</f>
        <v>944</v>
      </c>
      <c r="S19" s="292">
        <f>ごみ処理量内訳!G19</f>
        <v>561</v>
      </c>
      <c r="T19" s="292">
        <f>ごみ処理量内訳!L19</f>
        <v>383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560</v>
      </c>
      <c r="AA19" s="292">
        <f>SUM(P19,Q19,R19,Z19)</f>
        <v>6203</v>
      </c>
      <c r="AB19" s="297">
        <f>IF(AA19&lt;&gt;0,(Z19+P19+R19)/AA19*100,"-")</f>
        <v>100</v>
      </c>
      <c r="AC19" s="292">
        <f>施設資源化量内訳!Y19</f>
        <v>795</v>
      </c>
      <c r="AD19" s="292">
        <f>施設資源化量内訳!AT19</f>
        <v>112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148</v>
      </c>
      <c r="AJ19" s="292">
        <f>SUM(AC19:AI19)</f>
        <v>1055</v>
      </c>
      <c r="AK19" s="297">
        <f>IF((AA19+J19)&lt;&gt;0,(Z19+AJ19+J19)/(AA19+J19)*100,"-")</f>
        <v>26.03578913428986</v>
      </c>
      <c r="AL19" s="297">
        <f>IF((AA19+J19)&lt;&gt;0,(資源化量内訳!D19-資源化量内訳!R19-資源化量内訳!T19-資源化量内訳!V19-資源化量内訳!U19)/(AA19+J19)*100,"-")</f>
        <v>24.294696114783171</v>
      </c>
      <c r="AM19" s="292">
        <f>ごみ処理量内訳!AA19</f>
        <v>0</v>
      </c>
      <c r="AN19" s="292">
        <f>ごみ処理量内訳!AB19</f>
        <v>0</v>
      </c>
      <c r="AO19" s="292">
        <f>ごみ処理量内訳!AC19</f>
        <v>0</v>
      </c>
      <c r="AP19" s="292">
        <f>SUM(AM19:AO19)</f>
        <v>0</v>
      </c>
      <c r="AQ19" s="412" t="s">
        <v>761</v>
      </c>
      <c r="AR19" s="413"/>
    </row>
    <row r="20" spans="1:44" s="224" customFormat="1" ht="13.5" customHeight="1">
      <c r="A20" s="290" t="s">
        <v>745</v>
      </c>
      <c r="B20" s="291" t="s">
        <v>786</v>
      </c>
      <c r="C20" s="290" t="s">
        <v>787</v>
      </c>
      <c r="D20" s="292">
        <f>+E20+F20</f>
        <v>9623</v>
      </c>
      <c r="E20" s="292">
        <v>9623</v>
      </c>
      <c r="F20" s="292">
        <v>0</v>
      </c>
      <c r="G20" s="292">
        <v>69</v>
      </c>
      <c r="H20" s="292">
        <f>SUM(ごみ搬入量内訳!E20,+ごみ搬入量内訳!AD20)</f>
        <v>2234</v>
      </c>
      <c r="I20" s="292">
        <f>ごみ搬入量内訳!BC20</f>
        <v>450</v>
      </c>
      <c r="J20" s="292">
        <f>資源化量内訳!BO20</f>
        <v>0</v>
      </c>
      <c r="K20" s="292">
        <f>SUM(H20:J20)</f>
        <v>2684</v>
      </c>
      <c r="L20" s="295">
        <f>IF(D20&lt;&gt;0,K20/D20/365*1000000,"-")</f>
        <v>764.15095682575554</v>
      </c>
      <c r="M20" s="292">
        <f>IF(D20&lt;&gt;0,(ごみ搬入量内訳!BR20+ごみ処理概要!J20)/ごみ処理概要!D20/365*1000000,"-")</f>
        <v>634.04030583120641</v>
      </c>
      <c r="N20" s="292">
        <f>IF(D20&lt;&gt;0,ごみ搬入量内訳!CM20/ごみ処理概要!D20/365*1000000,"-")</f>
        <v>130.11065099454933</v>
      </c>
      <c r="O20" s="292">
        <f>ごみ搬入量内訳!DH20</f>
        <v>0</v>
      </c>
      <c r="P20" s="292">
        <f>ごみ処理量内訳!E20</f>
        <v>2012</v>
      </c>
      <c r="Q20" s="292">
        <f>ごみ処理量内訳!N20</f>
        <v>0</v>
      </c>
      <c r="R20" s="292">
        <f>SUM(S20:Y20)</f>
        <v>672</v>
      </c>
      <c r="S20" s="292">
        <f>ごみ処理量内訳!G20</f>
        <v>0</v>
      </c>
      <c r="T20" s="292">
        <f>ごみ処理量内訳!L20</f>
        <v>672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0</v>
      </c>
      <c r="AA20" s="292">
        <f>SUM(P20,Q20,R20,Z20)</f>
        <v>2684</v>
      </c>
      <c r="AB20" s="297">
        <f>IF(AA20&lt;&gt;0,(Z20+P20+R20)/AA20*100,"-")</f>
        <v>100</v>
      </c>
      <c r="AC20" s="292">
        <f>施設資源化量内訳!Y20</f>
        <v>354</v>
      </c>
      <c r="AD20" s="292">
        <f>施設資源化量内訳!AT20</f>
        <v>0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237</v>
      </c>
      <c r="AJ20" s="292">
        <f>SUM(AC20:AI20)</f>
        <v>591</v>
      </c>
      <c r="AK20" s="297">
        <f>IF((AA20+J20)&lt;&gt;0,(Z20+AJ20+J20)/(AA20+J20)*100,"-")</f>
        <v>22.019374068554395</v>
      </c>
      <c r="AL20" s="297">
        <f>IF((AA20+J20)&lt;&gt;0,(資源化量内訳!D20-資源化量内訳!R20-資源化量内訳!T20-資源化量内訳!V20-資源化量内訳!U20)/(AA20+J20)*100,"-")</f>
        <v>18.07004470938897</v>
      </c>
      <c r="AM20" s="292">
        <f>ごみ処理量内訳!AA20</f>
        <v>0</v>
      </c>
      <c r="AN20" s="292">
        <f>ごみ処理量内訳!AB20</f>
        <v>0</v>
      </c>
      <c r="AO20" s="292">
        <f>ごみ処理量内訳!AC20</f>
        <v>0</v>
      </c>
      <c r="AP20" s="292">
        <f>SUM(AM20:AO20)</f>
        <v>0</v>
      </c>
      <c r="AQ20" s="412" t="s">
        <v>761</v>
      </c>
      <c r="AR20" s="413"/>
    </row>
    <row r="21" spans="1:44" s="224" customFormat="1" ht="13.5" customHeight="1">
      <c r="A21" s="290" t="s">
        <v>745</v>
      </c>
      <c r="B21" s="291" t="s">
        <v>788</v>
      </c>
      <c r="C21" s="290" t="s">
        <v>789</v>
      </c>
      <c r="D21" s="292">
        <f>+E21+F21</f>
        <v>25714</v>
      </c>
      <c r="E21" s="292">
        <v>25714</v>
      </c>
      <c r="F21" s="292">
        <v>0</v>
      </c>
      <c r="G21" s="292">
        <v>188</v>
      </c>
      <c r="H21" s="292">
        <f>SUM(ごみ搬入量内訳!E21,+ごみ搬入量内訳!AD21)</f>
        <v>5786</v>
      </c>
      <c r="I21" s="292">
        <f>ごみ搬入量内訳!BC21</f>
        <v>1404</v>
      </c>
      <c r="J21" s="292">
        <f>資源化量内訳!BO21</f>
        <v>104</v>
      </c>
      <c r="K21" s="292">
        <f>SUM(H21:J21)</f>
        <v>7294</v>
      </c>
      <c r="L21" s="295">
        <f>IF(D21&lt;&gt;0,K21/D21/365*1000000,"-")</f>
        <v>777.14714333964434</v>
      </c>
      <c r="M21" s="292">
        <f>IF(D21&lt;&gt;0,(ごみ搬入量内訳!BR21+ごみ処理概要!J21)/ごみ処理概要!D21/365*1000000,"-")</f>
        <v>629.15463139849203</v>
      </c>
      <c r="N21" s="292">
        <f>IF(D21&lt;&gt;0,ごみ搬入量内訳!CM21/ごみ処理概要!D21/365*1000000,"-")</f>
        <v>147.99251194115249</v>
      </c>
      <c r="O21" s="292">
        <f>ごみ搬入量内訳!DH21</f>
        <v>0</v>
      </c>
      <c r="P21" s="292">
        <f>ごみ処理量内訳!E21</f>
        <v>5290</v>
      </c>
      <c r="Q21" s="292">
        <f>ごみ処理量内訳!N21</f>
        <v>0</v>
      </c>
      <c r="R21" s="292">
        <f>SUM(S21:Y21)</f>
        <v>1900</v>
      </c>
      <c r="S21" s="292">
        <f>ごみ処理量内訳!G21</f>
        <v>0</v>
      </c>
      <c r="T21" s="292">
        <f>ごみ処理量内訳!L21</f>
        <v>1900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0</v>
      </c>
      <c r="AA21" s="292">
        <f>SUM(P21,Q21,R21,Z21)</f>
        <v>7190</v>
      </c>
      <c r="AB21" s="297">
        <f>IF(AA21&lt;&gt;0,(Z21+P21+R21)/AA21*100,"-")</f>
        <v>100</v>
      </c>
      <c r="AC21" s="292">
        <f>施設資源化量内訳!Y21</f>
        <v>954</v>
      </c>
      <c r="AD21" s="292">
        <f>施設資源化量内訳!AT21</f>
        <v>0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544</v>
      </c>
      <c r="AJ21" s="292">
        <f>SUM(AC21:AI21)</f>
        <v>1498</v>
      </c>
      <c r="AK21" s="297">
        <f>IF((AA21+J21)&lt;&gt;0,(Z21+AJ21+J21)/(AA21+J21)*100,"-")</f>
        <v>21.96325747189471</v>
      </c>
      <c r="AL21" s="297">
        <f>IF((AA21+J21)&lt;&gt;0,(資源化量内訳!D21-資源化量内訳!R21-資源化量内訳!T21-資源化量内訳!V21-資源化量内訳!U21)/(AA21+J21)*100,"-")</f>
        <v>18.069646284617495</v>
      </c>
      <c r="AM21" s="292">
        <f>ごみ処理量内訳!AA21</f>
        <v>0</v>
      </c>
      <c r="AN21" s="292">
        <f>ごみ処理量内訳!AB21</f>
        <v>0</v>
      </c>
      <c r="AO21" s="292">
        <f>ごみ処理量内訳!AC21</f>
        <v>0</v>
      </c>
      <c r="AP21" s="292">
        <f>SUM(AM21:AO21)</f>
        <v>0</v>
      </c>
      <c r="AQ21" s="412" t="s">
        <v>761</v>
      </c>
      <c r="AR21" s="413"/>
    </row>
    <row r="22" spans="1: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+E22+F22</f>
        <v>5426</v>
      </c>
      <c r="E22" s="292">
        <v>5426</v>
      </c>
      <c r="F22" s="292">
        <v>0</v>
      </c>
      <c r="G22" s="292">
        <v>9</v>
      </c>
      <c r="H22" s="292">
        <f>SUM(ごみ搬入量内訳!E22,+ごみ搬入量内訳!AD22)</f>
        <v>1466</v>
      </c>
      <c r="I22" s="292">
        <f>ごみ搬入量内訳!BC22</f>
        <v>21</v>
      </c>
      <c r="J22" s="292">
        <f>資源化量内訳!BO22</f>
        <v>19</v>
      </c>
      <c r="K22" s="292">
        <f>SUM(H22:J22)</f>
        <v>1506</v>
      </c>
      <c r="L22" s="295">
        <f>IF(D22&lt;&gt;0,K22/D22/365*1000000,"-")</f>
        <v>760.41787638412711</v>
      </c>
      <c r="M22" s="292">
        <f>IF(D22&lt;&gt;0,(ごみ搬入量内訳!BR22+ごみ処理概要!J22)/ごみ処理概要!D22/365*1000000,"-")</f>
        <v>526.63734732313719</v>
      </c>
      <c r="N22" s="292">
        <f>IF(D22&lt;&gt;0,ごみ搬入量内訳!CM22/ごみ処理概要!D22/365*1000000,"-")</f>
        <v>233.78052906098995</v>
      </c>
      <c r="O22" s="292">
        <f>ごみ搬入量内訳!DH22</f>
        <v>0</v>
      </c>
      <c r="P22" s="292">
        <f>ごみ処理量内訳!E22</f>
        <v>1310</v>
      </c>
      <c r="Q22" s="292">
        <f>ごみ処理量内訳!N22</f>
        <v>0</v>
      </c>
      <c r="R22" s="292">
        <f>SUM(S22:Y22)</f>
        <v>177</v>
      </c>
      <c r="S22" s="292">
        <f>ごみ処理量内訳!G22</f>
        <v>111</v>
      </c>
      <c r="T22" s="292">
        <f>ごみ処理量内訳!L22</f>
        <v>66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0</v>
      </c>
      <c r="Z22" s="292">
        <f>資源化量内訳!Y22</f>
        <v>0</v>
      </c>
      <c r="AA22" s="292">
        <f>SUM(P22,Q22,R22,Z22)</f>
        <v>1487</v>
      </c>
      <c r="AB22" s="297">
        <f>IF(AA22&lt;&gt;0,(Z22+P22+R22)/AA22*100,"-")</f>
        <v>100</v>
      </c>
      <c r="AC22" s="292">
        <f>施設資源化量内訳!Y22</f>
        <v>0</v>
      </c>
      <c r="AD22" s="292">
        <f>施設資源化量内訳!AT22</f>
        <v>17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46</v>
      </c>
      <c r="AJ22" s="292">
        <f>SUM(AC22:AI22)</f>
        <v>63</v>
      </c>
      <c r="AK22" s="297">
        <f>IF((AA22+J22)&lt;&gt;0,(Z22+AJ22+J22)/(AA22+J22)*100,"-")</f>
        <v>5.4448871181938907</v>
      </c>
      <c r="AL22" s="297">
        <f>IF((AA22+J22)&lt;&gt;0,(資源化量内訳!D22-資源化量内訳!R22-資源化量内訳!T22-資源化量内訳!V22-資源化量内訳!U22)/(AA22+J22)*100,"-")</f>
        <v>5.4448871181938907</v>
      </c>
      <c r="AM22" s="292">
        <f>ごみ処理量内訳!AA22</f>
        <v>0</v>
      </c>
      <c r="AN22" s="292">
        <f>ごみ処理量内訳!AB22</f>
        <v>189</v>
      </c>
      <c r="AO22" s="292">
        <f>ごみ処理量内訳!AC22</f>
        <v>17</v>
      </c>
      <c r="AP22" s="292">
        <f>SUM(AM22:AO22)</f>
        <v>206</v>
      </c>
      <c r="AQ22" s="412" t="s">
        <v>761</v>
      </c>
      <c r="AR22" s="413"/>
    </row>
    <row r="23" spans="1: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+E23+F23</f>
        <v>19556</v>
      </c>
      <c r="E23" s="292">
        <v>19556</v>
      </c>
      <c r="F23" s="292">
        <v>0</v>
      </c>
      <c r="G23" s="292">
        <v>144</v>
      </c>
      <c r="H23" s="292">
        <f>SUM(ごみ搬入量内訳!E23,+ごみ搬入量内訳!AD23)</f>
        <v>4626</v>
      </c>
      <c r="I23" s="292">
        <f>ごみ搬入量内訳!BC23</f>
        <v>1214</v>
      </c>
      <c r="J23" s="292">
        <f>資源化量内訳!BO23</f>
        <v>69</v>
      </c>
      <c r="K23" s="292">
        <f>SUM(H23:J23)</f>
        <v>5909</v>
      </c>
      <c r="L23" s="295">
        <f>IF(D23&lt;&gt;0,K23/D23/365*1000000,"-")</f>
        <v>827.8298780880757</v>
      </c>
      <c r="M23" s="292">
        <f>IF(D23&lt;&gt;0,(ごみ搬入量内訳!BR23+ごみ処理概要!J23)/ごみ処理概要!D23/365*1000000,"-")</f>
        <v>609.69971728537928</v>
      </c>
      <c r="N23" s="292">
        <f>IF(D23&lt;&gt;0,ごみ搬入量内訳!CM23/ごみ処理概要!D23/365*1000000,"-")</f>
        <v>218.13016080269659</v>
      </c>
      <c r="O23" s="292">
        <f>ごみ搬入量内訳!DH23</f>
        <v>0</v>
      </c>
      <c r="P23" s="292">
        <f>ごみ処理量内訳!E23</f>
        <v>4705</v>
      </c>
      <c r="Q23" s="292">
        <f>ごみ処理量内訳!N23</f>
        <v>0</v>
      </c>
      <c r="R23" s="292">
        <f>SUM(S23:Y23)</f>
        <v>989</v>
      </c>
      <c r="S23" s="292">
        <f>ごみ処理量内訳!G23</f>
        <v>829</v>
      </c>
      <c r="T23" s="292">
        <f>ごみ処理量内訳!L23</f>
        <v>159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1</v>
      </c>
      <c r="Y23" s="292">
        <f>ごみ処理量内訳!M23</f>
        <v>0</v>
      </c>
      <c r="Z23" s="292">
        <f>資源化量内訳!Y23</f>
        <v>146</v>
      </c>
      <c r="AA23" s="292">
        <f>SUM(P23,Q23,R23,Z23)</f>
        <v>5840</v>
      </c>
      <c r="AB23" s="297">
        <f>IF(AA23&lt;&gt;0,(Z23+P23+R23)/AA23*100,"-")</f>
        <v>100</v>
      </c>
      <c r="AC23" s="292">
        <f>施設資源化量内訳!Y23</f>
        <v>557</v>
      </c>
      <c r="AD23" s="292">
        <f>施設資源化量内訳!AT23</f>
        <v>68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1</v>
      </c>
      <c r="AI23" s="292">
        <f>施設資源化量内訳!EU23</f>
        <v>80</v>
      </c>
      <c r="AJ23" s="292">
        <f>SUM(AC23:AI23)</f>
        <v>706</v>
      </c>
      <c r="AK23" s="297">
        <f>IF((AA23+J23)&lt;&gt;0,(Z23+AJ23+J23)/(AA23+J23)*100,"-")</f>
        <v>15.586393636825182</v>
      </c>
      <c r="AL23" s="297">
        <f>IF((AA23+J23)&lt;&gt;0,(資源化量内訳!D23-資源化量内訳!R23-資源化量内訳!T23-資源化量内訳!V23-資源化量内訳!U23)/(AA23+J23)*100,"-")</f>
        <v>15.586393636825182</v>
      </c>
      <c r="AM23" s="292">
        <f>ごみ処理量内訳!AA23</f>
        <v>0</v>
      </c>
      <c r="AN23" s="292">
        <f>ごみ処理量内訳!AB23</f>
        <v>166</v>
      </c>
      <c r="AO23" s="292">
        <f>ごみ処理量内訳!AC23</f>
        <v>345</v>
      </c>
      <c r="AP23" s="292">
        <f>SUM(AM23:AO23)</f>
        <v>511</v>
      </c>
      <c r="AQ23" s="412" t="s">
        <v>761</v>
      </c>
      <c r="AR23" s="413"/>
    </row>
    <row r="24" spans="1: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+E24+F24</f>
        <v>6332</v>
      </c>
      <c r="E24" s="292">
        <v>6332</v>
      </c>
      <c r="F24" s="292">
        <v>0</v>
      </c>
      <c r="G24" s="292">
        <v>19</v>
      </c>
      <c r="H24" s="292">
        <f>SUM(ごみ搬入量内訳!E24,+ごみ搬入量内訳!AD24)</f>
        <v>1658</v>
      </c>
      <c r="I24" s="292">
        <f>ごみ搬入量内訳!BC24</f>
        <v>114</v>
      </c>
      <c r="J24" s="292">
        <f>資源化量内訳!BO24</f>
        <v>26</v>
      </c>
      <c r="K24" s="292">
        <f>SUM(H24:J24)</f>
        <v>1798</v>
      </c>
      <c r="L24" s="295">
        <f>IF(D24&lt;&gt;0,K24/D24/365*1000000,"-")</f>
        <v>777.95758011059286</v>
      </c>
      <c r="M24" s="292">
        <f>IF(D24&lt;&gt;0,(ごみ搬入量内訳!BR24+ごみ処理概要!J24)/ごみ処理概要!D24/365*1000000,"-")</f>
        <v>695.31581270173683</v>
      </c>
      <c r="N24" s="292">
        <f>IF(D24&lt;&gt;0,ごみ搬入量内訳!CM24/ごみ処理概要!D24/365*1000000,"-")</f>
        <v>82.641767408856083</v>
      </c>
      <c r="O24" s="292">
        <f>ごみ搬入量内訳!DH24</f>
        <v>0</v>
      </c>
      <c r="P24" s="292">
        <f>ごみ処理量内訳!E24</f>
        <v>1456</v>
      </c>
      <c r="Q24" s="292">
        <f>ごみ処理量内訳!N24</f>
        <v>0</v>
      </c>
      <c r="R24" s="292">
        <f>SUM(S24:Y24)</f>
        <v>316</v>
      </c>
      <c r="S24" s="292">
        <f>ごみ処理量内訳!G24</f>
        <v>181</v>
      </c>
      <c r="T24" s="292">
        <f>ごみ処理量内訳!L24</f>
        <v>135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0</v>
      </c>
      <c r="AA24" s="292">
        <f>SUM(P24,Q24,R24,Z24)</f>
        <v>1772</v>
      </c>
      <c r="AB24" s="297">
        <f>IF(AA24&lt;&gt;0,(Z24+P24+R24)/AA24*100,"-")</f>
        <v>100</v>
      </c>
      <c r="AC24" s="292">
        <f>施設資源化量内訳!Y24</f>
        <v>174</v>
      </c>
      <c r="AD24" s="292">
        <f>施設資源化量内訳!AT24</f>
        <v>19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133</v>
      </c>
      <c r="AJ24" s="292">
        <f>SUM(AC24:AI24)</f>
        <v>326</v>
      </c>
      <c r="AK24" s="297">
        <f>IF((AA24+J24)&lt;&gt;0,(Z24+AJ24+J24)/(AA24+J24)*100,"-")</f>
        <v>19.577308120133484</v>
      </c>
      <c r="AL24" s="297">
        <f>IF((AA24+J24)&lt;&gt;0,(資源化量内訳!D24-資源化量内訳!R24-資源化量内訳!T24-資源化量内訳!V24-資源化量内訳!U24)/(AA24+J24)*100,"-")</f>
        <v>19.577308120133484</v>
      </c>
      <c r="AM24" s="292">
        <f>ごみ処理量内訳!AA24</f>
        <v>0</v>
      </c>
      <c r="AN24" s="292">
        <f>ごみ処理量内訳!AB24</f>
        <v>52</v>
      </c>
      <c r="AO24" s="292">
        <f>ごみ処理量内訳!AC24</f>
        <v>0</v>
      </c>
      <c r="AP24" s="292">
        <f>SUM(AM24:AO24)</f>
        <v>52</v>
      </c>
      <c r="AQ24" s="412" t="s">
        <v>761</v>
      </c>
      <c r="AR24" s="413"/>
    </row>
    <row r="25" spans="1: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+E25+F25</f>
        <v>9687</v>
      </c>
      <c r="E25" s="292">
        <v>9687</v>
      </c>
      <c r="F25" s="292">
        <v>0</v>
      </c>
      <c r="G25" s="292">
        <v>68</v>
      </c>
      <c r="H25" s="292">
        <f>SUM(ごみ搬入量内訳!E25,+ごみ搬入量内訳!AD25)</f>
        <v>2631</v>
      </c>
      <c r="I25" s="292">
        <f>ごみ搬入量内訳!BC25</f>
        <v>65</v>
      </c>
      <c r="J25" s="292">
        <f>資源化量内訳!BO25</f>
        <v>14</v>
      </c>
      <c r="K25" s="292">
        <f>SUM(H25:J25)</f>
        <v>2710</v>
      </c>
      <c r="L25" s="295">
        <f>IF(D25&lt;&gt;0,K25/D25/365*1000000,"-")</f>
        <v>766.45582060974255</v>
      </c>
      <c r="M25" s="292">
        <f>IF(D25&lt;&gt;0,(ごみ搬入量内訳!BR25+ごみ処理概要!J25)/ごみ処理概要!D25/365*1000000,"-")</f>
        <v>570.17525252739517</v>
      </c>
      <c r="N25" s="292">
        <f>IF(D25&lt;&gt;0,ごみ搬入量内訳!CM25/ごみ処理概要!D25/365*1000000,"-")</f>
        <v>196.28056808234734</v>
      </c>
      <c r="O25" s="292">
        <f>ごみ搬入量内訳!DH25</f>
        <v>0</v>
      </c>
      <c r="P25" s="292">
        <f>ごみ処理量内訳!E25</f>
        <v>2288</v>
      </c>
      <c r="Q25" s="292">
        <f>ごみ処理量内訳!N25</f>
        <v>0</v>
      </c>
      <c r="R25" s="292">
        <f>SUM(S25:Y25)</f>
        <v>321</v>
      </c>
      <c r="S25" s="292">
        <f>ごみ処理量内訳!G25</f>
        <v>267</v>
      </c>
      <c r="T25" s="292">
        <f>ごみ処理量内訳!L25</f>
        <v>51</v>
      </c>
      <c r="U25" s="292">
        <f>ごみ処理量内訳!H25</f>
        <v>3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87</v>
      </c>
      <c r="AA25" s="292">
        <f>SUM(P25,Q25,R25,Z25)</f>
        <v>2696</v>
      </c>
      <c r="AB25" s="297">
        <f>IF(AA25&lt;&gt;0,(Z25+P25+R25)/AA25*100,"-")</f>
        <v>100</v>
      </c>
      <c r="AC25" s="292">
        <f>施設資源化量内訳!Y25</f>
        <v>271</v>
      </c>
      <c r="AD25" s="292">
        <f>施設資源化量内訳!AT25</f>
        <v>28</v>
      </c>
      <c r="AE25" s="292">
        <f>施設資源化量内訳!BO25</f>
        <v>3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49</v>
      </c>
      <c r="AJ25" s="292">
        <f>SUM(AC25:AI25)</f>
        <v>351</v>
      </c>
      <c r="AK25" s="297">
        <f>IF((AA25+J25)&lt;&gt;0,(Z25+AJ25+J25)/(AA25+J25)*100,"-")</f>
        <v>16.678966789667896</v>
      </c>
      <c r="AL25" s="297">
        <f>IF((AA25+J25)&lt;&gt;0,(資源化量内訳!D25-資源化量内訳!R25-資源化量内訳!T25-資源化量内訳!V25-資源化量内訳!U25)/(AA25+J25)*100,"-")</f>
        <v>16.678966789667896</v>
      </c>
      <c r="AM25" s="292">
        <f>ごみ処理量内訳!AA25</f>
        <v>0</v>
      </c>
      <c r="AN25" s="292">
        <f>ごみ処理量内訳!AB25</f>
        <v>81</v>
      </c>
      <c r="AO25" s="292">
        <f>ごみ処理量内訳!AC25</f>
        <v>0</v>
      </c>
      <c r="AP25" s="292">
        <f>SUM(AM25:AO25)</f>
        <v>81</v>
      </c>
      <c r="AQ25" s="412" t="s">
        <v>761</v>
      </c>
      <c r="AR25" s="413"/>
    </row>
    <row r="26" spans="1: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+E26+F26</f>
        <v>22501</v>
      </c>
      <c r="E26" s="292">
        <v>22501</v>
      </c>
      <c r="F26" s="292">
        <v>0</v>
      </c>
      <c r="G26" s="292">
        <v>180</v>
      </c>
      <c r="H26" s="292">
        <f>SUM(ごみ搬入量内訳!E26,+ごみ搬入量内訳!AD26)</f>
        <v>5130</v>
      </c>
      <c r="I26" s="292">
        <f>ごみ搬入量内訳!BC26</f>
        <v>488</v>
      </c>
      <c r="J26" s="292">
        <f>資源化量内訳!BO26</f>
        <v>258</v>
      </c>
      <c r="K26" s="292">
        <f>SUM(H26:J26)</f>
        <v>5876</v>
      </c>
      <c r="L26" s="295">
        <f>IF(D26&lt;&gt;0,K26/D26/365*1000000,"-")</f>
        <v>715.46287440497315</v>
      </c>
      <c r="M26" s="292">
        <f>IF(D26&lt;&gt;0,(ごみ搬入量内訳!BR26+ごみ処理概要!J26)/ごみ処理概要!D26/365*1000000,"-")</f>
        <v>640.45859757831158</v>
      </c>
      <c r="N26" s="292">
        <f>IF(D26&lt;&gt;0,ごみ搬入量内訳!CM26/ごみ処理概要!D26/365*1000000,"-")</f>
        <v>75.004276826661581</v>
      </c>
      <c r="O26" s="292">
        <f>ごみ搬入量内訳!DH26</f>
        <v>0</v>
      </c>
      <c r="P26" s="292">
        <f>ごみ処理量内訳!E26</f>
        <v>4617</v>
      </c>
      <c r="Q26" s="292">
        <f>ごみ処理量内訳!N26</f>
        <v>0</v>
      </c>
      <c r="R26" s="292">
        <f>SUM(S26:Y26)</f>
        <v>1001</v>
      </c>
      <c r="S26" s="292">
        <f>ごみ処理量内訳!G26</f>
        <v>789</v>
      </c>
      <c r="T26" s="292">
        <f>ごみ処理量内訳!L26</f>
        <v>212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0</v>
      </c>
      <c r="Z26" s="292">
        <f>資源化量内訳!Y26</f>
        <v>0</v>
      </c>
      <c r="AA26" s="292">
        <f>SUM(P26,Q26,R26,Z26)</f>
        <v>5618</v>
      </c>
      <c r="AB26" s="297">
        <f>IF(AA26&lt;&gt;0,(Z26+P26+R26)/AA26*100,"-")</f>
        <v>100</v>
      </c>
      <c r="AC26" s="292">
        <f>施設資源化量内訳!Y26</f>
        <v>572</v>
      </c>
      <c r="AD26" s="292">
        <f>施設資源化量内訳!AT26</f>
        <v>77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212</v>
      </c>
      <c r="AJ26" s="292">
        <f>SUM(AC26:AI26)</f>
        <v>861</v>
      </c>
      <c r="AK26" s="297">
        <f>IF((AA26+J26)&lt;&gt;0,(Z26+AJ26+J26)/(AA26+J26)*100,"-")</f>
        <v>19.043567052416609</v>
      </c>
      <c r="AL26" s="297">
        <f>IF((AA26+J26)&lt;&gt;0,(資源化量内訳!D26-資源化量内訳!R26-資源化量内訳!T26-資源化量内訳!V26-資源化量内訳!U26)/(AA26+J26)*100,"-")</f>
        <v>19.043567052416609</v>
      </c>
      <c r="AM26" s="292">
        <f>ごみ処理量内訳!AA26</f>
        <v>0</v>
      </c>
      <c r="AN26" s="292">
        <f>ごみ処理量内訳!AB26</f>
        <v>170</v>
      </c>
      <c r="AO26" s="292">
        <f>ごみ処理量内訳!AC26</f>
        <v>0</v>
      </c>
      <c r="AP26" s="292">
        <f>SUM(AM26:AO26)</f>
        <v>170</v>
      </c>
      <c r="AQ26" s="412" t="s">
        <v>761</v>
      </c>
      <c r="AR26" s="413"/>
    </row>
    <row r="27" spans="1:44" s="224" customFormat="1" ht="13.5" customHeight="1">
      <c r="A27" s="290" t="s">
        <v>745</v>
      </c>
      <c r="B27" s="291" t="s">
        <v>800</v>
      </c>
      <c r="C27" s="290" t="s">
        <v>801</v>
      </c>
      <c r="D27" s="292">
        <f>+E27+F27</f>
        <v>8561</v>
      </c>
      <c r="E27" s="292">
        <v>8561</v>
      </c>
      <c r="F27" s="292">
        <v>0</v>
      </c>
      <c r="G27" s="292">
        <v>61</v>
      </c>
      <c r="H27" s="292">
        <f>SUM(ごみ搬入量内訳!E27,+ごみ搬入量内訳!AD27)</f>
        <v>1489</v>
      </c>
      <c r="I27" s="292">
        <f>ごみ搬入量内訳!BC27</f>
        <v>604</v>
      </c>
      <c r="J27" s="292">
        <f>資源化量内訳!BO27</f>
        <v>0</v>
      </c>
      <c r="K27" s="292">
        <f>SUM(H27:J27)</f>
        <v>2093</v>
      </c>
      <c r="L27" s="295">
        <f>IF(D27&lt;&gt;0,K27/D27/365*1000000,"-")</f>
        <v>669.81036973980451</v>
      </c>
      <c r="M27" s="292">
        <f>IF(D27&lt;&gt;0,(ごみ搬入量内訳!BR27+ごみ処理概要!J27)/ごみ処理概要!D27/365*1000000,"-")</f>
        <v>523.23934759893939</v>
      </c>
      <c r="N27" s="292">
        <f>IF(D27&lt;&gt;0,ごみ搬入量内訳!CM27/ごみ処理概要!D27/365*1000000,"-")</f>
        <v>146.57102214086501</v>
      </c>
      <c r="O27" s="292">
        <f>ごみ搬入量内訳!DH27</f>
        <v>0</v>
      </c>
      <c r="P27" s="292">
        <f>ごみ処理量内訳!E27</f>
        <v>1548</v>
      </c>
      <c r="Q27" s="292">
        <f>ごみ処理量内訳!N27</f>
        <v>0</v>
      </c>
      <c r="R27" s="292">
        <f>SUM(S27:Y27)</f>
        <v>545</v>
      </c>
      <c r="S27" s="292">
        <f>ごみ処理量内訳!G27</f>
        <v>28</v>
      </c>
      <c r="T27" s="292">
        <f>ごみ処理量内訳!L27</f>
        <v>231</v>
      </c>
      <c r="U27" s="292">
        <f>ごみ処理量内訳!H27</f>
        <v>0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0</v>
      </c>
      <c r="Y27" s="292">
        <f>ごみ処理量内訳!M27</f>
        <v>286</v>
      </c>
      <c r="Z27" s="292">
        <f>資源化量内訳!Y27</f>
        <v>0</v>
      </c>
      <c r="AA27" s="292">
        <f>SUM(P27,Q27,R27,Z27)</f>
        <v>2093</v>
      </c>
      <c r="AB27" s="297">
        <f>IF(AA27&lt;&gt;0,(Z27+P27+R27)/AA27*100,"-")</f>
        <v>100</v>
      </c>
      <c r="AC27" s="292">
        <f>施設資源化量内訳!Y27</f>
        <v>201</v>
      </c>
      <c r="AD27" s="292">
        <f>施設資源化量内訳!AT27</f>
        <v>5</v>
      </c>
      <c r="AE27" s="292">
        <f>施設資源化量内訳!BO27</f>
        <v>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0</v>
      </c>
      <c r="AI27" s="292">
        <f>施設資源化量内訳!EU27</f>
        <v>180</v>
      </c>
      <c r="AJ27" s="292">
        <f>SUM(AC27:AI27)</f>
        <v>386</v>
      </c>
      <c r="AK27" s="297">
        <f>IF((AA27+J27)&lt;&gt;0,(Z27+AJ27+J27)/(AA27+J27)*100,"-")</f>
        <v>18.442427138079314</v>
      </c>
      <c r="AL27" s="297">
        <f>IF((AA27+J27)&lt;&gt;0,(資源化量内訳!D27-資源化量内訳!R27-資源化量内訳!T27-資源化量内訳!V27-資源化量内訳!U27)/(AA27+J27)*100,"-")</f>
        <v>18.442427138079314</v>
      </c>
      <c r="AM27" s="292">
        <f>ごみ処理量内訳!AA27</f>
        <v>0</v>
      </c>
      <c r="AN27" s="292">
        <f>ごみ処理量内訳!AB27</f>
        <v>57</v>
      </c>
      <c r="AO27" s="292">
        <f>ごみ処理量内訳!AC27</f>
        <v>0</v>
      </c>
      <c r="AP27" s="292">
        <f>SUM(AM27:AO27)</f>
        <v>57</v>
      </c>
      <c r="AQ27" s="412" t="s">
        <v>761</v>
      </c>
      <c r="AR27" s="413"/>
    </row>
    <row r="28" spans="1:44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5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7"/>
      <c r="AC28" s="292"/>
      <c r="AD28" s="292"/>
      <c r="AE28" s="292"/>
      <c r="AF28" s="292"/>
      <c r="AG28" s="292"/>
      <c r="AH28" s="292"/>
      <c r="AI28" s="292"/>
      <c r="AJ28" s="292"/>
      <c r="AK28" s="297"/>
      <c r="AL28" s="297"/>
      <c r="AM28" s="292"/>
      <c r="AN28" s="292"/>
      <c r="AO28" s="292"/>
      <c r="AP28" s="292"/>
      <c r="AQ28" s="413"/>
      <c r="AR28" s="413"/>
    </row>
    <row r="29" spans="1:44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5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7"/>
      <c r="AC29" s="292"/>
      <c r="AD29" s="292"/>
      <c r="AE29" s="292"/>
      <c r="AF29" s="292"/>
      <c r="AG29" s="292"/>
      <c r="AH29" s="292"/>
      <c r="AI29" s="292"/>
      <c r="AJ29" s="292"/>
      <c r="AK29" s="297"/>
      <c r="AL29" s="297"/>
      <c r="AM29" s="292"/>
      <c r="AN29" s="292"/>
      <c r="AO29" s="292"/>
      <c r="AP29" s="292"/>
      <c r="AQ29" s="413"/>
      <c r="AR29" s="413"/>
    </row>
    <row r="30" spans="1:44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5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7"/>
      <c r="AC30" s="292"/>
      <c r="AD30" s="292"/>
      <c r="AE30" s="292"/>
      <c r="AF30" s="292"/>
      <c r="AG30" s="292"/>
      <c r="AH30" s="292"/>
      <c r="AI30" s="292"/>
      <c r="AJ30" s="292"/>
      <c r="AK30" s="297"/>
      <c r="AL30" s="297"/>
      <c r="AM30" s="292"/>
      <c r="AN30" s="292"/>
      <c r="AO30" s="292"/>
      <c r="AP30" s="292"/>
      <c r="AQ30" s="413"/>
      <c r="AR30" s="413"/>
    </row>
    <row r="31" spans="1:44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5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7"/>
      <c r="AC31" s="292"/>
      <c r="AD31" s="292"/>
      <c r="AE31" s="292"/>
      <c r="AF31" s="292"/>
      <c r="AG31" s="292"/>
      <c r="AH31" s="292"/>
      <c r="AI31" s="292"/>
      <c r="AJ31" s="292"/>
      <c r="AK31" s="297"/>
      <c r="AL31" s="297"/>
      <c r="AM31" s="292"/>
      <c r="AN31" s="292"/>
      <c r="AO31" s="292"/>
      <c r="AP31" s="292"/>
      <c r="AQ31" s="413"/>
      <c r="AR31" s="413"/>
    </row>
    <row r="32" spans="1:44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5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7"/>
      <c r="AC32" s="292"/>
      <c r="AD32" s="292"/>
      <c r="AE32" s="292"/>
      <c r="AF32" s="292"/>
      <c r="AG32" s="292"/>
      <c r="AH32" s="292"/>
      <c r="AI32" s="292"/>
      <c r="AJ32" s="292"/>
      <c r="AK32" s="297"/>
      <c r="AL32" s="297"/>
      <c r="AM32" s="292"/>
      <c r="AN32" s="292"/>
      <c r="AO32" s="292"/>
      <c r="AP32" s="292"/>
      <c r="AQ32" s="413"/>
      <c r="AR32" s="413"/>
    </row>
    <row r="33" spans="1:44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5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7"/>
      <c r="AC33" s="292"/>
      <c r="AD33" s="292"/>
      <c r="AE33" s="292"/>
      <c r="AF33" s="292"/>
      <c r="AG33" s="292"/>
      <c r="AH33" s="292"/>
      <c r="AI33" s="292"/>
      <c r="AJ33" s="292"/>
      <c r="AK33" s="297"/>
      <c r="AL33" s="297"/>
      <c r="AM33" s="292"/>
      <c r="AN33" s="292"/>
      <c r="AO33" s="292"/>
      <c r="AP33" s="292"/>
      <c r="AQ33" s="413"/>
      <c r="AR33" s="413"/>
    </row>
    <row r="34" spans="1:44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5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7"/>
      <c r="AC34" s="292"/>
      <c r="AD34" s="292"/>
      <c r="AE34" s="292"/>
      <c r="AF34" s="292"/>
      <c r="AG34" s="292"/>
      <c r="AH34" s="292"/>
      <c r="AI34" s="292"/>
      <c r="AJ34" s="292"/>
      <c r="AK34" s="297"/>
      <c r="AL34" s="297"/>
      <c r="AM34" s="292"/>
      <c r="AN34" s="292"/>
      <c r="AO34" s="292"/>
      <c r="AP34" s="292"/>
      <c r="AQ34" s="413"/>
      <c r="AR34" s="413"/>
    </row>
    <row r="35" spans="1: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5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7"/>
      <c r="AC35" s="292"/>
      <c r="AD35" s="292"/>
      <c r="AE35" s="292"/>
      <c r="AF35" s="292"/>
      <c r="AG35" s="292"/>
      <c r="AH35" s="292"/>
      <c r="AI35" s="292"/>
      <c r="AJ35" s="292"/>
      <c r="AK35" s="297"/>
      <c r="AL35" s="297"/>
      <c r="AM35" s="292"/>
      <c r="AN35" s="292"/>
      <c r="AO35" s="292"/>
      <c r="AP35" s="292"/>
      <c r="AQ35" s="413"/>
      <c r="AR35" s="413"/>
    </row>
    <row r="36" spans="1: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5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7"/>
      <c r="AC36" s="292"/>
      <c r="AD36" s="292"/>
      <c r="AE36" s="292"/>
      <c r="AF36" s="292"/>
      <c r="AG36" s="292"/>
      <c r="AH36" s="292"/>
      <c r="AI36" s="292"/>
      <c r="AJ36" s="292"/>
      <c r="AK36" s="297"/>
      <c r="AL36" s="297"/>
      <c r="AM36" s="292"/>
      <c r="AN36" s="292"/>
      <c r="AO36" s="292"/>
      <c r="AP36" s="292"/>
      <c r="AQ36" s="413"/>
      <c r="AR36" s="413"/>
    </row>
    <row r="37" spans="1: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5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7"/>
      <c r="AC37" s="292"/>
      <c r="AD37" s="292"/>
      <c r="AE37" s="292"/>
      <c r="AF37" s="292"/>
      <c r="AG37" s="292"/>
      <c r="AH37" s="292"/>
      <c r="AI37" s="292"/>
      <c r="AJ37" s="292"/>
      <c r="AK37" s="297"/>
      <c r="AL37" s="297"/>
      <c r="AM37" s="292"/>
      <c r="AN37" s="292"/>
      <c r="AO37" s="292"/>
      <c r="AP37" s="292"/>
      <c r="AQ37" s="413"/>
      <c r="AR37" s="413"/>
    </row>
    <row r="38" spans="1: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5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7"/>
      <c r="AC38" s="292"/>
      <c r="AD38" s="292"/>
      <c r="AE38" s="292"/>
      <c r="AF38" s="292"/>
      <c r="AG38" s="292"/>
      <c r="AH38" s="292"/>
      <c r="AI38" s="292"/>
      <c r="AJ38" s="292"/>
      <c r="AK38" s="297"/>
      <c r="AL38" s="297"/>
      <c r="AM38" s="292"/>
      <c r="AN38" s="292"/>
      <c r="AO38" s="292"/>
      <c r="AP38" s="292"/>
      <c r="AQ38" s="413"/>
      <c r="AR38" s="413"/>
    </row>
    <row r="39" spans="1: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5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7"/>
      <c r="AC39" s="292"/>
      <c r="AD39" s="292"/>
      <c r="AE39" s="292"/>
      <c r="AF39" s="292"/>
      <c r="AG39" s="292"/>
      <c r="AH39" s="292"/>
      <c r="AI39" s="292"/>
      <c r="AJ39" s="292"/>
      <c r="AK39" s="297"/>
      <c r="AL39" s="297"/>
      <c r="AM39" s="292"/>
      <c r="AN39" s="292"/>
      <c r="AO39" s="292"/>
      <c r="AP39" s="292"/>
      <c r="AQ39" s="413"/>
      <c r="AR39" s="413"/>
    </row>
    <row r="40" spans="1: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5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7"/>
      <c r="AC40" s="292"/>
      <c r="AD40" s="292"/>
      <c r="AE40" s="292"/>
      <c r="AF40" s="292"/>
      <c r="AG40" s="292"/>
      <c r="AH40" s="292"/>
      <c r="AI40" s="292"/>
      <c r="AJ40" s="292"/>
      <c r="AK40" s="297"/>
      <c r="AL40" s="297"/>
      <c r="AM40" s="292"/>
      <c r="AN40" s="292"/>
      <c r="AO40" s="292"/>
      <c r="AP40" s="292"/>
      <c r="AQ40" s="413"/>
      <c r="AR40" s="413"/>
    </row>
    <row r="41" spans="1: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5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7"/>
      <c r="AC41" s="292"/>
      <c r="AD41" s="292"/>
      <c r="AE41" s="292"/>
      <c r="AF41" s="292"/>
      <c r="AG41" s="292"/>
      <c r="AH41" s="292"/>
      <c r="AI41" s="292"/>
      <c r="AJ41" s="292"/>
      <c r="AK41" s="297"/>
      <c r="AL41" s="297"/>
      <c r="AM41" s="292"/>
      <c r="AN41" s="292"/>
      <c r="AO41" s="292"/>
      <c r="AP41" s="292"/>
      <c r="AQ41" s="413"/>
      <c r="AR41" s="413"/>
    </row>
    <row r="42" spans="1: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5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7"/>
      <c r="AC42" s="292"/>
      <c r="AD42" s="292"/>
      <c r="AE42" s="292"/>
      <c r="AF42" s="292"/>
      <c r="AG42" s="292"/>
      <c r="AH42" s="292"/>
      <c r="AI42" s="292"/>
      <c r="AJ42" s="292"/>
      <c r="AK42" s="297"/>
      <c r="AL42" s="297"/>
      <c r="AM42" s="292"/>
      <c r="AN42" s="292"/>
      <c r="AO42" s="292"/>
      <c r="AP42" s="292"/>
      <c r="AQ42" s="413"/>
      <c r="AR42" s="413"/>
    </row>
    <row r="43" spans="1: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5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7"/>
      <c r="AC43" s="292"/>
      <c r="AD43" s="292"/>
      <c r="AE43" s="292"/>
      <c r="AF43" s="292"/>
      <c r="AG43" s="292"/>
      <c r="AH43" s="292"/>
      <c r="AI43" s="292"/>
      <c r="AJ43" s="292"/>
      <c r="AK43" s="297"/>
      <c r="AL43" s="297"/>
      <c r="AM43" s="292"/>
      <c r="AN43" s="292"/>
      <c r="AO43" s="292"/>
      <c r="AP43" s="292"/>
      <c r="AQ43" s="413"/>
      <c r="AR43" s="413"/>
    </row>
    <row r="44" spans="1: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5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7"/>
      <c r="AC44" s="292"/>
      <c r="AD44" s="292"/>
      <c r="AE44" s="292"/>
      <c r="AF44" s="292"/>
      <c r="AG44" s="292"/>
      <c r="AH44" s="292"/>
      <c r="AI44" s="292"/>
      <c r="AJ44" s="292"/>
      <c r="AK44" s="297"/>
      <c r="AL44" s="297"/>
      <c r="AM44" s="292"/>
      <c r="AN44" s="292"/>
      <c r="AO44" s="292"/>
      <c r="AP44" s="292"/>
      <c r="AQ44" s="413"/>
      <c r="AR44" s="413"/>
    </row>
    <row r="45" spans="1: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5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7"/>
      <c r="AC45" s="292"/>
      <c r="AD45" s="292"/>
      <c r="AE45" s="292"/>
      <c r="AF45" s="292"/>
      <c r="AG45" s="292"/>
      <c r="AH45" s="292"/>
      <c r="AI45" s="292"/>
      <c r="AJ45" s="292"/>
      <c r="AK45" s="297"/>
      <c r="AL45" s="297"/>
      <c r="AM45" s="292"/>
      <c r="AN45" s="292"/>
      <c r="AO45" s="292"/>
      <c r="AP45" s="292"/>
      <c r="AQ45" s="413"/>
      <c r="AR45" s="413"/>
    </row>
    <row r="46" spans="1: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5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7"/>
      <c r="AC46" s="292"/>
      <c r="AD46" s="292"/>
      <c r="AE46" s="292"/>
      <c r="AF46" s="292"/>
      <c r="AG46" s="292"/>
      <c r="AH46" s="292"/>
      <c r="AI46" s="292"/>
      <c r="AJ46" s="292"/>
      <c r="AK46" s="297"/>
      <c r="AL46" s="297"/>
      <c r="AM46" s="292"/>
      <c r="AN46" s="292"/>
      <c r="AO46" s="292"/>
      <c r="AP46" s="292"/>
      <c r="AQ46" s="413"/>
      <c r="AR46" s="413"/>
    </row>
    <row r="47" spans="1: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5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7"/>
      <c r="AC47" s="292"/>
      <c r="AD47" s="292"/>
      <c r="AE47" s="292"/>
      <c r="AF47" s="292"/>
      <c r="AG47" s="292"/>
      <c r="AH47" s="292"/>
      <c r="AI47" s="292"/>
      <c r="AJ47" s="292"/>
      <c r="AK47" s="297"/>
      <c r="AL47" s="297"/>
      <c r="AM47" s="292"/>
      <c r="AN47" s="292"/>
      <c r="AO47" s="292"/>
      <c r="AP47" s="292"/>
      <c r="AQ47" s="413"/>
      <c r="AR47" s="413"/>
    </row>
    <row r="48" spans="1: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5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7"/>
      <c r="AC48" s="292"/>
      <c r="AD48" s="292"/>
      <c r="AE48" s="292"/>
      <c r="AF48" s="292"/>
      <c r="AG48" s="292"/>
      <c r="AH48" s="292"/>
      <c r="AI48" s="292"/>
      <c r="AJ48" s="292"/>
      <c r="AK48" s="297"/>
      <c r="AL48" s="297"/>
      <c r="AM48" s="292"/>
      <c r="AN48" s="292"/>
      <c r="AO48" s="292"/>
      <c r="AP48" s="292"/>
      <c r="AQ48" s="413"/>
      <c r="AR48" s="413"/>
    </row>
    <row r="49" spans="1: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5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7"/>
      <c r="AC49" s="292"/>
      <c r="AD49" s="292"/>
      <c r="AE49" s="292"/>
      <c r="AF49" s="292"/>
      <c r="AG49" s="292"/>
      <c r="AH49" s="292"/>
      <c r="AI49" s="292"/>
      <c r="AJ49" s="292"/>
      <c r="AK49" s="297"/>
      <c r="AL49" s="297"/>
      <c r="AM49" s="292"/>
      <c r="AN49" s="292"/>
      <c r="AO49" s="292"/>
      <c r="AP49" s="292"/>
      <c r="AQ49" s="413"/>
      <c r="AR49" s="413"/>
    </row>
    <row r="50" spans="1: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413"/>
      <c r="AR50" s="413"/>
    </row>
    <row r="51" spans="1: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413"/>
      <c r="AR51" s="413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413"/>
      <c r="AR52" s="413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27">
    <sortCondition ref="A8:A27"/>
    <sortCondition ref="B8:B27"/>
    <sortCondition ref="C8:C27"/>
  </sortState>
  <mergeCells count="46">
    <mergeCell ref="Y4:Y5"/>
    <mergeCell ref="M3:M5"/>
    <mergeCell ref="P3:P4"/>
    <mergeCell ref="Q3:Q4"/>
    <mergeCell ref="S4:S5"/>
    <mergeCell ref="W4:W5"/>
    <mergeCell ref="V4:V5"/>
    <mergeCell ref="T4:T5"/>
    <mergeCell ref="U4:U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&amp;Lごみ処理の概要（令和2年度実績）</oddHeader>
  </headerFooter>
  <colBreaks count="2" manualBreakCount="2">
    <brk id="15" min="1" max="26" man="1"/>
    <brk id="28" min="1" max="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16" t="s">
        <v>11</v>
      </c>
      <c r="B2" s="316" t="s">
        <v>12</v>
      </c>
      <c r="C2" s="318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17"/>
      <c r="B3" s="317"/>
      <c r="C3" s="319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17"/>
      <c r="B4" s="317"/>
      <c r="C4" s="319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17"/>
      <c r="B5" s="317"/>
      <c r="C5" s="319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17"/>
      <c r="B6" s="317"/>
      <c r="C6" s="319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佐賀県</v>
      </c>
      <c r="B7" s="303" t="str">
        <f>ごみ処理概要!B7</f>
        <v>41000</v>
      </c>
      <c r="C7" s="304" t="s">
        <v>3</v>
      </c>
      <c r="D7" s="308">
        <f>SUM(E7,AD7,BC7)</f>
        <v>261351</v>
      </c>
      <c r="E7" s="308">
        <f>SUM(F7,J7,N7,R7,V7,Z7)</f>
        <v>167772</v>
      </c>
      <c r="F7" s="308">
        <f>SUM(G7:I7)</f>
        <v>0</v>
      </c>
      <c r="G7" s="308">
        <f>SUM(G$8:G$207)</f>
        <v>0</v>
      </c>
      <c r="H7" s="308">
        <f>SUM(H$8:H$207)</f>
        <v>0</v>
      </c>
      <c r="I7" s="308">
        <f>SUM(I$8:I$207)</f>
        <v>0</v>
      </c>
      <c r="J7" s="308">
        <f>SUM(K7:M7)</f>
        <v>141497</v>
      </c>
      <c r="K7" s="308">
        <f>SUM(K$8:K$207)</f>
        <v>18431</v>
      </c>
      <c r="L7" s="308">
        <f>SUM(L$8:L$207)</f>
        <v>117466</v>
      </c>
      <c r="M7" s="308">
        <f>SUM(M$8:M$207)</f>
        <v>5600</v>
      </c>
      <c r="N7" s="308">
        <f>SUM(O7:Q7)</f>
        <v>8356</v>
      </c>
      <c r="O7" s="308">
        <f>SUM(O$8:O$207)</f>
        <v>1094</v>
      </c>
      <c r="P7" s="308">
        <f>SUM(P$8:P$207)</f>
        <v>6768</v>
      </c>
      <c r="Q7" s="308">
        <f>SUM(Q$8:Q$207)</f>
        <v>494</v>
      </c>
      <c r="R7" s="308">
        <f>SUM(S7:U7)</f>
        <v>15341</v>
      </c>
      <c r="S7" s="308">
        <f>SUM(S$8:S$207)</f>
        <v>3398</v>
      </c>
      <c r="T7" s="308">
        <f>SUM(T$8:T$207)</f>
        <v>11639</v>
      </c>
      <c r="U7" s="308">
        <f>SUM(U$8:U$207)</f>
        <v>304</v>
      </c>
      <c r="V7" s="308">
        <f>SUM(W7:Y7)</f>
        <v>218</v>
      </c>
      <c r="W7" s="308">
        <f>SUM(W$8:W$207)</f>
        <v>69</v>
      </c>
      <c r="X7" s="308">
        <f>SUM(X$8:X$207)</f>
        <v>140</v>
      </c>
      <c r="Y7" s="308">
        <f>SUM(Y$8:Y$207)</f>
        <v>9</v>
      </c>
      <c r="Z7" s="308">
        <f>SUM(AA7:AC7)</f>
        <v>2360</v>
      </c>
      <c r="AA7" s="308">
        <f>SUM(AA$8:AA$207)</f>
        <v>340</v>
      </c>
      <c r="AB7" s="308">
        <f>SUM(AB$8:AB$207)</f>
        <v>1812</v>
      </c>
      <c r="AC7" s="308">
        <f>SUM(AC$8:AC$207)</f>
        <v>208</v>
      </c>
      <c r="AD7" s="308">
        <f>SUM(AE7,AI7,AM7,AQ7,AU7,AY7)</f>
        <v>60647</v>
      </c>
      <c r="AE7" s="308">
        <f>SUM(AF7:AH7)</f>
        <v>0</v>
      </c>
      <c r="AF7" s="308">
        <f>SUM(AF$8:AF$207)</f>
        <v>0</v>
      </c>
      <c r="AG7" s="308">
        <f>SUM(AG$8:AG$207)</f>
        <v>0</v>
      </c>
      <c r="AH7" s="308">
        <f>SUM(AH$8:AH$207)</f>
        <v>0</v>
      </c>
      <c r="AI7" s="308">
        <f>SUM(AJ7:AL7)</f>
        <v>54791</v>
      </c>
      <c r="AJ7" s="308">
        <f>SUM(AJ$8:AJ$207)</f>
        <v>0</v>
      </c>
      <c r="AK7" s="308">
        <f>SUM(AK$8:AK$207)</f>
        <v>2462</v>
      </c>
      <c r="AL7" s="308">
        <f>SUM(AL$8:AL$207)</f>
        <v>52329</v>
      </c>
      <c r="AM7" s="308">
        <f>SUM(AN7:AP7)</f>
        <v>245</v>
      </c>
      <c r="AN7" s="308">
        <f>SUM(AN$8:AN$207)</f>
        <v>0</v>
      </c>
      <c r="AO7" s="308">
        <f>SUM(AO$8:AO$207)</f>
        <v>28</v>
      </c>
      <c r="AP7" s="308">
        <f>SUM(AP$8:AP$207)</f>
        <v>217</v>
      </c>
      <c r="AQ7" s="308">
        <f>SUM(AR7:AT7)</f>
        <v>4940</v>
      </c>
      <c r="AR7" s="308">
        <f>SUM(AR$8:AR$207)</f>
        <v>45</v>
      </c>
      <c r="AS7" s="308">
        <f>SUM(AS$8:AS$207)</f>
        <v>38</v>
      </c>
      <c r="AT7" s="308">
        <f>SUM(AT$8:AT$207)</f>
        <v>4857</v>
      </c>
      <c r="AU7" s="308">
        <f>SUM(AV7:AX7)</f>
        <v>0</v>
      </c>
      <c r="AV7" s="308">
        <f>SUM(AV$8:AV$207)</f>
        <v>0</v>
      </c>
      <c r="AW7" s="308">
        <f>SUM(AW$8:AW$207)</f>
        <v>0</v>
      </c>
      <c r="AX7" s="308">
        <f>SUM(AX$8:AX$207)</f>
        <v>0</v>
      </c>
      <c r="AY7" s="308">
        <f>SUM(AZ7:BB7)</f>
        <v>671</v>
      </c>
      <c r="AZ7" s="308">
        <f>SUM(AZ$8:AZ$207)</f>
        <v>0</v>
      </c>
      <c r="BA7" s="308">
        <f>SUM(BA$8:BA$207)</f>
        <v>0</v>
      </c>
      <c r="BB7" s="308">
        <f>SUM(BB$8:BB$207)</f>
        <v>671</v>
      </c>
      <c r="BC7" s="308">
        <f>SUM(BD7,BK7)</f>
        <v>32932</v>
      </c>
      <c r="BD7" s="308">
        <f>SUM(BE7:BJ7)</f>
        <v>16986</v>
      </c>
      <c r="BE7" s="308">
        <f t="shared" ref="BE7:BJ7" si="0">SUM(BE$8:BE$207)</f>
        <v>0</v>
      </c>
      <c r="BF7" s="308">
        <f t="shared" si="0"/>
        <v>3946</v>
      </c>
      <c r="BG7" s="308">
        <f t="shared" si="0"/>
        <v>2094</v>
      </c>
      <c r="BH7" s="308">
        <f t="shared" si="0"/>
        <v>887</v>
      </c>
      <c r="BI7" s="308">
        <f t="shared" si="0"/>
        <v>71</v>
      </c>
      <c r="BJ7" s="308">
        <f t="shared" si="0"/>
        <v>9988</v>
      </c>
      <c r="BK7" s="308">
        <f>SUM(BL7:BQ7)</f>
        <v>15946</v>
      </c>
      <c r="BL7" s="308">
        <f t="shared" ref="BL7:BQ7" si="1">SUM(BL$8:BL$207)</f>
        <v>0</v>
      </c>
      <c r="BM7" s="308">
        <f t="shared" si="1"/>
        <v>13100</v>
      </c>
      <c r="BN7" s="308">
        <f t="shared" si="1"/>
        <v>299</v>
      </c>
      <c r="BO7" s="308">
        <f t="shared" si="1"/>
        <v>1427</v>
      </c>
      <c r="BP7" s="308">
        <f t="shared" si="1"/>
        <v>0</v>
      </c>
      <c r="BQ7" s="308">
        <f t="shared" si="1"/>
        <v>1120</v>
      </c>
      <c r="BR7" s="308">
        <f t="shared" ref="BR7:BX7" si="2">SUM(BY7,CF7)</f>
        <v>184758</v>
      </c>
      <c r="BS7" s="308">
        <f t="shared" si="2"/>
        <v>0</v>
      </c>
      <c r="BT7" s="308">
        <f t="shared" si="2"/>
        <v>145443</v>
      </c>
      <c r="BU7" s="308">
        <f t="shared" si="2"/>
        <v>10450</v>
      </c>
      <c r="BV7" s="308">
        <f t="shared" si="2"/>
        <v>16228</v>
      </c>
      <c r="BW7" s="308">
        <f t="shared" si="2"/>
        <v>289</v>
      </c>
      <c r="BX7" s="308">
        <f t="shared" si="2"/>
        <v>12348</v>
      </c>
      <c r="BY7" s="308">
        <f>SUM(BZ7:CE7)</f>
        <v>167772</v>
      </c>
      <c r="BZ7" s="308">
        <f>F7</f>
        <v>0</v>
      </c>
      <c r="CA7" s="308">
        <f>J7</f>
        <v>141497</v>
      </c>
      <c r="CB7" s="308">
        <f>N7</f>
        <v>8356</v>
      </c>
      <c r="CC7" s="308">
        <f>R7</f>
        <v>15341</v>
      </c>
      <c r="CD7" s="308">
        <f>V7</f>
        <v>218</v>
      </c>
      <c r="CE7" s="308">
        <f>Z7</f>
        <v>2360</v>
      </c>
      <c r="CF7" s="308">
        <f>SUM(CG7:CL7)</f>
        <v>16986</v>
      </c>
      <c r="CG7" s="308">
        <f t="shared" ref="CG7:CL7" si="3">BE7</f>
        <v>0</v>
      </c>
      <c r="CH7" s="308">
        <f t="shared" si="3"/>
        <v>3946</v>
      </c>
      <c r="CI7" s="308">
        <f t="shared" si="3"/>
        <v>2094</v>
      </c>
      <c r="CJ7" s="308">
        <f t="shared" si="3"/>
        <v>887</v>
      </c>
      <c r="CK7" s="308">
        <f t="shared" si="3"/>
        <v>71</v>
      </c>
      <c r="CL7" s="308">
        <f t="shared" si="3"/>
        <v>9988</v>
      </c>
      <c r="CM7" s="308">
        <f t="shared" ref="CM7:CS7" si="4">SUM(CT7,DA7)</f>
        <v>76593</v>
      </c>
      <c r="CN7" s="308">
        <f t="shared" si="4"/>
        <v>0</v>
      </c>
      <c r="CO7" s="308">
        <f t="shared" si="4"/>
        <v>67891</v>
      </c>
      <c r="CP7" s="308">
        <f t="shared" si="4"/>
        <v>544</v>
      </c>
      <c r="CQ7" s="308">
        <f t="shared" si="4"/>
        <v>6367</v>
      </c>
      <c r="CR7" s="308">
        <f t="shared" si="4"/>
        <v>0</v>
      </c>
      <c r="CS7" s="308">
        <f t="shared" si="4"/>
        <v>1791</v>
      </c>
      <c r="CT7" s="308">
        <f>SUM(CU7:CZ7)</f>
        <v>60647</v>
      </c>
      <c r="CU7" s="308">
        <f>AE7</f>
        <v>0</v>
      </c>
      <c r="CV7" s="308">
        <f>AI7</f>
        <v>54791</v>
      </c>
      <c r="CW7" s="308">
        <f>AM7</f>
        <v>245</v>
      </c>
      <c r="CX7" s="308">
        <f>AQ7</f>
        <v>4940</v>
      </c>
      <c r="CY7" s="308">
        <f>AU7</f>
        <v>0</v>
      </c>
      <c r="CZ7" s="308">
        <f>AY7</f>
        <v>671</v>
      </c>
      <c r="DA7" s="308">
        <f>SUM(DB7:DG7)</f>
        <v>15946</v>
      </c>
      <c r="DB7" s="308">
        <f t="shared" ref="DB7:DG7" si="5">BL7</f>
        <v>0</v>
      </c>
      <c r="DC7" s="308">
        <f t="shared" si="5"/>
        <v>13100</v>
      </c>
      <c r="DD7" s="308">
        <f t="shared" si="5"/>
        <v>299</v>
      </c>
      <c r="DE7" s="308">
        <f t="shared" si="5"/>
        <v>1427</v>
      </c>
      <c r="DF7" s="308">
        <f t="shared" si="5"/>
        <v>0</v>
      </c>
      <c r="DG7" s="308">
        <f t="shared" si="5"/>
        <v>1120</v>
      </c>
      <c r="DH7" s="308">
        <f>SUM(DH$8:DH$207)</f>
        <v>0</v>
      </c>
      <c r="DI7" s="308">
        <f>SUM(DJ7:DM7)</f>
        <v>15</v>
      </c>
      <c r="DJ7" s="308">
        <f>SUM(DJ$8:DJ$207)</f>
        <v>5</v>
      </c>
      <c r="DK7" s="308">
        <f>SUM(DK$8:DK$207)</f>
        <v>7</v>
      </c>
      <c r="DL7" s="308">
        <f>SUM(DL$8:DL$207)</f>
        <v>3</v>
      </c>
      <c r="DM7" s="308">
        <f>SUM(DM$8:DM$207)</f>
        <v>0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83021</v>
      </c>
      <c r="E8" s="292">
        <f>SUM(F8,J8,N8,R8,V8,Z8)</f>
        <v>49339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41188</v>
      </c>
      <c r="K8" s="292">
        <v>10101</v>
      </c>
      <c r="L8" s="292">
        <v>31087</v>
      </c>
      <c r="M8" s="292">
        <v>0</v>
      </c>
      <c r="N8" s="292">
        <f>SUM(O8:Q8)</f>
        <v>1916</v>
      </c>
      <c r="O8" s="292">
        <v>0</v>
      </c>
      <c r="P8" s="292">
        <v>1916</v>
      </c>
      <c r="Q8" s="292">
        <v>0</v>
      </c>
      <c r="R8" s="292">
        <f>SUM(S8:U8)</f>
        <v>5582</v>
      </c>
      <c r="S8" s="292">
        <v>3119</v>
      </c>
      <c r="T8" s="292">
        <v>2463</v>
      </c>
      <c r="U8" s="292">
        <v>0</v>
      </c>
      <c r="V8" s="292">
        <f>SUM(W8:Y8)</f>
        <v>9</v>
      </c>
      <c r="W8" s="292">
        <v>0</v>
      </c>
      <c r="X8" s="292">
        <v>9</v>
      </c>
      <c r="Y8" s="292">
        <v>0</v>
      </c>
      <c r="Z8" s="292">
        <f>SUM(AA8:AC8)</f>
        <v>644</v>
      </c>
      <c r="AA8" s="292">
        <v>0</v>
      </c>
      <c r="AB8" s="292">
        <v>644</v>
      </c>
      <c r="AC8" s="292">
        <v>0</v>
      </c>
      <c r="AD8" s="292">
        <f>SUM(AE8,AI8,AM8,AQ8,AU8,AY8)</f>
        <v>18782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18544</v>
      </c>
      <c r="AJ8" s="292">
        <v>0</v>
      </c>
      <c r="AK8" s="292">
        <v>0</v>
      </c>
      <c r="AL8" s="292">
        <v>18544</v>
      </c>
      <c r="AM8" s="292">
        <f>SUM(AN8:AP8)</f>
        <v>10</v>
      </c>
      <c r="AN8" s="292">
        <v>0</v>
      </c>
      <c r="AO8" s="292">
        <v>0</v>
      </c>
      <c r="AP8" s="292">
        <v>10</v>
      </c>
      <c r="AQ8" s="292">
        <f>SUM(AR8:AT8)</f>
        <v>178</v>
      </c>
      <c r="AR8" s="292">
        <v>45</v>
      </c>
      <c r="AS8" s="292">
        <v>0</v>
      </c>
      <c r="AT8" s="292">
        <v>133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50</v>
      </c>
      <c r="AZ8" s="292">
        <v>0</v>
      </c>
      <c r="BA8" s="292">
        <v>0</v>
      </c>
      <c r="BB8" s="292">
        <v>50</v>
      </c>
      <c r="BC8" s="292">
        <f>SUM(BD8,BK8)</f>
        <v>14900</v>
      </c>
      <c r="BD8" s="292">
        <f>SUM(BE8:BJ8)</f>
        <v>4436</v>
      </c>
      <c r="BE8" s="292">
        <v>0</v>
      </c>
      <c r="BF8" s="292">
        <v>1489</v>
      </c>
      <c r="BG8" s="292">
        <v>805</v>
      </c>
      <c r="BH8" s="292">
        <v>60</v>
      </c>
      <c r="BI8" s="292">
        <v>0</v>
      </c>
      <c r="BJ8" s="292">
        <v>2082</v>
      </c>
      <c r="BK8" s="292">
        <f>SUM(BL8:BQ8)</f>
        <v>10464</v>
      </c>
      <c r="BL8" s="292">
        <v>0</v>
      </c>
      <c r="BM8" s="292">
        <v>9922</v>
      </c>
      <c r="BN8" s="292">
        <v>19</v>
      </c>
      <c r="BO8" s="292">
        <v>68</v>
      </c>
      <c r="BP8" s="292">
        <v>0</v>
      </c>
      <c r="BQ8" s="292">
        <v>455</v>
      </c>
      <c r="BR8" s="292">
        <f>SUM(BY8,CF8)</f>
        <v>53775</v>
      </c>
      <c r="BS8" s="292">
        <f>SUM(BZ8,CG8)</f>
        <v>0</v>
      </c>
      <c r="BT8" s="292">
        <f>SUM(CA8,CH8)</f>
        <v>42677</v>
      </c>
      <c r="BU8" s="292">
        <f>SUM(CB8,CI8)</f>
        <v>2721</v>
      </c>
      <c r="BV8" s="292">
        <f>SUM(CC8,CJ8)</f>
        <v>5642</v>
      </c>
      <c r="BW8" s="292">
        <f>SUM(CD8,CK8)</f>
        <v>9</v>
      </c>
      <c r="BX8" s="292">
        <f>SUM(CE8,CL8)</f>
        <v>2726</v>
      </c>
      <c r="BY8" s="292">
        <f>SUM(BZ8:CE8)</f>
        <v>49339</v>
      </c>
      <c r="BZ8" s="292">
        <f>F8</f>
        <v>0</v>
      </c>
      <c r="CA8" s="292">
        <f>J8</f>
        <v>41188</v>
      </c>
      <c r="CB8" s="292">
        <f>N8</f>
        <v>1916</v>
      </c>
      <c r="CC8" s="292">
        <f>R8</f>
        <v>5582</v>
      </c>
      <c r="CD8" s="292">
        <f>V8</f>
        <v>9</v>
      </c>
      <c r="CE8" s="292">
        <f>Z8</f>
        <v>644</v>
      </c>
      <c r="CF8" s="292">
        <f>SUM(CG8:CL8)</f>
        <v>4436</v>
      </c>
      <c r="CG8" s="292">
        <f>BE8</f>
        <v>0</v>
      </c>
      <c r="CH8" s="292">
        <f>BF8</f>
        <v>1489</v>
      </c>
      <c r="CI8" s="292">
        <f>BG8</f>
        <v>805</v>
      </c>
      <c r="CJ8" s="292">
        <f>BH8</f>
        <v>60</v>
      </c>
      <c r="CK8" s="292">
        <f>BI8</f>
        <v>0</v>
      </c>
      <c r="CL8" s="292">
        <f>BJ8</f>
        <v>2082</v>
      </c>
      <c r="CM8" s="292">
        <f>SUM(CT8,DA8)</f>
        <v>29246</v>
      </c>
      <c r="CN8" s="292">
        <f>SUM(CU8,DB8)</f>
        <v>0</v>
      </c>
      <c r="CO8" s="292">
        <f>SUM(CV8,DC8)</f>
        <v>28466</v>
      </c>
      <c r="CP8" s="292">
        <f>SUM(CW8,DD8)</f>
        <v>29</v>
      </c>
      <c r="CQ8" s="292">
        <f>SUM(CX8,DE8)</f>
        <v>246</v>
      </c>
      <c r="CR8" s="292">
        <f>SUM(CY8,DF8)</f>
        <v>0</v>
      </c>
      <c r="CS8" s="292">
        <f>SUM(CZ8,DG8)</f>
        <v>505</v>
      </c>
      <c r="CT8" s="292">
        <f>SUM(CU8:CZ8)</f>
        <v>18782</v>
      </c>
      <c r="CU8" s="292">
        <f>AE8</f>
        <v>0</v>
      </c>
      <c r="CV8" s="292">
        <f>AI8</f>
        <v>18544</v>
      </c>
      <c r="CW8" s="292">
        <f>AM8</f>
        <v>10</v>
      </c>
      <c r="CX8" s="292">
        <f>AQ8</f>
        <v>178</v>
      </c>
      <c r="CY8" s="292">
        <f>AU8</f>
        <v>0</v>
      </c>
      <c r="CZ8" s="292">
        <f>AY8</f>
        <v>50</v>
      </c>
      <c r="DA8" s="292">
        <f>SUM(DB8:DG8)</f>
        <v>10464</v>
      </c>
      <c r="DB8" s="292">
        <f>BL8</f>
        <v>0</v>
      </c>
      <c r="DC8" s="292">
        <f>BM8</f>
        <v>9922</v>
      </c>
      <c r="DD8" s="292">
        <f>BN8</f>
        <v>19</v>
      </c>
      <c r="DE8" s="292">
        <f>BO8</f>
        <v>68</v>
      </c>
      <c r="DF8" s="292">
        <f>BP8</f>
        <v>0</v>
      </c>
      <c r="DG8" s="292">
        <f>BQ8</f>
        <v>455</v>
      </c>
      <c r="DH8" s="292">
        <v>0</v>
      </c>
      <c r="DI8" s="292">
        <f>SUM(DJ8:DM8)</f>
        <v>7</v>
      </c>
      <c r="DJ8" s="292">
        <v>0</v>
      </c>
      <c r="DK8" s="292">
        <v>7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38726</v>
      </c>
      <c r="E9" s="292">
        <f>SUM(F9,J9,N9,R9,V9,Z9)</f>
        <v>25891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21864</v>
      </c>
      <c r="K9" s="292">
        <v>1408</v>
      </c>
      <c r="L9" s="292">
        <v>20456</v>
      </c>
      <c r="M9" s="292">
        <v>0</v>
      </c>
      <c r="N9" s="292">
        <f>SUM(O9:Q9)</f>
        <v>1656</v>
      </c>
      <c r="O9" s="292">
        <v>24</v>
      </c>
      <c r="P9" s="292">
        <v>1632</v>
      </c>
      <c r="Q9" s="292">
        <v>0</v>
      </c>
      <c r="R9" s="292">
        <f>SUM(S9:U9)</f>
        <v>1617</v>
      </c>
      <c r="S9" s="292">
        <v>0</v>
      </c>
      <c r="T9" s="292">
        <v>1617</v>
      </c>
      <c r="U9" s="292">
        <v>0</v>
      </c>
      <c r="V9" s="292">
        <f>SUM(W9:Y9)</f>
        <v>172</v>
      </c>
      <c r="W9" s="292">
        <v>56</v>
      </c>
      <c r="X9" s="292">
        <v>107</v>
      </c>
      <c r="Y9" s="292">
        <v>9</v>
      </c>
      <c r="Z9" s="292">
        <f>SUM(AA9:AC9)</f>
        <v>582</v>
      </c>
      <c r="AA9" s="292">
        <v>340</v>
      </c>
      <c r="AB9" s="292">
        <v>242</v>
      </c>
      <c r="AC9" s="292">
        <v>0</v>
      </c>
      <c r="AD9" s="292">
        <f>SUM(AE9,AI9,AM9,AQ9,AU9,AY9)</f>
        <v>11082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8432</v>
      </c>
      <c r="AJ9" s="292">
        <v>0</v>
      </c>
      <c r="AK9" s="292">
        <v>0</v>
      </c>
      <c r="AL9" s="292">
        <v>8432</v>
      </c>
      <c r="AM9" s="292">
        <f>SUM(AN9:AP9)</f>
        <v>57</v>
      </c>
      <c r="AN9" s="292">
        <v>0</v>
      </c>
      <c r="AO9" s="292">
        <v>0</v>
      </c>
      <c r="AP9" s="292">
        <v>57</v>
      </c>
      <c r="AQ9" s="292">
        <f>SUM(AR9:AT9)</f>
        <v>2502</v>
      </c>
      <c r="AR9" s="292">
        <v>0</v>
      </c>
      <c r="AS9" s="292">
        <v>0</v>
      </c>
      <c r="AT9" s="292">
        <v>2502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91</v>
      </c>
      <c r="AZ9" s="292">
        <v>0</v>
      </c>
      <c r="BA9" s="292">
        <v>0</v>
      </c>
      <c r="BB9" s="292">
        <v>91</v>
      </c>
      <c r="BC9" s="292">
        <f>SUM(BD9,BK9)</f>
        <v>1753</v>
      </c>
      <c r="BD9" s="292">
        <f>SUM(BE9:BJ9)</f>
        <v>1161</v>
      </c>
      <c r="BE9" s="292">
        <v>0</v>
      </c>
      <c r="BF9" s="292">
        <v>95</v>
      </c>
      <c r="BG9" s="292">
        <v>35</v>
      </c>
      <c r="BH9" s="292">
        <v>0</v>
      </c>
      <c r="BI9" s="292">
        <v>62</v>
      </c>
      <c r="BJ9" s="292">
        <v>969</v>
      </c>
      <c r="BK9" s="292">
        <f>SUM(BL9:BQ9)</f>
        <v>592</v>
      </c>
      <c r="BL9" s="292">
        <v>0</v>
      </c>
      <c r="BM9" s="292">
        <v>557</v>
      </c>
      <c r="BN9" s="292">
        <v>9</v>
      </c>
      <c r="BO9" s="292">
        <v>0</v>
      </c>
      <c r="BP9" s="292">
        <v>0</v>
      </c>
      <c r="BQ9" s="292">
        <v>26</v>
      </c>
      <c r="BR9" s="292">
        <f>SUM(BY9,CF9)</f>
        <v>27052</v>
      </c>
      <c r="BS9" s="292">
        <f>SUM(BZ9,CG9)</f>
        <v>0</v>
      </c>
      <c r="BT9" s="292">
        <f>SUM(CA9,CH9)</f>
        <v>21959</v>
      </c>
      <c r="BU9" s="292">
        <f>SUM(CB9,CI9)</f>
        <v>1691</v>
      </c>
      <c r="BV9" s="292">
        <f>SUM(CC9,CJ9)</f>
        <v>1617</v>
      </c>
      <c r="BW9" s="292">
        <f>SUM(CD9,CK9)</f>
        <v>234</v>
      </c>
      <c r="BX9" s="292">
        <f>SUM(CE9,CL9)</f>
        <v>1551</v>
      </c>
      <c r="BY9" s="292">
        <f>SUM(BZ9:CE9)</f>
        <v>25891</v>
      </c>
      <c r="BZ9" s="292">
        <f>F9</f>
        <v>0</v>
      </c>
      <c r="CA9" s="292">
        <f>J9</f>
        <v>21864</v>
      </c>
      <c r="CB9" s="292">
        <f>N9</f>
        <v>1656</v>
      </c>
      <c r="CC9" s="292">
        <f>R9</f>
        <v>1617</v>
      </c>
      <c r="CD9" s="292">
        <f>V9</f>
        <v>172</v>
      </c>
      <c r="CE9" s="292">
        <f>Z9</f>
        <v>582</v>
      </c>
      <c r="CF9" s="292">
        <f>SUM(CG9:CL9)</f>
        <v>1161</v>
      </c>
      <c r="CG9" s="292">
        <f>BE9</f>
        <v>0</v>
      </c>
      <c r="CH9" s="292">
        <f>BF9</f>
        <v>95</v>
      </c>
      <c r="CI9" s="292">
        <f>BG9</f>
        <v>35</v>
      </c>
      <c r="CJ9" s="292">
        <f>BH9</f>
        <v>0</v>
      </c>
      <c r="CK9" s="292">
        <f>BI9</f>
        <v>62</v>
      </c>
      <c r="CL9" s="292">
        <f>BJ9</f>
        <v>969</v>
      </c>
      <c r="CM9" s="292">
        <f>SUM(CT9,DA9)</f>
        <v>11674</v>
      </c>
      <c r="CN9" s="292">
        <f>SUM(CU9,DB9)</f>
        <v>0</v>
      </c>
      <c r="CO9" s="292">
        <f>SUM(CV9,DC9)</f>
        <v>8989</v>
      </c>
      <c r="CP9" s="292">
        <f>SUM(CW9,DD9)</f>
        <v>66</v>
      </c>
      <c r="CQ9" s="292">
        <f>SUM(CX9,DE9)</f>
        <v>2502</v>
      </c>
      <c r="CR9" s="292">
        <f>SUM(CY9,DF9)</f>
        <v>0</v>
      </c>
      <c r="CS9" s="292">
        <f>SUM(CZ9,DG9)</f>
        <v>117</v>
      </c>
      <c r="CT9" s="292">
        <f>SUM(CU9:CZ9)</f>
        <v>11082</v>
      </c>
      <c r="CU9" s="292">
        <f>AE9</f>
        <v>0</v>
      </c>
      <c r="CV9" s="292">
        <f>AI9</f>
        <v>8432</v>
      </c>
      <c r="CW9" s="292">
        <f>AM9</f>
        <v>57</v>
      </c>
      <c r="CX9" s="292">
        <f>AQ9</f>
        <v>2502</v>
      </c>
      <c r="CY9" s="292">
        <f>AU9</f>
        <v>0</v>
      </c>
      <c r="CZ9" s="292">
        <f>AY9</f>
        <v>91</v>
      </c>
      <c r="DA9" s="292">
        <f>SUM(DB9:DG9)</f>
        <v>592</v>
      </c>
      <c r="DB9" s="292">
        <f>BL9</f>
        <v>0</v>
      </c>
      <c r="DC9" s="292">
        <f>BM9</f>
        <v>557</v>
      </c>
      <c r="DD9" s="292">
        <f>BN9</f>
        <v>9</v>
      </c>
      <c r="DE9" s="292">
        <f>BO9</f>
        <v>0</v>
      </c>
      <c r="DF9" s="292">
        <f>BP9</f>
        <v>0</v>
      </c>
      <c r="DG9" s="292">
        <f>BQ9</f>
        <v>26</v>
      </c>
      <c r="DH9" s="292">
        <v>0</v>
      </c>
      <c r="DI9" s="292">
        <f>SUM(DJ9:DM9)</f>
        <v>0</v>
      </c>
      <c r="DJ9" s="292">
        <v>0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SUM(E10,AD10,BC10)</f>
        <v>26780</v>
      </c>
      <c r="E10" s="292">
        <f>SUM(F10,J10,N10,R10,V10,Z10)</f>
        <v>16150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14185</v>
      </c>
      <c r="K10" s="292">
        <v>0</v>
      </c>
      <c r="L10" s="292">
        <v>14185</v>
      </c>
      <c r="M10" s="292">
        <v>0</v>
      </c>
      <c r="N10" s="292">
        <f>SUM(O10:Q10)</f>
        <v>395</v>
      </c>
      <c r="O10" s="292">
        <v>0</v>
      </c>
      <c r="P10" s="292">
        <v>395</v>
      </c>
      <c r="Q10" s="292">
        <v>0</v>
      </c>
      <c r="R10" s="292">
        <f>SUM(S10:U10)</f>
        <v>1368</v>
      </c>
      <c r="S10" s="292">
        <v>0</v>
      </c>
      <c r="T10" s="292">
        <v>1368</v>
      </c>
      <c r="U10" s="292">
        <v>0</v>
      </c>
      <c r="V10" s="292">
        <f>SUM(W10:Y10)</f>
        <v>15</v>
      </c>
      <c r="W10" s="292">
        <v>0</v>
      </c>
      <c r="X10" s="292">
        <v>15</v>
      </c>
      <c r="Y10" s="292">
        <v>0</v>
      </c>
      <c r="Z10" s="292">
        <f>SUM(AA10:AC10)</f>
        <v>187</v>
      </c>
      <c r="AA10" s="292">
        <v>0</v>
      </c>
      <c r="AB10" s="292">
        <v>187</v>
      </c>
      <c r="AC10" s="292">
        <v>0</v>
      </c>
      <c r="AD10" s="292">
        <f>SUM(AE10,AI10,AM10,AQ10,AU10,AY10)</f>
        <v>7245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6733</v>
      </c>
      <c r="AJ10" s="292">
        <v>0</v>
      </c>
      <c r="AK10" s="292">
        <v>0</v>
      </c>
      <c r="AL10" s="292">
        <v>6733</v>
      </c>
      <c r="AM10" s="292">
        <f>SUM(AN10:AP10)</f>
        <v>0</v>
      </c>
      <c r="AN10" s="292">
        <v>0</v>
      </c>
      <c r="AO10" s="292">
        <v>0</v>
      </c>
      <c r="AP10" s="292">
        <v>0</v>
      </c>
      <c r="AQ10" s="292">
        <f>SUM(AR10:AT10)</f>
        <v>511</v>
      </c>
      <c r="AR10" s="292">
        <v>0</v>
      </c>
      <c r="AS10" s="292">
        <v>0</v>
      </c>
      <c r="AT10" s="292">
        <v>511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1</v>
      </c>
      <c r="AZ10" s="292">
        <v>0</v>
      </c>
      <c r="BA10" s="292">
        <v>0</v>
      </c>
      <c r="BB10" s="292">
        <v>1</v>
      </c>
      <c r="BC10" s="292">
        <f>SUM(BD10,BK10)</f>
        <v>3385</v>
      </c>
      <c r="BD10" s="292">
        <f>SUM(BE10:BJ10)</f>
        <v>1930</v>
      </c>
      <c r="BE10" s="292">
        <v>0</v>
      </c>
      <c r="BF10" s="292">
        <v>0</v>
      </c>
      <c r="BG10" s="292">
        <v>151</v>
      </c>
      <c r="BH10" s="292">
        <v>0</v>
      </c>
      <c r="BI10" s="292">
        <v>0</v>
      </c>
      <c r="BJ10" s="292">
        <v>1779</v>
      </c>
      <c r="BK10" s="292">
        <f>SUM(BL10:BQ10)</f>
        <v>1455</v>
      </c>
      <c r="BL10" s="292">
        <v>0</v>
      </c>
      <c r="BM10" s="292">
        <v>0</v>
      </c>
      <c r="BN10" s="292">
        <v>0</v>
      </c>
      <c r="BO10" s="292">
        <v>1346</v>
      </c>
      <c r="BP10" s="292">
        <v>0</v>
      </c>
      <c r="BQ10" s="292">
        <v>109</v>
      </c>
      <c r="BR10" s="292">
        <f>SUM(BY10,CF10)</f>
        <v>18080</v>
      </c>
      <c r="BS10" s="292">
        <f>SUM(BZ10,CG10)</f>
        <v>0</v>
      </c>
      <c r="BT10" s="292">
        <f>SUM(CA10,CH10)</f>
        <v>14185</v>
      </c>
      <c r="BU10" s="292">
        <f>SUM(CB10,CI10)</f>
        <v>546</v>
      </c>
      <c r="BV10" s="292">
        <f>SUM(CC10,CJ10)</f>
        <v>1368</v>
      </c>
      <c r="BW10" s="292">
        <f>SUM(CD10,CK10)</f>
        <v>15</v>
      </c>
      <c r="BX10" s="292">
        <f>SUM(CE10,CL10)</f>
        <v>1966</v>
      </c>
      <c r="BY10" s="292">
        <f>SUM(BZ10:CE10)</f>
        <v>16150</v>
      </c>
      <c r="BZ10" s="292">
        <f>F10</f>
        <v>0</v>
      </c>
      <c r="CA10" s="292">
        <f>J10</f>
        <v>14185</v>
      </c>
      <c r="CB10" s="292">
        <f>N10</f>
        <v>395</v>
      </c>
      <c r="CC10" s="292">
        <f>R10</f>
        <v>1368</v>
      </c>
      <c r="CD10" s="292">
        <f>V10</f>
        <v>15</v>
      </c>
      <c r="CE10" s="292">
        <f>Z10</f>
        <v>187</v>
      </c>
      <c r="CF10" s="292">
        <f>SUM(CG10:CL10)</f>
        <v>1930</v>
      </c>
      <c r="CG10" s="292">
        <f>BE10</f>
        <v>0</v>
      </c>
      <c r="CH10" s="292">
        <f>BF10</f>
        <v>0</v>
      </c>
      <c r="CI10" s="292">
        <f>BG10</f>
        <v>151</v>
      </c>
      <c r="CJ10" s="292">
        <f>BH10</f>
        <v>0</v>
      </c>
      <c r="CK10" s="292">
        <f>BI10</f>
        <v>0</v>
      </c>
      <c r="CL10" s="292">
        <f>BJ10</f>
        <v>1779</v>
      </c>
      <c r="CM10" s="292">
        <f>SUM(CT10,DA10)</f>
        <v>8700</v>
      </c>
      <c r="CN10" s="292">
        <f>SUM(CU10,DB10)</f>
        <v>0</v>
      </c>
      <c r="CO10" s="292">
        <f>SUM(CV10,DC10)</f>
        <v>6733</v>
      </c>
      <c r="CP10" s="292">
        <f>SUM(CW10,DD10)</f>
        <v>0</v>
      </c>
      <c r="CQ10" s="292">
        <f>SUM(CX10,DE10)</f>
        <v>1857</v>
      </c>
      <c r="CR10" s="292">
        <f>SUM(CY10,DF10)</f>
        <v>0</v>
      </c>
      <c r="CS10" s="292">
        <f>SUM(CZ10,DG10)</f>
        <v>110</v>
      </c>
      <c r="CT10" s="292">
        <f>SUM(CU10:CZ10)</f>
        <v>7245</v>
      </c>
      <c r="CU10" s="292">
        <f>AE10</f>
        <v>0</v>
      </c>
      <c r="CV10" s="292">
        <f>AI10</f>
        <v>6733</v>
      </c>
      <c r="CW10" s="292">
        <f>AM10</f>
        <v>0</v>
      </c>
      <c r="CX10" s="292">
        <f>AQ10</f>
        <v>511</v>
      </c>
      <c r="CY10" s="292">
        <f>AU10</f>
        <v>0</v>
      </c>
      <c r="CZ10" s="292">
        <f>AY10</f>
        <v>1</v>
      </c>
      <c r="DA10" s="292">
        <f>SUM(DB10:DG10)</f>
        <v>1455</v>
      </c>
      <c r="DB10" s="292">
        <f>BL10</f>
        <v>0</v>
      </c>
      <c r="DC10" s="292">
        <f>BM10</f>
        <v>0</v>
      </c>
      <c r="DD10" s="292">
        <f>BN10</f>
        <v>0</v>
      </c>
      <c r="DE10" s="292">
        <f>BO10</f>
        <v>1346</v>
      </c>
      <c r="DF10" s="292">
        <f>BP10</f>
        <v>0</v>
      </c>
      <c r="DG10" s="292">
        <f>BQ10</f>
        <v>109</v>
      </c>
      <c r="DH10" s="292">
        <v>0</v>
      </c>
      <c r="DI10" s="292">
        <f>SUM(DJ10:DM10)</f>
        <v>0</v>
      </c>
      <c r="DJ10" s="292">
        <v>0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768</v>
      </c>
      <c r="C11" s="290" t="s">
        <v>769</v>
      </c>
      <c r="D11" s="292">
        <f>SUM(E11,AD11,BC11)</f>
        <v>5560</v>
      </c>
      <c r="E11" s="292">
        <f>SUM(F11,J11,N11,R11,V11,Z11)</f>
        <v>3563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3220</v>
      </c>
      <c r="K11" s="292">
        <v>0</v>
      </c>
      <c r="L11" s="292">
        <v>3220</v>
      </c>
      <c r="M11" s="292">
        <v>0</v>
      </c>
      <c r="N11" s="292">
        <f>SUM(O11:Q11)</f>
        <v>228</v>
      </c>
      <c r="O11" s="292">
        <v>0</v>
      </c>
      <c r="P11" s="292">
        <v>228</v>
      </c>
      <c r="Q11" s="292">
        <v>0</v>
      </c>
      <c r="R11" s="292">
        <f>SUM(S11:U11)</f>
        <v>115</v>
      </c>
      <c r="S11" s="292">
        <v>0</v>
      </c>
      <c r="T11" s="292">
        <v>115</v>
      </c>
      <c r="U11" s="292">
        <v>0</v>
      </c>
      <c r="V11" s="292">
        <f>SUM(W11:Y11)</f>
        <v>0</v>
      </c>
      <c r="W11" s="292">
        <v>0</v>
      </c>
      <c r="X11" s="292">
        <v>0</v>
      </c>
      <c r="Y11" s="292">
        <v>0</v>
      </c>
      <c r="Z11" s="292">
        <f>SUM(AA11:AC11)</f>
        <v>0</v>
      </c>
      <c r="AA11" s="292">
        <v>0</v>
      </c>
      <c r="AB11" s="292">
        <v>0</v>
      </c>
      <c r="AC11" s="292">
        <v>0</v>
      </c>
      <c r="AD11" s="292">
        <f>SUM(AE11,AI11,AM11,AQ11,AU11,AY11)</f>
        <v>1247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1193</v>
      </c>
      <c r="AJ11" s="292">
        <v>0</v>
      </c>
      <c r="AK11" s="292">
        <v>0</v>
      </c>
      <c r="AL11" s="292">
        <v>1193</v>
      </c>
      <c r="AM11" s="292">
        <f>SUM(AN11:AP11)</f>
        <v>0</v>
      </c>
      <c r="AN11" s="292">
        <v>0</v>
      </c>
      <c r="AO11" s="292">
        <v>0</v>
      </c>
      <c r="AP11" s="292">
        <v>0</v>
      </c>
      <c r="AQ11" s="292">
        <f>SUM(AR11:AT11)</f>
        <v>54</v>
      </c>
      <c r="AR11" s="292">
        <v>0</v>
      </c>
      <c r="AS11" s="292">
        <v>0</v>
      </c>
      <c r="AT11" s="292">
        <v>54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0</v>
      </c>
      <c r="AZ11" s="292">
        <v>0</v>
      </c>
      <c r="BA11" s="292">
        <v>0</v>
      </c>
      <c r="BB11" s="292">
        <v>0</v>
      </c>
      <c r="BC11" s="292">
        <f>SUM(BD11,BK11)</f>
        <v>750</v>
      </c>
      <c r="BD11" s="292">
        <f>SUM(BE11:BJ11)</f>
        <v>629</v>
      </c>
      <c r="BE11" s="292">
        <v>0</v>
      </c>
      <c r="BF11" s="292">
        <v>467</v>
      </c>
      <c r="BG11" s="292">
        <v>138</v>
      </c>
      <c r="BH11" s="292">
        <v>24</v>
      </c>
      <c r="BI11" s="292">
        <v>0</v>
      </c>
      <c r="BJ11" s="292">
        <v>0</v>
      </c>
      <c r="BK11" s="292">
        <f>SUM(BL11:BQ11)</f>
        <v>121</v>
      </c>
      <c r="BL11" s="292">
        <v>0</v>
      </c>
      <c r="BM11" s="292">
        <v>121</v>
      </c>
      <c r="BN11" s="292">
        <v>0</v>
      </c>
      <c r="BO11" s="292">
        <v>0</v>
      </c>
      <c r="BP11" s="292">
        <v>0</v>
      </c>
      <c r="BQ11" s="292">
        <v>0</v>
      </c>
      <c r="BR11" s="292">
        <f>SUM(BY11,CF11)</f>
        <v>4192</v>
      </c>
      <c r="BS11" s="292">
        <f>SUM(BZ11,CG11)</f>
        <v>0</v>
      </c>
      <c r="BT11" s="292">
        <f>SUM(CA11,CH11)</f>
        <v>3687</v>
      </c>
      <c r="BU11" s="292">
        <f>SUM(CB11,CI11)</f>
        <v>366</v>
      </c>
      <c r="BV11" s="292">
        <f>SUM(CC11,CJ11)</f>
        <v>139</v>
      </c>
      <c r="BW11" s="292">
        <f>SUM(CD11,CK11)</f>
        <v>0</v>
      </c>
      <c r="BX11" s="292">
        <f>SUM(CE11,CL11)</f>
        <v>0</v>
      </c>
      <c r="BY11" s="292">
        <f>SUM(BZ11:CE11)</f>
        <v>3563</v>
      </c>
      <c r="BZ11" s="292">
        <f>F11</f>
        <v>0</v>
      </c>
      <c r="CA11" s="292">
        <f>J11</f>
        <v>3220</v>
      </c>
      <c r="CB11" s="292">
        <f>N11</f>
        <v>228</v>
      </c>
      <c r="CC11" s="292">
        <f>R11</f>
        <v>115</v>
      </c>
      <c r="CD11" s="292">
        <f>V11</f>
        <v>0</v>
      </c>
      <c r="CE11" s="292">
        <f>Z11</f>
        <v>0</v>
      </c>
      <c r="CF11" s="292">
        <f>SUM(CG11:CL11)</f>
        <v>629</v>
      </c>
      <c r="CG11" s="292">
        <f>BE11</f>
        <v>0</v>
      </c>
      <c r="CH11" s="292">
        <f>BF11</f>
        <v>467</v>
      </c>
      <c r="CI11" s="292">
        <f>BG11</f>
        <v>138</v>
      </c>
      <c r="CJ11" s="292">
        <f>BH11</f>
        <v>24</v>
      </c>
      <c r="CK11" s="292">
        <f>BI11</f>
        <v>0</v>
      </c>
      <c r="CL11" s="292">
        <f>BJ11</f>
        <v>0</v>
      </c>
      <c r="CM11" s="292">
        <f>SUM(CT11,DA11)</f>
        <v>1368</v>
      </c>
      <c r="CN11" s="292">
        <f>SUM(CU11,DB11)</f>
        <v>0</v>
      </c>
      <c r="CO11" s="292">
        <f>SUM(CV11,DC11)</f>
        <v>1314</v>
      </c>
      <c r="CP11" s="292">
        <f>SUM(CW11,DD11)</f>
        <v>0</v>
      </c>
      <c r="CQ11" s="292">
        <f>SUM(CX11,DE11)</f>
        <v>54</v>
      </c>
      <c r="CR11" s="292">
        <f>SUM(CY11,DF11)</f>
        <v>0</v>
      </c>
      <c r="CS11" s="292">
        <f>SUM(CZ11,DG11)</f>
        <v>0</v>
      </c>
      <c r="CT11" s="292">
        <f>SUM(CU11:CZ11)</f>
        <v>1247</v>
      </c>
      <c r="CU11" s="292">
        <f>AE11</f>
        <v>0</v>
      </c>
      <c r="CV11" s="292">
        <f>AI11</f>
        <v>1193</v>
      </c>
      <c r="CW11" s="292">
        <f>AM11</f>
        <v>0</v>
      </c>
      <c r="CX11" s="292">
        <f>AQ11</f>
        <v>54</v>
      </c>
      <c r="CY11" s="292">
        <f>AU11</f>
        <v>0</v>
      </c>
      <c r="CZ11" s="292">
        <f>AY11</f>
        <v>0</v>
      </c>
      <c r="DA11" s="292">
        <f>SUM(DB11:DG11)</f>
        <v>121</v>
      </c>
      <c r="DB11" s="292">
        <f>BL11</f>
        <v>0</v>
      </c>
      <c r="DC11" s="292">
        <f>BM11</f>
        <v>121</v>
      </c>
      <c r="DD11" s="292">
        <f>BN11</f>
        <v>0</v>
      </c>
      <c r="DE11" s="292">
        <f>BO11</f>
        <v>0</v>
      </c>
      <c r="DF11" s="292">
        <f>BP11</f>
        <v>0</v>
      </c>
      <c r="DG11" s="292">
        <f>BQ11</f>
        <v>0</v>
      </c>
      <c r="DH11" s="292">
        <v>0</v>
      </c>
      <c r="DI11" s="292">
        <f>SUM(DJ11:DM11)</f>
        <v>0</v>
      </c>
      <c r="DJ11" s="292">
        <v>0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770</v>
      </c>
      <c r="C12" s="290" t="s">
        <v>771</v>
      </c>
      <c r="D12" s="292">
        <f>SUM(E12,AD12,BC12)</f>
        <v>15333</v>
      </c>
      <c r="E12" s="292">
        <f>SUM(F12,J12,N12,R12,V12,Z12)</f>
        <v>9672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8914</v>
      </c>
      <c r="K12" s="292">
        <v>0</v>
      </c>
      <c r="L12" s="292">
        <v>8914</v>
      </c>
      <c r="M12" s="292">
        <v>0</v>
      </c>
      <c r="N12" s="292">
        <f>SUM(O12:Q12)</f>
        <v>410</v>
      </c>
      <c r="O12" s="292">
        <v>0</v>
      </c>
      <c r="P12" s="292">
        <v>410</v>
      </c>
      <c r="Q12" s="292">
        <v>0</v>
      </c>
      <c r="R12" s="292">
        <f>SUM(S12:U12)</f>
        <v>346</v>
      </c>
      <c r="S12" s="292">
        <v>0</v>
      </c>
      <c r="T12" s="292">
        <v>346</v>
      </c>
      <c r="U12" s="292">
        <v>0</v>
      </c>
      <c r="V12" s="292">
        <f>SUM(W12:Y12)</f>
        <v>0</v>
      </c>
      <c r="W12" s="292">
        <v>0</v>
      </c>
      <c r="X12" s="292">
        <v>0</v>
      </c>
      <c r="Y12" s="292">
        <v>0</v>
      </c>
      <c r="Z12" s="292">
        <f>SUM(AA12:AC12)</f>
        <v>2</v>
      </c>
      <c r="AA12" s="292">
        <v>0</v>
      </c>
      <c r="AB12" s="292">
        <v>2</v>
      </c>
      <c r="AC12" s="292">
        <v>0</v>
      </c>
      <c r="AD12" s="292">
        <f>SUM(AE12,AI12,AM12,AQ12,AU12,AY12)</f>
        <v>3381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2867</v>
      </c>
      <c r="AJ12" s="292">
        <v>0</v>
      </c>
      <c r="AK12" s="292">
        <v>0</v>
      </c>
      <c r="AL12" s="292">
        <v>2867</v>
      </c>
      <c r="AM12" s="292">
        <f>SUM(AN12:AP12)</f>
        <v>17</v>
      </c>
      <c r="AN12" s="292">
        <v>0</v>
      </c>
      <c r="AO12" s="292">
        <v>0</v>
      </c>
      <c r="AP12" s="292">
        <v>17</v>
      </c>
      <c r="AQ12" s="292">
        <f>SUM(AR12:AT12)</f>
        <v>389</v>
      </c>
      <c r="AR12" s="292">
        <v>0</v>
      </c>
      <c r="AS12" s="292">
        <v>0</v>
      </c>
      <c r="AT12" s="292">
        <v>389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108</v>
      </c>
      <c r="AZ12" s="292">
        <v>0</v>
      </c>
      <c r="BA12" s="292">
        <v>0</v>
      </c>
      <c r="BB12" s="292">
        <v>108</v>
      </c>
      <c r="BC12" s="292">
        <f>SUM(BD12,BK12)</f>
        <v>2280</v>
      </c>
      <c r="BD12" s="292">
        <f>SUM(BE12:BJ12)</f>
        <v>1796</v>
      </c>
      <c r="BE12" s="292">
        <v>0</v>
      </c>
      <c r="BF12" s="292">
        <v>265</v>
      </c>
      <c r="BG12" s="292">
        <v>393</v>
      </c>
      <c r="BH12" s="292">
        <v>15</v>
      </c>
      <c r="BI12" s="292">
        <v>0</v>
      </c>
      <c r="BJ12" s="292">
        <v>1123</v>
      </c>
      <c r="BK12" s="292">
        <f>SUM(BL12:BQ12)</f>
        <v>484</v>
      </c>
      <c r="BL12" s="292">
        <v>0</v>
      </c>
      <c r="BM12" s="292">
        <v>425</v>
      </c>
      <c r="BN12" s="292">
        <v>4</v>
      </c>
      <c r="BO12" s="292">
        <v>0</v>
      </c>
      <c r="BP12" s="292">
        <v>0</v>
      </c>
      <c r="BQ12" s="292">
        <v>55</v>
      </c>
      <c r="BR12" s="292">
        <f>SUM(BY12,CF12)</f>
        <v>11468</v>
      </c>
      <c r="BS12" s="292">
        <f>SUM(BZ12,CG12)</f>
        <v>0</v>
      </c>
      <c r="BT12" s="292">
        <f>SUM(CA12,CH12)</f>
        <v>9179</v>
      </c>
      <c r="BU12" s="292">
        <f>SUM(CB12,CI12)</f>
        <v>803</v>
      </c>
      <c r="BV12" s="292">
        <f>SUM(CC12,CJ12)</f>
        <v>361</v>
      </c>
      <c r="BW12" s="292">
        <f>SUM(CD12,CK12)</f>
        <v>0</v>
      </c>
      <c r="BX12" s="292">
        <f>SUM(CE12,CL12)</f>
        <v>1125</v>
      </c>
      <c r="BY12" s="292">
        <f>SUM(BZ12:CE12)</f>
        <v>9672</v>
      </c>
      <c r="BZ12" s="292">
        <f>F12</f>
        <v>0</v>
      </c>
      <c r="CA12" s="292">
        <f>J12</f>
        <v>8914</v>
      </c>
      <c r="CB12" s="292">
        <f>N12</f>
        <v>410</v>
      </c>
      <c r="CC12" s="292">
        <f>R12</f>
        <v>346</v>
      </c>
      <c r="CD12" s="292">
        <f>V12</f>
        <v>0</v>
      </c>
      <c r="CE12" s="292">
        <f>Z12</f>
        <v>2</v>
      </c>
      <c r="CF12" s="292">
        <f>SUM(CG12:CL12)</f>
        <v>1796</v>
      </c>
      <c r="CG12" s="292">
        <f>BE12</f>
        <v>0</v>
      </c>
      <c r="CH12" s="292">
        <f>BF12</f>
        <v>265</v>
      </c>
      <c r="CI12" s="292">
        <f>BG12</f>
        <v>393</v>
      </c>
      <c r="CJ12" s="292">
        <f>BH12</f>
        <v>15</v>
      </c>
      <c r="CK12" s="292">
        <f>BI12</f>
        <v>0</v>
      </c>
      <c r="CL12" s="292">
        <f>BJ12</f>
        <v>1123</v>
      </c>
      <c r="CM12" s="292">
        <f>SUM(CT12,DA12)</f>
        <v>3865</v>
      </c>
      <c r="CN12" s="292">
        <f>SUM(CU12,DB12)</f>
        <v>0</v>
      </c>
      <c r="CO12" s="292">
        <f>SUM(CV12,DC12)</f>
        <v>3292</v>
      </c>
      <c r="CP12" s="292">
        <f>SUM(CW12,DD12)</f>
        <v>21</v>
      </c>
      <c r="CQ12" s="292">
        <f>SUM(CX12,DE12)</f>
        <v>389</v>
      </c>
      <c r="CR12" s="292">
        <f>SUM(CY12,DF12)</f>
        <v>0</v>
      </c>
      <c r="CS12" s="292">
        <f>SUM(CZ12,DG12)</f>
        <v>163</v>
      </c>
      <c r="CT12" s="292">
        <f>SUM(CU12:CZ12)</f>
        <v>3381</v>
      </c>
      <c r="CU12" s="292">
        <f>AE12</f>
        <v>0</v>
      </c>
      <c r="CV12" s="292">
        <f>AI12</f>
        <v>2867</v>
      </c>
      <c r="CW12" s="292">
        <f>AM12</f>
        <v>17</v>
      </c>
      <c r="CX12" s="292">
        <f>AQ12</f>
        <v>389</v>
      </c>
      <c r="CY12" s="292">
        <f>AU12</f>
        <v>0</v>
      </c>
      <c r="CZ12" s="292">
        <f>AY12</f>
        <v>108</v>
      </c>
      <c r="DA12" s="292">
        <f>SUM(DB12:DG12)</f>
        <v>484</v>
      </c>
      <c r="DB12" s="292">
        <f>BL12</f>
        <v>0</v>
      </c>
      <c r="DC12" s="292">
        <f>BM12</f>
        <v>425</v>
      </c>
      <c r="DD12" s="292">
        <f>BN12</f>
        <v>4</v>
      </c>
      <c r="DE12" s="292">
        <f>BO12</f>
        <v>0</v>
      </c>
      <c r="DF12" s="292">
        <f>BP12</f>
        <v>0</v>
      </c>
      <c r="DG12" s="292">
        <f>BQ12</f>
        <v>55</v>
      </c>
      <c r="DH12" s="292">
        <v>0</v>
      </c>
      <c r="DI12" s="292">
        <f>SUM(DJ12:DM12)</f>
        <v>4</v>
      </c>
      <c r="DJ12" s="292">
        <v>4</v>
      </c>
      <c r="DK12" s="292">
        <v>0</v>
      </c>
      <c r="DL12" s="292">
        <v>0</v>
      </c>
      <c r="DM12" s="292">
        <v>0</v>
      </c>
    </row>
    <row r="13" spans="1:117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SUM(E13,AD13,BC13)</f>
        <v>14172</v>
      </c>
      <c r="E13" s="292">
        <f>SUM(F13,J13,N13,R13,V13,Z13)</f>
        <v>9506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7910</v>
      </c>
      <c r="K13" s="292">
        <v>0</v>
      </c>
      <c r="L13" s="292">
        <v>7732</v>
      </c>
      <c r="M13" s="292">
        <v>178</v>
      </c>
      <c r="N13" s="292">
        <f>SUM(O13:Q13)</f>
        <v>434</v>
      </c>
      <c r="O13" s="292">
        <v>0</v>
      </c>
      <c r="P13" s="292">
        <v>432</v>
      </c>
      <c r="Q13" s="292">
        <v>2</v>
      </c>
      <c r="R13" s="292">
        <f>SUM(S13:U13)</f>
        <v>907</v>
      </c>
      <c r="S13" s="292">
        <v>0</v>
      </c>
      <c r="T13" s="292">
        <v>839</v>
      </c>
      <c r="U13" s="292">
        <v>68</v>
      </c>
      <c r="V13" s="292">
        <f>SUM(W13:Y13)</f>
        <v>17</v>
      </c>
      <c r="W13" s="292">
        <v>13</v>
      </c>
      <c r="X13" s="292">
        <v>4</v>
      </c>
      <c r="Y13" s="292">
        <v>0</v>
      </c>
      <c r="Z13" s="292">
        <f>SUM(AA13:AC13)</f>
        <v>238</v>
      </c>
      <c r="AA13" s="292">
        <v>0</v>
      </c>
      <c r="AB13" s="292">
        <v>93</v>
      </c>
      <c r="AC13" s="292">
        <v>145</v>
      </c>
      <c r="AD13" s="292">
        <f>SUM(AE13,AI13,AM13,AQ13,AU13,AY13)</f>
        <v>3506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2756</v>
      </c>
      <c r="AJ13" s="292">
        <v>0</v>
      </c>
      <c r="AK13" s="292">
        <v>2428</v>
      </c>
      <c r="AL13" s="292">
        <v>328</v>
      </c>
      <c r="AM13" s="292">
        <f>SUM(AN13:AP13)</f>
        <v>29</v>
      </c>
      <c r="AN13" s="292">
        <v>0</v>
      </c>
      <c r="AO13" s="292">
        <v>28</v>
      </c>
      <c r="AP13" s="292">
        <v>1</v>
      </c>
      <c r="AQ13" s="292">
        <f>SUM(AR13:AT13)</f>
        <v>646</v>
      </c>
      <c r="AR13" s="292">
        <v>0</v>
      </c>
      <c r="AS13" s="292">
        <v>38</v>
      </c>
      <c r="AT13" s="292">
        <v>608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75</v>
      </c>
      <c r="AZ13" s="292">
        <v>0</v>
      </c>
      <c r="BA13" s="292">
        <v>0</v>
      </c>
      <c r="BB13" s="292">
        <v>75</v>
      </c>
      <c r="BC13" s="292">
        <f>SUM(BD13,BK13)</f>
        <v>1160</v>
      </c>
      <c r="BD13" s="292">
        <f>SUM(BE13:BJ13)</f>
        <v>973</v>
      </c>
      <c r="BE13" s="292">
        <v>0</v>
      </c>
      <c r="BF13" s="292">
        <v>153</v>
      </c>
      <c r="BG13" s="292">
        <v>157</v>
      </c>
      <c r="BH13" s="292">
        <v>0</v>
      </c>
      <c r="BI13" s="292">
        <v>0</v>
      </c>
      <c r="BJ13" s="292">
        <v>663</v>
      </c>
      <c r="BK13" s="292">
        <f>SUM(BL13:BQ13)</f>
        <v>187</v>
      </c>
      <c r="BL13" s="292">
        <v>0</v>
      </c>
      <c r="BM13" s="292">
        <v>130</v>
      </c>
      <c r="BN13" s="292">
        <v>2</v>
      </c>
      <c r="BO13" s="292">
        <v>0</v>
      </c>
      <c r="BP13" s="292">
        <v>0</v>
      </c>
      <c r="BQ13" s="292">
        <v>55</v>
      </c>
      <c r="BR13" s="292">
        <f>SUM(BY13,CF13)</f>
        <v>10479</v>
      </c>
      <c r="BS13" s="292">
        <f>SUM(BZ13,CG13)</f>
        <v>0</v>
      </c>
      <c r="BT13" s="292">
        <f>SUM(CA13,CH13)</f>
        <v>8063</v>
      </c>
      <c r="BU13" s="292">
        <f>SUM(CB13,CI13)</f>
        <v>591</v>
      </c>
      <c r="BV13" s="292">
        <f>SUM(CC13,CJ13)</f>
        <v>907</v>
      </c>
      <c r="BW13" s="292">
        <f>SUM(CD13,CK13)</f>
        <v>17</v>
      </c>
      <c r="BX13" s="292">
        <f>SUM(CE13,CL13)</f>
        <v>901</v>
      </c>
      <c r="BY13" s="292">
        <f>SUM(BZ13:CE13)</f>
        <v>9506</v>
      </c>
      <c r="BZ13" s="292">
        <f>F13</f>
        <v>0</v>
      </c>
      <c r="CA13" s="292">
        <f>J13</f>
        <v>7910</v>
      </c>
      <c r="CB13" s="292">
        <f>N13</f>
        <v>434</v>
      </c>
      <c r="CC13" s="292">
        <f>R13</f>
        <v>907</v>
      </c>
      <c r="CD13" s="292">
        <f>V13</f>
        <v>17</v>
      </c>
      <c r="CE13" s="292">
        <f>Z13</f>
        <v>238</v>
      </c>
      <c r="CF13" s="292">
        <f>SUM(CG13:CL13)</f>
        <v>973</v>
      </c>
      <c r="CG13" s="292">
        <f>BE13</f>
        <v>0</v>
      </c>
      <c r="CH13" s="292">
        <f>BF13</f>
        <v>153</v>
      </c>
      <c r="CI13" s="292">
        <f>BG13</f>
        <v>157</v>
      </c>
      <c r="CJ13" s="292">
        <f>BH13</f>
        <v>0</v>
      </c>
      <c r="CK13" s="292">
        <f>BI13</f>
        <v>0</v>
      </c>
      <c r="CL13" s="292">
        <f>BJ13</f>
        <v>663</v>
      </c>
      <c r="CM13" s="292">
        <f>SUM(CT13,DA13)</f>
        <v>3693</v>
      </c>
      <c r="CN13" s="292">
        <f>SUM(CU13,DB13)</f>
        <v>0</v>
      </c>
      <c r="CO13" s="292">
        <f>SUM(CV13,DC13)</f>
        <v>2886</v>
      </c>
      <c r="CP13" s="292">
        <f>SUM(CW13,DD13)</f>
        <v>31</v>
      </c>
      <c r="CQ13" s="292">
        <f>SUM(CX13,DE13)</f>
        <v>646</v>
      </c>
      <c r="CR13" s="292">
        <f>SUM(CY13,DF13)</f>
        <v>0</v>
      </c>
      <c r="CS13" s="292">
        <f>SUM(CZ13,DG13)</f>
        <v>130</v>
      </c>
      <c r="CT13" s="292">
        <f>SUM(CU13:CZ13)</f>
        <v>3506</v>
      </c>
      <c r="CU13" s="292">
        <f>AE13</f>
        <v>0</v>
      </c>
      <c r="CV13" s="292">
        <f>AI13</f>
        <v>2756</v>
      </c>
      <c r="CW13" s="292">
        <f>AM13</f>
        <v>29</v>
      </c>
      <c r="CX13" s="292">
        <f>AQ13</f>
        <v>646</v>
      </c>
      <c r="CY13" s="292">
        <f>AU13</f>
        <v>0</v>
      </c>
      <c r="CZ13" s="292">
        <f>AY13</f>
        <v>75</v>
      </c>
      <c r="DA13" s="292">
        <f>SUM(DB13:DG13)</f>
        <v>187</v>
      </c>
      <c r="DB13" s="292">
        <f>BL13</f>
        <v>0</v>
      </c>
      <c r="DC13" s="292">
        <f>BM13</f>
        <v>130</v>
      </c>
      <c r="DD13" s="292">
        <f>BN13</f>
        <v>2</v>
      </c>
      <c r="DE13" s="292">
        <f>BO13</f>
        <v>0</v>
      </c>
      <c r="DF13" s="292">
        <f>BP13</f>
        <v>0</v>
      </c>
      <c r="DG13" s="292">
        <f>BQ13</f>
        <v>55</v>
      </c>
      <c r="DH13" s="292">
        <v>0</v>
      </c>
      <c r="DI13" s="292">
        <f>SUM(DJ13:DM13)</f>
        <v>0</v>
      </c>
      <c r="DJ13" s="292">
        <v>0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SUM(E14,AD14,BC14)</f>
        <v>8243</v>
      </c>
      <c r="E14" s="292">
        <f>SUM(F14,J14,N14,R14,V14,Z14)</f>
        <v>5003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4337</v>
      </c>
      <c r="K14" s="292">
        <v>3</v>
      </c>
      <c r="L14" s="292">
        <v>4334</v>
      </c>
      <c r="M14" s="292">
        <v>0</v>
      </c>
      <c r="N14" s="292">
        <f>SUM(O14:Q14)</f>
        <v>159</v>
      </c>
      <c r="O14" s="292">
        <v>0</v>
      </c>
      <c r="P14" s="292">
        <v>159</v>
      </c>
      <c r="Q14" s="292">
        <v>0</v>
      </c>
      <c r="R14" s="292">
        <f>SUM(S14:U14)</f>
        <v>443</v>
      </c>
      <c r="S14" s="292">
        <v>0</v>
      </c>
      <c r="T14" s="292">
        <v>443</v>
      </c>
      <c r="U14" s="292">
        <v>0</v>
      </c>
      <c r="V14" s="292">
        <f>SUM(W14:Y14)</f>
        <v>0</v>
      </c>
      <c r="W14" s="292">
        <v>0</v>
      </c>
      <c r="X14" s="292">
        <v>0</v>
      </c>
      <c r="Y14" s="292">
        <v>0</v>
      </c>
      <c r="Z14" s="292">
        <f>SUM(AA14:AC14)</f>
        <v>64</v>
      </c>
      <c r="AA14" s="292">
        <v>0</v>
      </c>
      <c r="AB14" s="292">
        <v>64</v>
      </c>
      <c r="AC14" s="292">
        <v>0</v>
      </c>
      <c r="AD14" s="292">
        <f>SUM(AE14,AI14,AM14,AQ14,AU14,AY14)</f>
        <v>3028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2594</v>
      </c>
      <c r="AJ14" s="292">
        <v>0</v>
      </c>
      <c r="AK14" s="292">
        <v>0</v>
      </c>
      <c r="AL14" s="292">
        <v>2594</v>
      </c>
      <c r="AM14" s="292">
        <f>SUM(AN14:AP14)</f>
        <v>66</v>
      </c>
      <c r="AN14" s="292">
        <v>0</v>
      </c>
      <c r="AO14" s="292">
        <v>0</v>
      </c>
      <c r="AP14" s="292">
        <v>66</v>
      </c>
      <c r="AQ14" s="292">
        <f>SUM(AR14:AT14)</f>
        <v>123</v>
      </c>
      <c r="AR14" s="292">
        <v>0</v>
      </c>
      <c r="AS14" s="292">
        <v>0</v>
      </c>
      <c r="AT14" s="292">
        <v>123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245</v>
      </c>
      <c r="AZ14" s="292">
        <v>0</v>
      </c>
      <c r="BA14" s="292">
        <v>0</v>
      </c>
      <c r="BB14" s="292">
        <v>245</v>
      </c>
      <c r="BC14" s="292">
        <f>SUM(BD14,BK14)</f>
        <v>212</v>
      </c>
      <c r="BD14" s="292">
        <f>SUM(BE14:BJ14)</f>
        <v>212</v>
      </c>
      <c r="BE14" s="292">
        <v>0</v>
      </c>
      <c r="BF14" s="292">
        <v>46</v>
      </c>
      <c r="BG14" s="292">
        <v>31</v>
      </c>
      <c r="BH14" s="292">
        <v>0</v>
      </c>
      <c r="BI14" s="292">
        <v>0</v>
      </c>
      <c r="BJ14" s="292">
        <v>135</v>
      </c>
      <c r="BK14" s="292">
        <f>SUM(BL14:BQ14)</f>
        <v>0</v>
      </c>
      <c r="BL14" s="292">
        <v>0</v>
      </c>
      <c r="BM14" s="292">
        <v>0</v>
      </c>
      <c r="BN14" s="292">
        <v>0</v>
      </c>
      <c r="BO14" s="292">
        <v>0</v>
      </c>
      <c r="BP14" s="292">
        <v>0</v>
      </c>
      <c r="BQ14" s="292">
        <v>0</v>
      </c>
      <c r="BR14" s="292">
        <f>SUM(BY14,CF14)</f>
        <v>5215</v>
      </c>
      <c r="BS14" s="292">
        <f>SUM(BZ14,CG14)</f>
        <v>0</v>
      </c>
      <c r="BT14" s="292">
        <f>SUM(CA14,CH14)</f>
        <v>4383</v>
      </c>
      <c r="BU14" s="292">
        <f>SUM(CB14,CI14)</f>
        <v>190</v>
      </c>
      <c r="BV14" s="292">
        <f>SUM(CC14,CJ14)</f>
        <v>443</v>
      </c>
      <c r="BW14" s="292">
        <f>SUM(CD14,CK14)</f>
        <v>0</v>
      </c>
      <c r="BX14" s="292">
        <f>SUM(CE14,CL14)</f>
        <v>199</v>
      </c>
      <c r="BY14" s="292">
        <f>SUM(BZ14:CE14)</f>
        <v>5003</v>
      </c>
      <c r="BZ14" s="292">
        <f>F14</f>
        <v>0</v>
      </c>
      <c r="CA14" s="292">
        <f>J14</f>
        <v>4337</v>
      </c>
      <c r="CB14" s="292">
        <f>N14</f>
        <v>159</v>
      </c>
      <c r="CC14" s="292">
        <f>R14</f>
        <v>443</v>
      </c>
      <c r="CD14" s="292">
        <f>V14</f>
        <v>0</v>
      </c>
      <c r="CE14" s="292">
        <f>Z14</f>
        <v>64</v>
      </c>
      <c r="CF14" s="292">
        <f>SUM(CG14:CL14)</f>
        <v>212</v>
      </c>
      <c r="CG14" s="292">
        <f>BE14</f>
        <v>0</v>
      </c>
      <c r="CH14" s="292">
        <f>BF14</f>
        <v>46</v>
      </c>
      <c r="CI14" s="292">
        <f>BG14</f>
        <v>31</v>
      </c>
      <c r="CJ14" s="292">
        <f>BH14</f>
        <v>0</v>
      </c>
      <c r="CK14" s="292">
        <f>BI14</f>
        <v>0</v>
      </c>
      <c r="CL14" s="292">
        <f>BJ14</f>
        <v>135</v>
      </c>
      <c r="CM14" s="292">
        <f>SUM(CT14,DA14)</f>
        <v>3028</v>
      </c>
      <c r="CN14" s="292">
        <f>SUM(CU14,DB14)</f>
        <v>0</v>
      </c>
      <c r="CO14" s="292">
        <f>SUM(CV14,DC14)</f>
        <v>2594</v>
      </c>
      <c r="CP14" s="292">
        <f>SUM(CW14,DD14)</f>
        <v>66</v>
      </c>
      <c r="CQ14" s="292">
        <f>SUM(CX14,DE14)</f>
        <v>123</v>
      </c>
      <c r="CR14" s="292">
        <f>SUM(CY14,DF14)</f>
        <v>0</v>
      </c>
      <c r="CS14" s="292">
        <f>SUM(CZ14,DG14)</f>
        <v>245</v>
      </c>
      <c r="CT14" s="292">
        <f>SUM(CU14:CZ14)</f>
        <v>3028</v>
      </c>
      <c r="CU14" s="292">
        <f>AE14</f>
        <v>0</v>
      </c>
      <c r="CV14" s="292">
        <f>AI14</f>
        <v>2594</v>
      </c>
      <c r="CW14" s="292">
        <f>AM14</f>
        <v>66</v>
      </c>
      <c r="CX14" s="292">
        <f>AQ14</f>
        <v>123</v>
      </c>
      <c r="CY14" s="292">
        <f>AU14</f>
        <v>0</v>
      </c>
      <c r="CZ14" s="292">
        <f>AY14</f>
        <v>245</v>
      </c>
      <c r="DA14" s="292">
        <f>SUM(DB14:DG14)</f>
        <v>0</v>
      </c>
      <c r="DB14" s="292">
        <f>BL14</f>
        <v>0</v>
      </c>
      <c r="DC14" s="292">
        <f>BM14</f>
        <v>0</v>
      </c>
      <c r="DD14" s="292">
        <f>BN14</f>
        <v>0</v>
      </c>
      <c r="DE14" s="292">
        <f>BO14</f>
        <v>0</v>
      </c>
      <c r="DF14" s="292">
        <f>BP14</f>
        <v>0</v>
      </c>
      <c r="DG14" s="292">
        <f>BQ14</f>
        <v>0</v>
      </c>
      <c r="DH14" s="292">
        <v>0</v>
      </c>
      <c r="DI14" s="292">
        <f>SUM(DJ14:DM14)</f>
        <v>0</v>
      </c>
      <c r="DJ14" s="292">
        <v>0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SUM(E15,AD15,BC15)</f>
        <v>12464</v>
      </c>
      <c r="E15" s="292">
        <f>SUM(F15,J15,N15,R15,V15,Z15)</f>
        <v>8744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6919</v>
      </c>
      <c r="K15" s="292">
        <v>6919</v>
      </c>
      <c r="L15" s="292">
        <v>0</v>
      </c>
      <c r="M15" s="292">
        <v>0</v>
      </c>
      <c r="N15" s="292">
        <f>SUM(O15:Q15)</f>
        <v>1070</v>
      </c>
      <c r="O15" s="292">
        <v>1070</v>
      </c>
      <c r="P15" s="292">
        <v>0</v>
      </c>
      <c r="Q15" s="292">
        <v>0</v>
      </c>
      <c r="R15" s="292">
        <f>SUM(S15:U15)</f>
        <v>755</v>
      </c>
      <c r="S15" s="292">
        <v>0</v>
      </c>
      <c r="T15" s="292">
        <v>755</v>
      </c>
      <c r="U15" s="292">
        <v>0</v>
      </c>
      <c r="V15" s="292">
        <f>SUM(W15:Y15)</f>
        <v>0</v>
      </c>
      <c r="W15" s="292">
        <v>0</v>
      </c>
      <c r="X15" s="292">
        <v>0</v>
      </c>
      <c r="Y15" s="292">
        <v>0</v>
      </c>
      <c r="Z15" s="292">
        <f>SUM(AA15:AC15)</f>
        <v>0</v>
      </c>
      <c r="AA15" s="292">
        <v>0</v>
      </c>
      <c r="AB15" s="292">
        <v>0</v>
      </c>
      <c r="AC15" s="292">
        <v>0</v>
      </c>
      <c r="AD15" s="292">
        <f>SUM(AE15,AI15,AM15,AQ15,AU15,AY15)</f>
        <v>2150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2150</v>
      </c>
      <c r="AJ15" s="292">
        <v>0</v>
      </c>
      <c r="AK15" s="292">
        <v>0</v>
      </c>
      <c r="AL15" s="292">
        <v>2150</v>
      </c>
      <c r="AM15" s="292">
        <f>SUM(AN15:AP15)</f>
        <v>0</v>
      </c>
      <c r="AN15" s="292">
        <v>0</v>
      </c>
      <c r="AO15" s="292">
        <v>0</v>
      </c>
      <c r="AP15" s="292">
        <v>0</v>
      </c>
      <c r="AQ15" s="292">
        <f>SUM(AR15:AT15)</f>
        <v>0</v>
      </c>
      <c r="AR15" s="292">
        <v>0</v>
      </c>
      <c r="AS15" s="292">
        <v>0</v>
      </c>
      <c r="AT15" s="292">
        <v>0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0</v>
      </c>
      <c r="AZ15" s="292">
        <v>0</v>
      </c>
      <c r="BA15" s="292">
        <v>0</v>
      </c>
      <c r="BB15" s="292">
        <v>0</v>
      </c>
      <c r="BC15" s="292">
        <f>SUM(BD15,BK15)</f>
        <v>1570</v>
      </c>
      <c r="BD15" s="292">
        <f>SUM(BE15:BJ15)</f>
        <v>1405</v>
      </c>
      <c r="BE15" s="292">
        <v>0</v>
      </c>
      <c r="BF15" s="292">
        <v>787</v>
      </c>
      <c r="BG15" s="292">
        <v>33</v>
      </c>
      <c r="BH15" s="292">
        <v>585</v>
      </c>
      <c r="BI15" s="292">
        <v>0</v>
      </c>
      <c r="BJ15" s="292">
        <v>0</v>
      </c>
      <c r="BK15" s="292">
        <f>SUM(BL15:BQ15)</f>
        <v>165</v>
      </c>
      <c r="BL15" s="292">
        <v>0</v>
      </c>
      <c r="BM15" s="292">
        <v>165</v>
      </c>
      <c r="BN15" s="292">
        <v>0</v>
      </c>
      <c r="BO15" s="292">
        <v>0</v>
      </c>
      <c r="BP15" s="292">
        <v>0</v>
      </c>
      <c r="BQ15" s="292">
        <v>0</v>
      </c>
      <c r="BR15" s="292">
        <f>SUM(BY15,CF15)</f>
        <v>10149</v>
      </c>
      <c r="BS15" s="292">
        <f>SUM(BZ15,CG15)</f>
        <v>0</v>
      </c>
      <c r="BT15" s="292">
        <f>SUM(CA15,CH15)</f>
        <v>7706</v>
      </c>
      <c r="BU15" s="292">
        <f>SUM(CB15,CI15)</f>
        <v>1103</v>
      </c>
      <c r="BV15" s="292">
        <f>SUM(CC15,CJ15)</f>
        <v>1340</v>
      </c>
      <c r="BW15" s="292">
        <f>SUM(CD15,CK15)</f>
        <v>0</v>
      </c>
      <c r="BX15" s="292">
        <f>SUM(CE15,CL15)</f>
        <v>0</v>
      </c>
      <c r="BY15" s="292">
        <f>SUM(BZ15:CE15)</f>
        <v>8744</v>
      </c>
      <c r="BZ15" s="292">
        <f>F15</f>
        <v>0</v>
      </c>
      <c r="CA15" s="292">
        <f>J15</f>
        <v>6919</v>
      </c>
      <c r="CB15" s="292">
        <f>N15</f>
        <v>1070</v>
      </c>
      <c r="CC15" s="292">
        <f>R15</f>
        <v>755</v>
      </c>
      <c r="CD15" s="292">
        <f>V15</f>
        <v>0</v>
      </c>
      <c r="CE15" s="292">
        <f>Z15</f>
        <v>0</v>
      </c>
      <c r="CF15" s="292">
        <f>SUM(CG15:CL15)</f>
        <v>1405</v>
      </c>
      <c r="CG15" s="292">
        <f>BE15</f>
        <v>0</v>
      </c>
      <c r="CH15" s="292">
        <f>BF15</f>
        <v>787</v>
      </c>
      <c r="CI15" s="292">
        <f>BG15</f>
        <v>33</v>
      </c>
      <c r="CJ15" s="292">
        <f>BH15</f>
        <v>585</v>
      </c>
      <c r="CK15" s="292">
        <f>BI15</f>
        <v>0</v>
      </c>
      <c r="CL15" s="292">
        <f>BJ15</f>
        <v>0</v>
      </c>
      <c r="CM15" s="292">
        <f>SUM(CT15,DA15)</f>
        <v>2315</v>
      </c>
      <c r="CN15" s="292">
        <f>SUM(CU15,DB15)</f>
        <v>0</v>
      </c>
      <c r="CO15" s="292">
        <f>SUM(CV15,DC15)</f>
        <v>2315</v>
      </c>
      <c r="CP15" s="292">
        <f>SUM(CW15,DD15)</f>
        <v>0</v>
      </c>
      <c r="CQ15" s="292">
        <f>SUM(CX15,DE15)</f>
        <v>0</v>
      </c>
      <c r="CR15" s="292">
        <f>SUM(CY15,DF15)</f>
        <v>0</v>
      </c>
      <c r="CS15" s="292">
        <f>SUM(CZ15,DG15)</f>
        <v>0</v>
      </c>
      <c r="CT15" s="292">
        <f>SUM(CU15:CZ15)</f>
        <v>2150</v>
      </c>
      <c r="CU15" s="292">
        <f>AE15</f>
        <v>0</v>
      </c>
      <c r="CV15" s="292">
        <f>AI15</f>
        <v>2150</v>
      </c>
      <c r="CW15" s="292">
        <f>AM15</f>
        <v>0</v>
      </c>
      <c r="CX15" s="292">
        <f>AQ15</f>
        <v>0</v>
      </c>
      <c r="CY15" s="292">
        <f>AU15</f>
        <v>0</v>
      </c>
      <c r="CZ15" s="292">
        <f>AY15</f>
        <v>0</v>
      </c>
      <c r="DA15" s="292">
        <f>SUM(DB15:DG15)</f>
        <v>165</v>
      </c>
      <c r="DB15" s="292">
        <f>BL15</f>
        <v>0</v>
      </c>
      <c r="DC15" s="292">
        <f>BM15</f>
        <v>165</v>
      </c>
      <c r="DD15" s="292">
        <f>BN15</f>
        <v>0</v>
      </c>
      <c r="DE15" s="292">
        <f>BO15</f>
        <v>0</v>
      </c>
      <c r="DF15" s="292">
        <f>BP15</f>
        <v>0</v>
      </c>
      <c r="DG15" s="292">
        <f>BQ15</f>
        <v>0</v>
      </c>
      <c r="DH15" s="292">
        <v>0</v>
      </c>
      <c r="DI15" s="292">
        <f>SUM(DJ15:DM15)</f>
        <v>0</v>
      </c>
      <c r="DJ15" s="292">
        <v>0</v>
      </c>
      <c r="DK15" s="292">
        <v>0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SUM(E16,AD16,BC16)</f>
        <v>8486</v>
      </c>
      <c r="E16" s="292">
        <f>SUM(F16,J16,N16,R16,V16,Z16)</f>
        <v>5881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3939</v>
      </c>
      <c r="K16" s="292">
        <v>0</v>
      </c>
      <c r="L16" s="292">
        <v>3939</v>
      </c>
      <c r="M16" s="292">
        <v>0</v>
      </c>
      <c r="N16" s="292">
        <f>SUM(O16:Q16)</f>
        <v>175</v>
      </c>
      <c r="O16" s="292">
        <v>0</v>
      </c>
      <c r="P16" s="292">
        <v>175</v>
      </c>
      <c r="Q16" s="292">
        <v>0</v>
      </c>
      <c r="R16" s="292">
        <f>SUM(S16:U16)</f>
        <v>1597</v>
      </c>
      <c r="S16" s="292">
        <v>0</v>
      </c>
      <c r="T16" s="292">
        <v>1597</v>
      </c>
      <c r="U16" s="292">
        <v>0</v>
      </c>
      <c r="V16" s="292">
        <f>SUM(W16:Y16)</f>
        <v>0</v>
      </c>
      <c r="W16" s="292">
        <v>0</v>
      </c>
      <c r="X16" s="292">
        <v>0</v>
      </c>
      <c r="Y16" s="292">
        <v>0</v>
      </c>
      <c r="Z16" s="292">
        <f>SUM(AA16:AC16)</f>
        <v>170</v>
      </c>
      <c r="AA16" s="292">
        <v>0</v>
      </c>
      <c r="AB16" s="292">
        <v>170</v>
      </c>
      <c r="AC16" s="292">
        <v>0</v>
      </c>
      <c r="AD16" s="292">
        <f>SUM(AE16,AI16,AM16,AQ16,AU16,AY16)</f>
        <v>2605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2004</v>
      </c>
      <c r="AJ16" s="292">
        <v>0</v>
      </c>
      <c r="AK16" s="292">
        <v>0</v>
      </c>
      <c r="AL16" s="292">
        <v>2004</v>
      </c>
      <c r="AM16" s="292">
        <f>SUM(AN16:AP16)</f>
        <v>27</v>
      </c>
      <c r="AN16" s="292">
        <v>0</v>
      </c>
      <c r="AO16" s="292">
        <v>0</v>
      </c>
      <c r="AP16" s="292">
        <v>27</v>
      </c>
      <c r="AQ16" s="292">
        <f>SUM(AR16:AT16)</f>
        <v>524</v>
      </c>
      <c r="AR16" s="292">
        <v>0</v>
      </c>
      <c r="AS16" s="292">
        <v>0</v>
      </c>
      <c r="AT16" s="292">
        <v>524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50</v>
      </c>
      <c r="AZ16" s="292">
        <v>0</v>
      </c>
      <c r="BA16" s="292">
        <v>0</v>
      </c>
      <c r="BB16" s="292">
        <v>50</v>
      </c>
      <c r="BC16" s="292">
        <f>SUM(BD16,BK16)</f>
        <v>0</v>
      </c>
      <c r="BD16" s="292">
        <f>SUM(BE16:BJ16)</f>
        <v>0</v>
      </c>
      <c r="BE16" s="292">
        <v>0</v>
      </c>
      <c r="BF16" s="292"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f>SUM(BL16:BQ16)</f>
        <v>0</v>
      </c>
      <c r="BL16" s="292">
        <v>0</v>
      </c>
      <c r="BM16" s="292">
        <v>0</v>
      </c>
      <c r="BN16" s="292">
        <v>0</v>
      </c>
      <c r="BO16" s="292">
        <v>0</v>
      </c>
      <c r="BP16" s="292">
        <v>0</v>
      </c>
      <c r="BQ16" s="292">
        <v>0</v>
      </c>
      <c r="BR16" s="292">
        <f>SUM(BY16,CF16)</f>
        <v>5881</v>
      </c>
      <c r="BS16" s="292">
        <f>SUM(BZ16,CG16)</f>
        <v>0</v>
      </c>
      <c r="BT16" s="292">
        <f>SUM(CA16,CH16)</f>
        <v>3939</v>
      </c>
      <c r="BU16" s="292">
        <f>SUM(CB16,CI16)</f>
        <v>175</v>
      </c>
      <c r="BV16" s="292">
        <f>SUM(CC16,CJ16)</f>
        <v>1597</v>
      </c>
      <c r="BW16" s="292">
        <f>SUM(CD16,CK16)</f>
        <v>0</v>
      </c>
      <c r="BX16" s="292">
        <f>SUM(CE16,CL16)</f>
        <v>170</v>
      </c>
      <c r="BY16" s="292">
        <f>SUM(BZ16:CE16)</f>
        <v>5881</v>
      </c>
      <c r="BZ16" s="292">
        <f>F16</f>
        <v>0</v>
      </c>
      <c r="CA16" s="292">
        <f>J16</f>
        <v>3939</v>
      </c>
      <c r="CB16" s="292">
        <f>N16</f>
        <v>175</v>
      </c>
      <c r="CC16" s="292">
        <f>R16</f>
        <v>1597</v>
      </c>
      <c r="CD16" s="292">
        <f>V16</f>
        <v>0</v>
      </c>
      <c r="CE16" s="292">
        <f>Z16</f>
        <v>170</v>
      </c>
      <c r="CF16" s="292">
        <f>SUM(CG16:CL16)</f>
        <v>0</v>
      </c>
      <c r="CG16" s="292">
        <f>BE16</f>
        <v>0</v>
      </c>
      <c r="CH16" s="292">
        <f>BF16</f>
        <v>0</v>
      </c>
      <c r="CI16" s="292">
        <f>BG16</f>
        <v>0</v>
      </c>
      <c r="CJ16" s="292">
        <f>BH16</f>
        <v>0</v>
      </c>
      <c r="CK16" s="292">
        <f>BI16</f>
        <v>0</v>
      </c>
      <c r="CL16" s="292">
        <f>BJ16</f>
        <v>0</v>
      </c>
      <c r="CM16" s="292">
        <f>SUM(CT16,DA16)</f>
        <v>2605</v>
      </c>
      <c r="CN16" s="292">
        <f>SUM(CU16,DB16)</f>
        <v>0</v>
      </c>
      <c r="CO16" s="292">
        <f>SUM(CV16,DC16)</f>
        <v>2004</v>
      </c>
      <c r="CP16" s="292">
        <f>SUM(CW16,DD16)</f>
        <v>27</v>
      </c>
      <c r="CQ16" s="292">
        <f>SUM(CX16,DE16)</f>
        <v>524</v>
      </c>
      <c r="CR16" s="292">
        <f>SUM(CY16,DF16)</f>
        <v>0</v>
      </c>
      <c r="CS16" s="292">
        <f>SUM(CZ16,DG16)</f>
        <v>50</v>
      </c>
      <c r="CT16" s="292">
        <f>SUM(CU16:CZ16)</f>
        <v>2605</v>
      </c>
      <c r="CU16" s="292">
        <f>AE16</f>
        <v>0</v>
      </c>
      <c r="CV16" s="292">
        <f>AI16</f>
        <v>2004</v>
      </c>
      <c r="CW16" s="292">
        <f>AM16</f>
        <v>27</v>
      </c>
      <c r="CX16" s="292">
        <f>AQ16</f>
        <v>524</v>
      </c>
      <c r="CY16" s="292">
        <f>AU16</f>
        <v>0</v>
      </c>
      <c r="CZ16" s="292">
        <f>AY16</f>
        <v>50</v>
      </c>
      <c r="DA16" s="292">
        <f>SUM(DB16:DG16)</f>
        <v>0</v>
      </c>
      <c r="DB16" s="292">
        <f>BL16</f>
        <v>0</v>
      </c>
      <c r="DC16" s="292">
        <f>BM16</f>
        <v>0</v>
      </c>
      <c r="DD16" s="292">
        <f>BN16</f>
        <v>0</v>
      </c>
      <c r="DE16" s="292">
        <f>BO16</f>
        <v>0</v>
      </c>
      <c r="DF16" s="292">
        <f>BP16</f>
        <v>0</v>
      </c>
      <c r="DG16" s="292">
        <f>BQ16</f>
        <v>0</v>
      </c>
      <c r="DH16" s="292">
        <v>0</v>
      </c>
      <c r="DI16" s="292">
        <f>SUM(DJ16:DM16)</f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SUM(E17,AD17,BC17)</f>
        <v>8409</v>
      </c>
      <c r="E17" s="292">
        <f>SUM(F17,J17,N17,R17,V17,Z17)</f>
        <v>6190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5420</v>
      </c>
      <c r="K17" s="292">
        <v>0</v>
      </c>
      <c r="L17" s="292">
        <v>0</v>
      </c>
      <c r="M17" s="292">
        <v>5420</v>
      </c>
      <c r="N17" s="292">
        <f>SUM(O17:Q17)</f>
        <v>489</v>
      </c>
      <c r="O17" s="292">
        <v>0</v>
      </c>
      <c r="P17" s="292">
        <v>0</v>
      </c>
      <c r="Q17" s="292">
        <v>489</v>
      </c>
      <c r="R17" s="292">
        <f>SUM(S17:U17)</f>
        <v>236</v>
      </c>
      <c r="S17" s="292">
        <v>0</v>
      </c>
      <c r="T17" s="292">
        <v>0</v>
      </c>
      <c r="U17" s="292">
        <v>236</v>
      </c>
      <c r="V17" s="292">
        <f>SUM(W17:Y17)</f>
        <v>0</v>
      </c>
      <c r="W17" s="292">
        <v>0</v>
      </c>
      <c r="X17" s="292">
        <v>0</v>
      </c>
      <c r="Y17" s="292">
        <v>0</v>
      </c>
      <c r="Z17" s="292">
        <f>SUM(AA17:AC17)</f>
        <v>45</v>
      </c>
      <c r="AA17" s="292">
        <v>0</v>
      </c>
      <c r="AB17" s="292">
        <v>0</v>
      </c>
      <c r="AC17" s="292">
        <v>45</v>
      </c>
      <c r="AD17" s="292">
        <f>SUM(AE17,AI17,AM17,AQ17,AU17,AY17)</f>
        <v>927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927</v>
      </c>
      <c r="AJ17" s="292">
        <v>0</v>
      </c>
      <c r="AK17" s="292">
        <v>0</v>
      </c>
      <c r="AL17" s="292">
        <v>927</v>
      </c>
      <c r="AM17" s="292">
        <f>SUM(AN17:AP17)</f>
        <v>0</v>
      </c>
      <c r="AN17" s="292">
        <v>0</v>
      </c>
      <c r="AO17" s="292">
        <v>0</v>
      </c>
      <c r="AP17" s="292">
        <v>0</v>
      </c>
      <c r="AQ17" s="292">
        <f>SUM(AR17:AT17)</f>
        <v>0</v>
      </c>
      <c r="AR17" s="292">
        <v>0</v>
      </c>
      <c r="AS17" s="292">
        <v>0</v>
      </c>
      <c r="AT17" s="292">
        <v>0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0</v>
      </c>
      <c r="AZ17" s="292">
        <v>0</v>
      </c>
      <c r="BA17" s="292">
        <v>0</v>
      </c>
      <c r="BB17" s="292">
        <v>0</v>
      </c>
      <c r="BC17" s="292">
        <f>SUM(BD17,BK17)</f>
        <v>1292</v>
      </c>
      <c r="BD17" s="292">
        <f>SUM(BE17:BJ17)</f>
        <v>588</v>
      </c>
      <c r="BE17" s="292">
        <v>0</v>
      </c>
      <c r="BF17" s="292">
        <v>179</v>
      </c>
      <c r="BG17" s="292">
        <v>40</v>
      </c>
      <c r="BH17" s="292">
        <v>14</v>
      </c>
      <c r="BI17" s="292">
        <v>0</v>
      </c>
      <c r="BJ17" s="292">
        <v>355</v>
      </c>
      <c r="BK17" s="292">
        <f>SUM(BL17:BQ17)</f>
        <v>704</v>
      </c>
      <c r="BL17" s="292">
        <v>0</v>
      </c>
      <c r="BM17" s="292">
        <v>682</v>
      </c>
      <c r="BN17" s="292">
        <v>3</v>
      </c>
      <c r="BO17" s="292">
        <v>8</v>
      </c>
      <c r="BP17" s="292">
        <v>0</v>
      </c>
      <c r="BQ17" s="292">
        <v>11</v>
      </c>
      <c r="BR17" s="292">
        <f>SUM(BY17,CF17)</f>
        <v>6778</v>
      </c>
      <c r="BS17" s="292">
        <f>SUM(BZ17,CG17)</f>
        <v>0</v>
      </c>
      <c r="BT17" s="292">
        <f>SUM(CA17,CH17)</f>
        <v>5599</v>
      </c>
      <c r="BU17" s="292">
        <f>SUM(CB17,CI17)</f>
        <v>529</v>
      </c>
      <c r="BV17" s="292">
        <f>SUM(CC17,CJ17)</f>
        <v>250</v>
      </c>
      <c r="BW17" s="292">
        <f>SUM(CD17,CK17)</f>
        <v>0</v>
      </c>
      <c r="BX17" s="292">
        <f>SUM(CE17,CL17)</f>
        <v>400</v>
      </c>
      <c r="BY17" s="292">
        <f>SUM(BZ17:CE17)</f>
        <v>6190</v>
      </c>
      <c r="BZ17" s="292">
        <f>F17</f>
        <v>0</v>
      </c>
      <c r="CA17" s="292">
        <f>J17</f>
        <v>5420</v>
      </c>
      <c r="CB17" s="292">
        <f>N17</f>
        <v>489</v>
      </c>
      <c r="CC17" s="292">
        <f>R17</f>
        <v>236</v>
      </c>
      <c r="CD17" s="292">
        <f>V17</f>
        <v>0</v>
      </c>
      <c r="CE17" s="292">
        <f>Z17</f>
        <v>45</v>
      </c>
      <c r="CF17" s="292">
        <f>SUM(CG17:CL17)</f>
        <v>588</v>
      </c>
      <c r="CG17" s="292">
        <f>BE17</f>
        <v>0</v>
      </c>
      <c r="CH17" s="292">
        <f>BF17</f>
        <v>179</v>
      </c>
      <c r="CI17" s="292">
        <f>BG17</f>
        <v>40</v>
      </c>
      <c r="CJ17" s="292">
        <f>BH17</f>
        <v>14</v>
      </c>
      <c r="CK17" s="292">
        <f>BI17</f>
        <v>0</v>
      </c>
      <c r="CL17" s="292">
        <f>BJ17</f>
        <v>355</v>
      </c>
      <c r="CM17" s="292">
        <f>SUM(CT17,DA17)</f>
        <v>1631</v>
      </c>
      <c r="CN17" s="292">
        <f>SUM(CU17,DB17)</f>
        <v>0</v>
      </c>
      <c r="CO17" s="292">
        <f>SUM(CV17,DC17)</f>
        <v>1609</v>
      </c>
      <c r="CP17" s="292">
        <f>SUM(CW17,DD17)</f>
        <v>3</v>
      </c>
      <c r="CQ17" s="292">
        <f>SUM(CX17,DE17)</f>
        <v>8</v>
      </c>
      <c r="CR17" s="292">
        <f>SUM(CY17,DF17)</f>
        <v>0</v>
      </c>
      <c r="CS17" s="292">
        <f>SUM(CZ17,DG17)</f>
        <v>11</v>
      </c>
      <c r="CT17" s="292">
        <f>SUM(CU17:CZ17)</f>
        <v>927</v>
      </c>
      <c r="CU17" s="292">
        <f>AE17</f>
        <v>0</v>
      </c>
      <c r="CV17" s="292">
        <f>AI17</f>
        <v>927</v>
      </c>
      <c r="CW17" s="292">
        <f>AM17</f>
        <v>0</v>
      </c>
      <c r="CX17" s="292">
        <f>AQ17</f>
        <v>0</v>
      </c>
      <c r="CY17" s="292">
        <f>AU17</f>
        <v>0</v>
      </c>
      <c r="CZ17" s="292">
        <f>AY17</f>
        <v>0</v>
      </c>
      <c r="DA17" s="292">
        <f>SUM(DB17:DG17)</f>
        <v>704</v>
      </c>
      <c r="DB17" s="292">
        <f>BL17</f>
        <v>0</v>
      </c>
      <c r="DC17" s="292">
        <f>BM17</f>
        <v>682</v>
      </c>
      <c r="DD17" s="292">
        <f>BN17</f>
        <v>3</v>
      </c>
      <c r="DE17" s="292">
        <f>BO17</f>
        <v>8</v>
      </c>
      <c r="DF17" s="292">
        <f>BP17</f>
        <v>0</v>
      </c>
      <c r="DG17" s="292">
        <f>BQ17</f>
        <v>11</v>
      </c>
      <c r="DH17" s="292">
        <v>0</v>
      </c>
      <c r="DI17" s="292">
        <f>SUM(DJ17:DM17)</f>
        <v>0</v>
      </c>
      <c r="DJ17" s="292">
        <v>0</v>
      </c>
      <c r="DK17" s="292">
        <v>0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SUM(E18,AD18,BC18)</f>
        <v>4574</v>
      </c>
      <c r="E18" s="292">
        <f>SUM(F18,J18,N18,R18,V18,Z18)</f>
        <v>3318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2766</v>
      </c>
      <c r="K18" s="292">
        <v>0</v>
      </c>
      <c r="L18" s="292">
        <v>2766</v>
      </c>
      <c r="M18" s="292">
        <v>0</v>
      </c>
      <c r="N18" s="292">
        <f>SUM(O18:Q18)</f>
        <v>232</v>
      </c>
      <c r="O18" s="292">
        <v>0</v>
      </c>
      <c r="P18" s="292">
        <v>232</v>
      </c>
      <c r="Q18" s="292">
        <v>0</v>
      </c>
      <c r="R18" s="292">
        <f>SUM(S18:U18)</f>
        <v>304</v>
      </c>
      <c r="S18" s="292">
        <v>231</v>
      </c>
      <c r="T18" s="292">
        <v>73</v>
      </c>
      <c r="U18" s="292">
        <v>0</v>
      </c>
      <c r="V18" s="292">
        <f>SUM(W18:Y18)</f>
        <v>0</v>
      </c>
      <c r="W18" s="292">
        <v>0</v>
      </c>
      <c r="X18" s="292">
        <v>0</v>
      </c>
      <c r="Y18" s="292">
        <v>0</v>
      </c>
      <c r="Z18" s="292">
        <f>SUM(AA18:AC18)</f>
        <v>16</v>
      </c>
      <c r="AA18" s="292">
        <v>0</v>
      </c>
      <c r="AB18" s="292">
        <v>16</v>
      </c>
      <c r="AC18" s="292">
        <v>0</v>
      </c>
      <c r="AD18" s="292">
        <f>SUM(AE18,AI18,AM18,AQ18,AU18,AY18)</f>
        <v>777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775</v>
      </c>
      <c r="AJ18" s="292">
        <v>0</v>
      </c>
      <c r="AK18" s="292">
        <v>0</v>
      </c>
      <c r="AL18" s="292">
        <v>775</v>
      </c>
      <c r="AM18" s="292">
        <f>SUM(AN18:AP18)</f>
        <v>2</v>
      </c>
      <c r="AN18" s="292">
        <v>0</v>
      </c>
      <c r="AO18" s="292">
        <v>0</v>
      </c>
      <c r="AP18" s="292">
        <v>2</v>
      </c>
      <c r="AQ18" s="292">
        <f>SUM(AR18:AT18)</f>
        <v>0</v>
      </c>
      <c r="AR18" s="292">
        <v>0</v>
      </c>
      <c r="AS18" s="292">
        <v>0</v>
      </c>
      <c r="AT18" s="292">
        <v>0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0</v>
      </c>
      <c r="AZ18" s="292">
        <v>0</v>
      </c>
      <c r="BA18" s="292">
        <v>0</v>
      </c>
      <c r="BB18" s="292">
        <v>0</v>
      </c>
      <c r="BC18" s="292">
        <f>SUM(BD18,BK18)</f>
        <v>479</v>
      </c>
      <c r="BD18" s="292">
        <f>SUM(BE18:BJ18)</f>
        <v>263</v>
      </c>
      <c r="BE18" s="292">
        <v>0</v>
      </c>
      <c r="BF18" s="292">
        <v>80</v>
      </c>
      <c r="BG18" s="292">
        <v>23</v>
      </c>
      <c r="BH18" s="292">
        <v>4</v>
      </c>
      <c r="BI18" s="292">
        <v>0</v>
      </c>
      <c r="BJ18" s="292">
        <v>156</v>
      </c>
      <c r="BK18" s="292">
        <f>SUM(BL18:BQ18)</f>
        <v>216</v>
      </c>
      <c r="BL18" s="292">
        <v>0</v>
      </c>
      <c r="BM18" s="292">
        <v>209</v>
      </c>
      <c r="BN18" s="292">
        <v>0</v>
      </c>
      <c r="BO18" s="292">
        <v>1</v>
      </c>
      <c r="BP18" s="292">
        <v>0</v>
      </c>
      <c r="BQ18" s="292">
        <v>6</v>
      </c>
      <c r="BR18" s="292">
        <f>SUM(BY18,CF18)</f>
        <v>3581</v>
      </c>
      <c r="BS18" s="292">
        <f>SUM(BZ18,CG18)</f>
        <v>0</v>
      </c>
      <c r="BT18" s="292">
        <f>SUM(CA18,CH18)</f>
        <v>2846</v>
      </c>
      <c r="BU18" s="292">
        <f>SUM(CB18,CI18)</f>
        <v>255</v>
      </c>
      <c r="BV18" s="292">
        <f>SUM(CC18,CJ18)</f>
        <v>308</v>
      </c>
      <c r="BW18" s="292">
        <f>SUM(CD18,CK18)</f>
        <v>0</v>
      </c>
      <c r="BX18" s="292">
        <f>SUM(CE18,CL18)</f>
        <v>172</v>
      </c>
      <c r="BY18" s="292">
        <f>SUM(BZ18:CE18)</f>
        <v>3318</v>
      </c>
      <c r="BZ18" s="292">
        <f>F18</f>
        <v>0</v>
      </c>
      <c r="CA18" s="292">
        <f>J18</f>
        <v>2766</v>
      </c>
      <c r="CB18" s="292">
        <f>N18</f>
        <v>232</v>
      </c>
      <c r="CC18" s="292">
        <f>R18</f>
        <v>304</v>
      </c>
      <c r="CD18" s="292">
        <f>V18</f>
        <v>0</v>
      </c>
      <c r="CE18" s="292">
        <f>Z18</f>
        <v>16</v>
      </c>
      <c r="CF18" s="292">
        <f>SUM(CG18:CL18)</f>
        <v>263</v>
      </c>
      <c r="CG18" s="292">
        <f>BE18</f>
        <v>0</v>
      </c>
      <c r="CH18" s="292">
        <f>BF18</f>
        <v>80</v>
      </c>
      <c r="CI18" s="292">
        <f>BG18</f>
        <v>23</v>
      </c>
      <c r="CJ18" s="292">
        <f>BH18</f>
        <v>4</v>
      </c>
      <c r="CK18" s="292">
        <f>BI18</f>
        <v>0</v>
      </c>
      <c r="CL18" s="292">
        <f>BJ18</f>
        <v>156</v>
      </c>
      <c r="CM18" s="292">
        <f>SUM(CT18,DA18)</f>
        <v>993</v>
      </c>
      <c r="CN18" s="292">
        <f>SUM(CU18,DB18)</f>
        <v>0</v>
      </c>
      <c r="CO18" s="292">
        <f>SUM(CV18,DC18)</f>
        <v>984</v>
      </c>
      <c r="CP18" s="292">
        <f>SUM(CW18,DD18)</f>
        <v>2</v>
      </c>
      <c r="CQ18" s="292">
        <f>SUM(CX18,DE18)</f>
        <v>1</v>
      </c>
      <c r="CR18" s="292">
        <f>SUM(CY18,DF18)</f>
        <v>0</v>
      </c>
      <c r="CS18" s="292">
        <f>SUM(CZ18,DG18)</f>
        <v>6</v>
      </c>
      <c r="CT18" s="292">
        <f>SUM(CU18:CZ18)</f>
        <v>777</v>
      </c>
      <c r="CU18" s="292">
        <f>AE18</f>
        <v>0</v>
      </c>
      <c r="CV18" s="292">
        <f>AI18</f>
        <v>775</v>
      </c>
      <c r="CW18" s="292">
        <f>AM18</f>
        <v>2</v>
      </c>
      <c r="CX18" s="292">
        <f>AQ18</f>
        <v>0</v>
      </c>
      <c r="CY18" s="292">
        <f>AU18</f>
        <v>0</v>
      </c>
      <c r="CZ18" s="292">
        <f>AY18</f>
        <v>0</v>
      </c>
      <c r="DA18" s="292">
        <f>SUM(DB18:DG18)</f>
        <v>216</v>
      </c>
      <c r="DB18" s="292">
        <f>BL18</f>
        <v>0</v>
      </c>
      <c r="DC18" s="292">
        <f>BM18</f>
        <v>209</v>
      </c>
      <c r="DD18" s="292">
        <f>BN18</f>
        <v>0</v>
      </c>
      <c r="DE18" s="292">
        <f>BO18</f>
        <v>1</v>
      </c>
      <c r="DF18" s="292">
        <f>BP18</f>
        <v>0</v>
      </c>
      <c r="DG18" s="292">
        <f>BQ18</f>
        <v>6</v>
      </c>
      <c r="DH18" s="292">
        <v>0</v>
      </c>
      <c r="DI18" s="292">
        <f>SUM(DJ18:DM18)</f>
        <v>0</v>
      </c>
      <c r="DJ18" s="292">
        <v>0</v>
      </c>
      <c r="DK18" s="292">
        <v>0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SUM(E19,AD19,BC19)</f>
        <v>6203</v>
      </c>
      <c r="E19" s="292">
        <f>SUM(F19,J19,N19,R19,V19,Z19)</f>
        <v>4163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3202</v>
      </c>
      <c r="K19" s="292">
        <v>0</v>
      </c>
      <c r="L19" s="292">
        <v>3202</v>
      </c>
      <c r="M19" s="292">
        <v>0</v>
      </c>
      <c r="N19" s="292">
        <f>SUM(O19:Q19)</f>
        <v>165</v>
      </c>
      <c r="O19" s="292">
        <v>0</v>
      </c>
      <c r="P19" s="292">
        <v>165</v>
      </c>
      <c r="Q19" s="292">
        <v>0</v>
      </c>
      <c r="R19" s="292">
        <f>SUM(S19:U19)</f>
        <v>759</v>
      </c>
      <c r="S19" s="292">
        <v>3</v>
      </c>
      <c r="T19" s="292">
        <v>756</v>
      </c>
      <c r="U19" s="292">
        <v>0</v>
      </c>
      <c r="V19" s="292">
        <f>SUM(W19:Y19)</f>
        <v>5</v>
      </c>
      <c r="W19" s="292">
        <v>0</v>
      </c>
      <c r="X19" s="292">
        <v>5</v>
      </c>
      <c r="Y19" s="292">
        <v>0</v>
      </c>
      <c r="Z19" s="292">
        <f>SUM(AA19:AC19)</f>
        <v>32</v>
      </c>
      <c r="AA19" s="292">
        <v>0</v>
      </c>
      <c r="AB19" s="292">
        <v>32</v>
      </c>
      <c r="AC19" s="292">
        <v>0</v>
      </c>
      <c r="AD19" s="292">
        <f>SUM(AE19,AI19,AM19,AQ19,AU19,AY19)</f>
        <v>1249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1247</v>
      </c>
      <c r="AJ19" s="292">
        <v>0</v>
      </c>
      <c r="AK19" s="292">
        <v>0</v>
      </c>
      <c r="AL19" s="292">
        <v>1247</v>
      </c>
      <c r="AM19" s="292">
        <f>SUM(AN19:AP19)</f>
        <v>1</v>
      </c>
      <c r="AN19" s="292">
        <v>0</v>
      </c>
      <c r="AO19" s="292">
        <v>0</v>
      </c>
      <c r="AP19" s="292">
        <v>1</v>
      </c>
      <c r="AQ19" s="292">
        <f>SUM(AR19:AT19)</f>
        <v>0</v>
      </c>
      <c r="AR19" s="292">
        <v>0</v>
      </c>
      <c r="AS19" s="292">
        <v>0</v>
      </c>
      <c r="AT19" s="292">
        <v>0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1</v>
      </c>
      <c r="AZ19" s="292">
        <v>0</v>
      </c>
      <c r="BA19" s="292">
        <v>0</v>
      </c>
      <c r="BB19" s="292">
        <v>1</v>
      </c>
      <c r="BC19" s="292">
        <f>SUM(BD19,BK19)</f>
        <v>791</v>
      </c>
      <c r="BD19" s="292">
        <f>SUM(BE19:BJ19)</f>
        <v>390</v>
      </c>
      <c r="BE19" s="292">
        <v>0</v>
      </c>
      <c r="BF19" s="292">
        <v>75</v>
      </c>
      <c r="BG19" s="292">
        <v>8</v>
      </c>
      <c r="BH19" s="292">
        <v>0</v>
      </c>
      <c r="BI19" s="292">
        <v>0</v>
      </c>
      <c r="BJ19" s="292">
        <v>307</v>
      </c>
      <c r="BK19" s="292">
        <f>SUM(BL19:BQ19)</f>
        <v>401</v>
      </c>
      <c r="BL19" s="292">
        <v>0</v>
      </c>
      <c r="BM19" s="292">
        <v>175</v>
      </c>
      <c r="BN19" s="292">
        <v>2</v>
      </c>
      <c r="BO19" s="292">
        <v>3</v>
      </c>
      <c r="BP19" s="292">
        <v>0</v>
      </c>
      <c r="BQ19" s="292">
        <v>221</v>
      </c>
      <c r="BR19" s="292">
        <f>SUM(BY19,CF19)</f>
        <v>4553</v>
      </c>
      <c r="BS19" s="292">
        <f>SUM(BZ19,CG19)</f>
        <v>0</v>
      </c>
      <c r="BT19" s="292">
        <f>SUM(CA19,CH19)</f>
        <v>3277</v>
      </c>
      <c r="BU19" s="292">
        <f>SUM(CB19,CI19)</f>
        <v>173</v>
      </c>
      <c r="BV19" s="292">
        <f>SUM(CC19,CJ19)</f>
        <v>759</v>
      </c>
      <c r="BW19" s="292">
        <f>SUM(CD19,CK19)</f>
        <v>5</v>
      </c>
      <c r="BX19" s="292">
        <f>SUM(CE19,CL19)</f>
        <v>339</v>
      </c>
      <c r="BY19" s="292">
        <f>SUM(BZ19:CE19)</f>
        <v>4163</v>
      </c>
      <c r="BZ19" s="292">
        <f>F19</f>
        <v>0</v>
      </c>
      <c r="CA19" s="292">
        <f>J19</f>
        <v>3202</v>
      </c>
      <c r="CB19" s="292">
        <f>N19</f>
        <v>165</v>
      </c>
      <c r="CC19" s="292">
        <f>R19</f>
        <v>759</v>
      </c>
      <c r="CD19" s="292">
        <f>V19</f>
        <v>5</v>
      </c>
      <c r="CE19" s="292">
        <f>Z19</f>
        <v>32</v>
      </c>
      <c r="CF19" s="292">
        <f>SUM(CG19:CL19)</f>
        <v>390</v>
      </c>
      <c r="CG19" s="292">
        <f>BE19</f>
        <v>0</v>
      </c>
      <c r="CH19" s="292">
        <f>BF19</f>
        <v>75</v>
      </c>
      <c r="CI19" s="292">
        <f>BG19</f>
        <v>8</v>
      </c>
      <c r="CJ19" s="292">
        <f>BH19</f>
        <v>0</v>
      </c>
      <c r="CK19" s="292">
        <f>BI19</f>
        <v>0</v>
      </c>
      <c r="CL19" s="292">
        <f>BJ19</f>
        <v>307</v>
      </c>
      <c r="CM19" s="292">
        <f>SUM(CT19,DA19)</f>
        <v>1650</v>
      </c>
      <c r="CN19" s="292">
        <f>SUM(CU19,DB19)</f>
        <v>0</v>
      </c>
      <c r="CO19" s="292">
        <f>SUM(CV19,DC19)</f>
        <v>1422</v>
      </c>
      <c r="CP19" s="292">
        <f>SUM(CW19,DD19)</f>
        <v>3</v>
      </c>
      <c r="CQ19" s="292">
        <f>SUM(CX19,DE19)</f>
        <v>3</v>
      </c>
      <c r="CR19" s="292">
        <f>SUM(CY19,DF19)</f>
        <v>0</v>
      </c>
      <c r="CS19" s="292">
        <f>SUM(CZ19,DG19)</f>
        <v>222</v>
      </c>
      <c r="CT19" s="292">
        <f>SUM(CU19:CZ19)</f>
        <v>1249</v>
      </c>
      <c r="CU19" s="292">
        <f>AE19</f>
        <v>0</v>
      </c>
      <c r="CV19" s="292">
        <f>AI19</f>
        <v>1247</v>
      </c>
      <c r="CW19" s="292">
        <f>AM19</f>
        <v>1</v>
      </c>
      <c r="CX19" s="292">
        <f>AQ19</f>
        <v>0</v>
      </c>
      <c r="CY19" s="292">
        <f>AU19</f>
        <v>0</v>
      </c>
      <c r="CZ19" s="292">
        <f>AY19</f>
        <v>1</v>
      </c>
      <c r="DA19" s="292">
        <f>SUM(DB19:DG19)</f>
        <v>401</v>
      </c>
      <c r="DB19" s="292">
        <f>BL19</f>
        <v>0</v>
      </c>
      <c r="DC19" s="292">
        <f>BM19</f>
        <v>175</v>
      </c>
      <c r="DD19" s="292">
        <f>BN19</f>
        <v>2</v>
      </c>
      <c r="DE19" s="292">
        <f>BO19</f>
        <v>3</v>
      </c>
      <c r="DF19" s="292">
        <f>BP19</f>
        <v>0</v>
      </c>
      <c r="DG19" s="292">
        <f>BQ19</f>
        <v>221</v>
      </c>
      <c r="DH19" s="292">
        <v>0</v>
      </c>
      <c r="DI19" s="292">
        <f>SUM(DJ19:DM19)</f>
        <v>0</v>
      </c>
      <c r="DJ19" s="292">
        <v>0</v>
      </c>
      <c r="DK19" s="292">
        <v>0</v>
      </c>
      <c r="DL19" s="292">
        <v>0</v>
      </c>
      <c r="DM19" s="292">
        <v>0</v>
      </c>
    </row>
    <row r="20" spans="1:117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SUM(E20,AD20,BC20)</f>
        <v>2684</v>
      </c>
      <c r="E20" s="292">
        <f>SUM(F20,J20,N20,R20,V20,Z20)</f>
        <v>1839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1617</v>
      </c>
      <c r="K20" s="292">
        <v>0</v>
      </c>
      <c r="L20" s="292">
        <v>1617</v>
      </c>
      <c r="M20" s="292">
        <v>0</v>
      </c>
      <c r="N20" s="292">
        <f>SUM(O20:Q20)</f>
        <v>48</v>
      </c>
      <c r="O20" s="292">
        <v>0</v>
      </c>
      <c r="P20" s="292">
        <v>48</v>
      </c>
      <c r="Q20" s="292">
        <v>0</v>
      </c>
      <c r="R20" s="292">
        <f>SUM(S20:U20)</f>
        <v>172</v>
      </c>
      <c r="S20" s="292">
        <v>0</v>
      </c>
      <c r="T20" s="292">
        <v>172</v>
      </c>
      <c r="U20" s="292">
        <v>0</v>
      </c>
      <c r="V20" s="292">
        <f>SUM(W20:Y20)</f>
        <v>0</v>
      </c>
      <c r="W20" s="292">
        <v>0</v>
      </c>
      <c r="X20" s="292">
        <v>0</v>
      </c>
      <c r="Y20" s="292">
        <v>0</v>
      </c>
      <c r="Z20" s="292">
        <f>SUM(AA20:AC20)</f>
        <v>2</v>
      </c>
      <c r="AA20" s="292">
        <v>0</v>
      </c>
      <c r="AB20" s="292">
        <v>2</v>
      </c>
      <c r="AC20" s="292">
        <v>0</v>
      </c>
      <c r="AD20" s="292">
        <f>SUM(AE20,AI20,AM20,AQ20,AU20,AY20)</f>
        <v>395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395</v>
      </c>
      <c r="AJ20" s="292">
        <v>0</v>
      </c>
      <c r="AK20" s="292">
        <v>0</v>
      </c>
      <c r="AL20" s="292">
        <v>395</v>
      </c>
      <c r="AM20" s="292">
        <f>SUM(AN20:AP20)</f>
        <v>0</v>
      </c>
      <c r="AN20" s="292">
        <v>0</v>
      </c>
      <c r="AO20" s="292">
        <v>0</v>
      </c>
      <c r="AP20" s="292">
        <v>0</v>
      </c>
      <c r="AQ20" s="292">
        <f>SUM(AR20:AT20)</f>
        <v>0</v>
      </c>
      <c r="AR20" s="292">
        <v>0</v>
      </c>
      <c r="AS20" s="292">
        <v>0</v>
      </c>
      <c r="AT20" s="292">
        <v>0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0</v>
      </c>
      <c r="AZ20" s="292">
        <v>0</v>
      </c>
      <c r="BA20" s="292">
        <v>0</v>
      </c>
      <c r="BB20" s="292">
        <v>0</v>
      </c>
      <c r="BC20" s="292">
        <f>SUM(BD20,BK20)</f>
        <v>450</v>
      </c>
      <c r="BD20" s="292">
        <f>SUM(BE20:BJ20)</f>
        <v>388</v>
      </c>
      <c r="BE20" s="292">
        <v>0</v>
      </c>
      <c r="BF20" s="292">
        <v>0</v>
      </c>
      <c r="BG20" s="292">
        <v>0</v>
      </c>
      <c r="BH20" s="292">
        <v>0</v>
      </c>
      <c r="BI20" s="292">
        <v>0</v>
      </c>
      <c r="BJ20" s="292">
        <v>388</v>
      </c>
      <c r="BK20" s="292">
        <f>SUM(BL20:BQ20)</f>
        <v>62</v>
      </c>
      <c r="BL20" s="292">
        <v>0</v>
      </c>
      <c r="BM20" s="292">
        <v>0</v>
      </c>
      <c r="BN20" s="292">
        <v>12</v>
      </c>
      <c r="BO20" s="292">
        <v>0</v>
      </c>
      <c r="BP20" s="292">
        <v>0</v>
      </c>
      <c r="BQ20" s="292">
        <v>50</v>
      </c>
      <c r="BR20" s="292">
        <f>SUM(BY20,CF20)</f>
        <v>2227</v>
      </c>
      <c r="BS20" s="292">
        <f>SUM(BZ20,CG20)</f>
        <v>0</v>
      </c>
      <c r="BT20" s="292">
        <f>SUM(CA20,CH20)</f>
        <v>1617</v>
      </c>
      <c r="BU20" s="292">
        <f>SUM(CB20,CI20)</f>
        <v>48</v>
      </c>
      <c r="BV20" s="292">
        <f>SUM(CC20,CJ20)</f>
        <v>172</v>
      </c>
      <c r="BW20" s="292">
        <f>SUM(CD20,CK20)</f>
        <v>0</v>
      </c>
      <c r="BX20" s="292">
        <f>SUM(CE20,CL20)</f>
        <v>390</v>
      </c>
      <c r="BY20" s="292">
        <f>SUM(BZ20:CE20)</f>
        <v>1839</v>
      </c>
      <c r="BZ20" s="292">
        <f>F20</f>
        <v>0</v>
      </c>
      <c r="CA20" s="292">
        <f>J20</f>
        <v>1617</v>
      </c>
      <c r="CB20" s="292">
        <f>N20</f>
        <v>48</v>
      </c>
      <c r="CC20" s="292">
        <f>R20</f>
        <v>172</v>
      </c>
      <c r="CD20" s="292">
        <f>V20</f>
        <v>0</v>
      </c>
      <c r="CE20" s="292">
        <f>Z20</f>
        <v>2</v>
      </c>
      <c r="CF20" s="292">
        <f>SUM(CG20:CL20)</f>
        <v>388</v>
      </c>
      <c r="CG20" s="292">
        <f>BE20</f>
        <v>0</v>
      </c>
      <c r="CH20" s="292">
        <f>BF20</f>
        <v>0</v>
      </c>
      <c r="CI20" s="292">
        <f>BG20</f>
        <v>0</v>
      </c>
      <c r="CJ20" s="292">
        <f>BH20</f>
        <v>0</v>
      </c>
      <c r="CK20" s="292">
        <f>BI20</f>
        <v>0</v>
      </c>
      <c r="CL20" s="292">
        <f>BJ20</f>
        <v>388</v>
      </c>
      <c r="CM20" s="292">
        <f>SUM(CT20,DA20)</f>
        <v>457</v>
      </c>
      <c r="CN20" s="292">
        <f>SUM(CU20,DB20)</f>
        <v>0</v>
      </c>
      <c r="CO20" s="292">
        <f>SUM(CV20,DC20)</f>
        <v>395</v>
      </c>
      <c r="CP20" s="292">
        <f>SUM(CW20,DD20)</f>
        <v>12</v>
      </c>
      <c r="CQ20" s="292">
        <f>SUM(CX20,DE20)</f>
        <v>0</v>
      </c>
      <c r="CR20" s="292">
        <f>SUM(CY20,DF20)</f>
        <v>0</v>
      </c>
      <c r="CS20" s="292">
        <f>SUM(CZ20,DG20)</f>
        <v>50</v>
      </c>
      <c r="CT20" s="292">
        <f>SUM(CU20:CZ20)</f>
        <v>395</v>
      </c>
      <c r="CU20" s="292">
        <f>AE20</f>
        <v>0</v>
      </c>
      <c r="CV20" s="292">
        <f>AI20</f>
        <v>395</v>
      </c>
      <c r="CW20" s="292">
        <f>AM20</f>
        <v>0</v>
      </c>
      <c r="CX20" s="292">
        <f>AQ20</f>
        <v>0</v>
      </c>
      <c r="CY20" s="292">
        <f>AU20</f>
        <v>0</v>
      </c>
      <c r="CZ20" s="292">
        <f>AY20</f>
        <v>0</v>
      </c>
      <c r="DA20" s="292">
        <f>SUM(DB20:DG20)</f>
        <v>62</v>
      </c>
      <c r="DB20" s="292">
        <f>BL20</f>
        <v>0</v>
      </c>
      <c r="DC20" s="292">
        <f>BM20</f>
        <v>0</v>
      </c>
      <c r="DD20" s="292">
        <f>BN20</f>
        <v>12</v>
      </c>
      <c r="DE20" s="292">
        <f>BO20</f>
        <v>0</v>
      </c>
      <c r="DF20" s="292">
        <f>BP20</f>
        <v>0</v>
      </c>
      <c r="DG20" s="292">
        <f>BQ20</f>
        <v>50</v>
      </c>
      <c r="DH20" s="292">
        <v>0</v>
      </c>
      <c r="DI20" s="292">
        <f>SUM(DJ20:DM20)</f>
        <v>0</v>
      </c>
      <c r="DJ20" s="292">
        <v>0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SUM(E21,AD21,BC21)</f>
        <v>7190</v>
      </c>
      <c r="E21" s="292">
        <f>SUM(F21,J21,N21,R21,V21,Z21)</f>
        <v>4643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4147</v>
      </c>
      <c r="K21" s="292">
        <v>0</v>
      </c>
      <c r="L21" s="292">
        <v>4147</v>
      </c>
      <c r="M21" s="292">
        <v>0</v>
      </c>
      <c r="N21" s="292">
        <f>SUM(O21:Q21)</f>
        <v>81</v>
      </c>
      <c r="O21" s="292">
        <v>0</v>
      </c>
      <c r="P21" s="292">
        <v>81</v>
      </c>
      <c r="Q21" s="292">
        <v>0</v>
      </c>
      <c r="R21" s="292">
        <f>SUM(S21:U21)</f>
        <v>384</v>
      </c>
      <c r="S21" s="292">
        <v>0</v>
      </c>
      <c r="T21" s="292">
        <v>384</v>
      </c>
      <c r="U21" s="292">
        <v>0</v>
      </c>
      <c r="V21" s="292">
        <f>SUM(W21:Y21)</f>
        <v>0</v>
      </c>
      <c r="W21" s="292">
        <v>0</v>
      </c>
      <c r="X21" s="292">
        <v>0</v>
      </c>
      <c r="Y21" s="292">
        <v>0</v>
      </c>
      <c r="Z21" s="292">
        <f>SUM(AA21:AC21)</f>
        <v>31</v>
      </c>
      <c r="AA21" s="292">
        <v>0</v>
      </c>
      <c r="AB21" s="292">
        <v>31</v>
      </c>
      <c r="AC21" s="292">
        <v>0</v>
      </c>
      <c r="AD21" s="292">
        <f>SUM(AE21,AI21,AM21,AQ21,AU21,AY21)</f>
        <v>1143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1143</v>
      </c>
      <c r="AJ21" s="292">
        <v>0</v>
      </c>
      <c r="AK21" s="292">
        <v>0</v>
      </c>
      <c r="AL21" s="292">
        <v>1143</v>
      </c>
      <c r="AM21" s="292">
        <f>SUM(AN21:AP21)</f>
        <v>0</v>
      </c>
      <c r="AN21" s="292">
        <v>0</v>
      </c>
      <c r="AO21" s="292">
        <v>0</v>
      </c>
      <c r="AP21" s="292">
        <v>0</v>
      </c>
      <c r="AQ21" s="292">
        <f>SUM(AR21:AT21)</f>
        <v>0</v>
      </c>
      <c r="AR21" s="292">
        <v>0</v>
      </c>
      <c r="AS21" s="292">
        <v>0</v>
      </c>
      <c r="AT21" s="292">
        <v>0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0</v>
      </c>
      <c r="AZ21" s="292">
        <v>0</v>
      </c>
      <c r="BA21" s="292">
        <v>0</v>
      </c>
      <c r="BB21" s="292">
        <v>0</v>
      </c>
      <c r="BC21" s="292">
        <f>SUM(BD21,BK21)</f>
        <v>1404</v>
      </c>
      <c r="BD21" s="292">
        <f>SUM(BE21:BJ21)</f>
        <v>1158</v>
      </c>
      <c r="BE21" s="292">
        <v>0</v>
      </c>
      <c r="BF21" s="292">
        <v>0</v>
      </c>
      <c r="BG21" s="292">
        <v>0</v>
      </c>
      <c r="BH21" s="292">
        <v>0</v>
      </c>
      <c r="BI21" s="292">
        <v>0</v>
      </c>
      <c r="BJ21" s="292">
        <v>1158</v>
      </c>
      <c r="BK21" s="292">
        <f>SUM(BL21:BQ21)</f>
        <v>246</v>
      </c>
      <c r="BL21" s="292">
        <v>0</v>
      </c>
      <c r="BM21" s="292">
        <v>0</v>
      </c>
      <c r="BN21" s="292">
        <v>190</v>
      </c>
      <c r="BO21" s="292">
        <v>0</v>
      </c>
      <c r="BP21" s="292">
        <v>0</v>
      </c>
      <c r="BQ21" s="292">
        <v>56</v>
      </c>
      <c r="BR21" s="292">
        <f>SUM(BY21,CF21)</f>
        <v>5801</v>
      </c>
      <c r="BS21" s="292">
        <f>SUM(BZ21,CG21)</f>
        <v>0</v>
      </c>
      <c r="BT21" s="292">
        <f>SUM(CA21,CH21)</f>
        <v>4147</v>
      </c>
      <c r="BU21" s="292">
        <f>SUM(CB21,CI21)</f>
        <v>81</v>
      </c>
      <c r="BV21" s="292">
        <f>SUM(CC21,CJ21)</f>
        <v>384</v>
      </c>
      <c r="BW21" s="292">
        <f>SUM(CD21,CK21)</f>
        <v>0</v>
      </c>
      <c r="BX21" s="292">
        <f>SUM(CE21,CL21)</f>
        <v>1189</v>
      </c>
      <c r="BY21" s="292">
        <f>SUM(BZ21:CE21)</f>
        <v>4643</v>
      </c>
      <c r="BZ21" s="292">
        <f>F21</f>
        <v>0</v>
      </c>
      <c r="CA21" s="292">
        <f>J21</f>
        <v>4147</v>
      </c>
      <c r="CB21" s="292">
        <f>N21</f>
        <v>81</v>
      </c>
      <c r="CC21" s="292">
        <f>R21</f>
        <v>384</v>
      </c>
      <c r="CD21" s="292">
        <f>V21</f>
        <v>0</v>
      </c>
      <c r="CE21" s="292">
        <f>Z21</f>
        <v>31</v>
      </c>
      <c r="CF21" s="292">
        <f>SUM(CG21:CL21)</f>
        <v>1158</v>
      </c>
      <c r="CG21" s="292">
        <f>BE21</f>
        <v>0</v>
      </c>
      <c r="CH21" s="292">
        <f>BF21</f>
        <v>0</v>
      </c>
      <c r="CI21" s="292">
        <f>BG21</f>
        <v>0</v>
      </c>
      <c r="CJ21" s="292">
        <f>BH21</f>
        <v>0</v>
      </c>
      <c r="CK21" s="292">
        <f>BI21</f>
        <v>0</v>
      </c>
      <c r="CL21" s="292">
        <f>BJ21</f>
        <v>1158</v>
      </c>
      <c r="CM21" s="292">
        <f>SUM(CT21,DA21)</f>
        <v>1389</v>
      </c>
      <c r="CN21" s="292">
        <f>SUM(CU21,DB21)</f>
        <v>0</v>
      </c>
      <c r="CO21" s="292">
        <f>SUM(CV21,DC21)</f>
        <v>1143</v>
      </c>
      <c r="CP21" s="292">
        <f>SUM(CW21,DD21)</f>
        <v>190</v>
      </c>
      <c r="CQ21" s="292">
        <f>SUM(CX21,DE21)</f>
        <v>0</v>
      </c>
      <c r="CR21" s="292">
        <f>SUM(CY21,DF21)</f>
        <v>0</v>
      </c>
      <c r="CS21" s="292">
        <f>SUM(CZ21,DG21)</f>
        <v>56</v>
      </c>
      <c r="CT21" s="292">
        <f>SUM(CU21:CZ21)</f>
        <v>1143</v>
      </c>
      <c r="CU21" s="292">
        <f>AE21</f>
        <v>0</v>
      </c>
      <c r="CV21" s="292">
        <f>AI21</f>
        <v>1143</v>
      </c>
      <c r="CW21" s="292">
        <f>AM21</f>
        <v>0</v>
      </c>
      <c r="CX21" s="292">
        <f>AQ21</f>
        <v>0</v>
      </c>
      <c r="CY21" s="292">
        <f>AU21</f>
        <v>0</v>
      </c>
      <c r="CZ21" s="292">
        <f>AY21</f>
        <v>0</v>
      </c>
      <c r="DA21" s="292">
        <f>SUM(DB21:DG21)</f>
        <v>246</v>
      </c>
      <c r="DB21" s="292">
        <f>BL21</f>
        <v>0</v>
      </c>
      <c r="DC21" s="292">
        <f>BM21</f>
        <v>0</v>
      </c>
      <c r="DD21" s="292">
        <f>BN21</f>
        <v>190</v>
      </c>
      <c r="DE21" s="292">
        <f>BO21</f>
        <v>0</v>
      </c>
      <c r="DF21" s="292">
        <f>BP21</f>
        <v>0</v>
      </c>
      <c r="DG21" s="292">
        <f>BQ21</f>
        <v>56</v>
      </c>
      <c r="DH21" s="292">
        <v>0</v>
      </c>
      <c r="DI21" s="292">
        <f>SUM(DJ21:DM21)</f>
        <v>0</v>
      </c>
      <c r="DJ21" s="292">
        <v>0</v>
      </c>
      <c r="DK21" s="292">
        <v>0</v>
      </c>
      <c r="DL21" s="292">
        <v>0</v>
      </c>
      <c r="DM21" s="292">
        <v>0</v>
      </c>
    </row>
    <row r="22" spans="1:117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SUM(E22,AD22,BC22)</f>
        <v>1487</v>
      </c>
      <c r="E22" s="292">
        <f>SUM(F22,J22,N22,R22,V22,Z22)</f>
        <v>1003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844</v>
      </c>
      <c r="K22" s="292">
        <v>0</v>
      </c>
      <c r="L22" s="292">
        <v>844</v>
      </c>
      <c r="M22" s="292">
        <v>0</v>
      </c>
      <c r="N22" s="292">
        <f>SUM(O22:Q22)</f>
        <v>130</v>
      </c>
      <c r="O22" s="292">
        <v>0</v>
      </c>
      <c r="P22" s="292">
        <v>130</v>
      </c>
      <c r="Q22" s="292">
        <v>0</v>
      </c>
      <c r="R22" s="292">
        <f>SUM(S22:U22)</f>
        <v>13</v>
      </c>
      <c r="S22" s="292">
        <v>0</v>
      </c>
      <c r="T22" s="292">
        <v>13</v>
      </c>
      <c r="U22" s="292">
        <v>0</v>
      </c>
      <c r="V22" s="292">
        <f>SUM(W22:Y22)</f>
        <v>0</v>
      </c>
      <c r="W22" s="292">
        <v>0</v>
      </c>
      <c r="X22" s="292">
        <v>0</v>
      </c>
      <c r="Y22" s="292">
        <v>0</v>
      </c>
      <c r="Z22" s="292">
        <f>SUM(AA22:AC22)</f>
        <v>16</v>
      </c>
      <c r="AA22" s="292">
        <v>0</v>
      </c>
      <c r="AB22" s="292">
        <v>16</v>
      </c>
      <c r="AC22" s="292">
        <v>0</v>
      </c>
      <c r="AD22" s="292">
        <f>SUM(AE22,AI22,AM22,AQ22,AU22,AY22)</f>
        <v>463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463</v>
      </c>
      <c r="AJ22" s="292">
        <v>0</v>
      </c>
      <c r="AK22" s="292">
        <v>34</v>
      </c>
      <c r="AL22" s="292">
        <v>429</v>
      </c>
      <c r="AM22" s="292">
        <f>SUM(AN22:AP22)</f>
        <v>0</v>
      </c>
      <c r="AN22" s="292">
        <v>0</v>
      </c>
      <c r="AO22" s="292">
        <v>0</v>
      </c>
      <c r="AP22" s="292">
        <v>0</v>
      </c>
      <c r="AQ22" s="292">
        <f>SUM(AR22:AT22)</f>
        <v>0</v>
      </c>
      <c r="AR22" s="292">
        <v>0</v>
      </c>
      <c r="AS22" s="292">
        <v>0</v>
      </c>
      <c r="AT22" s="292">
        <v>0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0</v>
      </c>
      <c r="AZ22" s="292">
        <v>0</v>
      </c>
      <c r="BA22" s="292">
        <v>0</v>
      </c>
      <c r="BB22" s="292">
        <v>0</v>
      </c>
      <c r="BC22" s="292">
        <f>SUM(BD22,BK22)</f>
        <v>21</v>
      </c>
      <c r="BD22" s="292">
        <f>SUM(BE22:BJ22)</f>
        <v>21</v>
      </c>
      <c r="BE22" s="292">
        <v>0</v>
      </c>
      <c r="BF22" s="292">
        <v>3</v>
      </c>
      <c r="BG22" s="292">
        <v>0</v>
      </c>
      <c r="BH22" s="292">
        <v>0</v>
      </c>
      <c r="BI22" s="292">
        <v>0</v>
      </c>
      <c r="BJ22" s="292">
        <v>18</v>
      </c>
      <c r="BK22" s="292">
        <f>SUM(BL22:BQ22)</f>
        <v>0</v>
      </c>
      <c r="BL22" s="292">
        <v>0</v>
      </c>
      <c r="BM22" s="292">
        <v>0</v>
      </c>
      <c r="BN22" s="292">
        <v>0</v>
      </c>
      <c r="BO22" s="292">
        <v>0</v>
      </c>
      <c r="BP22" s="292">
        <v>0</v>
      </c>
      <c r="BQ22" s="292">
        <v>0</v>
      </c>
      <c r="BR22" s="292">
        <f>SUM(BY22,CF22)</f>
        <v>1024</v>
      </c>
      <c r="BS22" s="292">
        <f>SUM(BZ22,CG22)</f>
        <v>0</v>
      </c>
      <c r="BT22" s="292">
        <f>SUM(CA22,CH22)</f>
        <v>847</v>
      </c>
      <c r="BU22" s="292">
        <f>SUM(CB22,CI22)</f>
        <v>130</v>
      </c>
      <c r="BV22" s="292">
        <f>SUM(CC22,CJ22)</f>
        <v>13</v>
      </c>
      <c r="BW22" s="292">
        <f>SUM(CD22,CK22)</f>
        <v>0</v>
      </c>
      <c r="BX22" s="292">
        <f>SUM(CE22,CL22)</f>
        <v>34</v>
      </c>
      <c r="BY22" s="292">
        <f>SUM(BZ22:CE22)</f>
        <v>1003</v>
      </c>
      <c r="BZ22" s="292">
        <f>F22</f>
        <v>0</v>
      </c>
      <c r="CA22" s="292">
        <f>J22</f>
        <v>844</v>
      </c>
      <c r="CB22" s="292">
        <f>N22</f>
        <v>130</v>
      </c>
      <c r="CC22" s="292">
        <f>R22</f>
        <v>13</v>
      </c>
      <c r="CD22" s="292">
        <f>V22</f>
        <v>0</v>
      </c>
      <c r="CE22" s="292">
        <f>Z22</f>
        <v>16</v>
      </c>
      <c r="CF22" s="292">
        <f>SUM(CG22:CL22)</f>
        <v>21</v>
      </c>
      <c r="CG22" s="292">
        <f>BE22</f>
        <v>0</v>
      </c>
      <c r="CH22" s="292">
        <f>BF22</f>
        <v>3</v>
      </c>
      <c r="CI22" s="292">
        <f>BG22</f>
        <v>0</v>
      </c>
      <c r="CJ22" s="292">
        <f>BH22</f>
        <v>0</v>
      </c>
      <c r="CK22" s="292">
        <f>BI22</f>
        <v>0</v>
      </c>
      <c r="CL22" s="292">
        <f>BJ22</f>
        <v>18</v>
      </c>
      <c r="CM22" s="292">
        <f>SUM(CT22,DA22)</f>
        <v>463</v>
      </c>
      <c r="CN22" s="292">
        <f>SUM(CU22,DB22)</f>
        <v>0</v>
      </c>
      <c r="CO22" s="292">
        <f>SUM(CV22,DC22)</f>
        <v>463</v>
      </c>
      <c r="CP22" s="292">
        <f>SUM(CW22,DD22)</f>
        <v>0</v>
      </c>
      <c r="CQ22" s="292">
        <f>SUM(CX22,DE22)</f>
        <v>0</v>
      </c>
      <c r="CR22" s="292">
        <f>SUM(CY22,DF22)</f>
        <v>0</v>
      </c>
      <c r="CS22" s="292">
        <f>SUM(CZ22,DG22)</f>
        <v>0</v>
      </c>
      <c r="CT22" s="292">
        <f>SUM(CU22:CZ22)</f>
        <v>463</v>
      </c>
      <c r="CU22" s="292">
        <f>AE22</f>
        <v>0</v>
      </c>
      <c r="CV22" s="292">
        <f>AI22</f>
        <v>463</v>
      </c>
      <c r="CW22" s="292">
        <f>AM22</f>
        <v>0</v>
      </c>
      <c r="CX22" s="292">
        <f>AQ22</f>
        <v>0</v>
      </c>
      <c r="CY22" s="292">
        <f>AU22</f>
        <v>0</v>
      </c>
      <c r="CZ22" s="292">
        <f>AY22</f>
        <v>0</v>
      </c>
      <c r="DA22" s="292">
        <f>SUM(DB22:DG22)</f>
        <v>0</v>
      </c>
      <c r="DB22" s="292">
        <f>BL22</f>
        <v>0</v>
      </c>
      <c r="DC22" s="292">
        <f>BM22</f>
        <v>0</v>
      </c>
      <c r="DD22" s="292">
        <f>BN22</f>
        <v>0</v>
      </c>
      <c r="DE22" s="292">
        <f>BO22</f>
        <v>0</v>
      </c>
      <c r="DF22" s="292">
        <f>BP22</f>
        <v>0</v>
      </c>
      <c r="DG22" s="292">
        <f>BQ22</f>
        <v>0</v>
      </c>
      <c r="DH22" s="292">
        <v>0</v>
      </c>
      <c r="DI22" s="292">
        <f>SUM(DJ22:DM22)</f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SUM(E23,AD23,BC23)</f>
        <v>5840</v>
      </c>
      <c r="E23" s="292">
        <f>SUM(F23,J23,N23,R23,V23,Z23)</f>
        <v>3549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3189</v>
      </c>
      <c r="K23" s="292">
        <v>0</v>
      </c>
      <c r="L23" s="292">
        <v>3189</v>
      </c>
      <c r="M23" s="292">
        <v>0</v>
      </c>
      <c r="N23" s="292">
        <f>SUM(O23:Q23)</f>
        <v>182</v>
      </c>
      <c r="O23" s="292">
        <v>0</v>
      </c>
      <c r="P23" s="292">
        <v>182</v>
      </c>
      <c r="Q23" s="292">
        <v>0</v>
      </c>
      <c r="R23" s="292">
        <f>SUM(S23:U23)</f>
        <v>147</v>
      </c>
      <c r="S23" s="292">
        <v>0</v>
      </c>
      <c r="T23" s="292">
        <v>147</v>
      </c>
      <c r="U23" s="292">
        <v>0</v>
      </c>
      <c r="V23" s="292">
        <f>SUM(W23:Y23)</f>
        <v>0</v>
      </c>
      <c r="W23" s="292">
        <v>0</v>
      </c>
      <c r="X23" s="292">
        <v>0</v>
      </c>
      <c r="Y23" s="292">
        <v>0</v>
      </c>
      <c r="Z23" s="292">
        <f>SUM(AA23:AC23)</f>
        <v>31</v>
      </c>
      <c r="AA23" s="292">
        <v>0</v>
      </c>
      <c r="AB23" s="292">
        <v>31</v>
      </c>
      <c r="AC23" s="292">
        <v>0</v>
      </c>
      <c r="AD23" s="292">
        <f>SUM(AE23,AI23,AM23,AQ23,AU23,AY23)</f>
        <v>1077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1005</v>
      </c>
      <c r="AJ23" s="292">
        <v>0</v>
      </c>
      <c r="AK23" s="292">
        <v>0</v>
      </c>
      <c r="AL23" s="292">
        <v>1005</v>
      </c>
      <c r="AM23" s="292">
        <f>SUM(AN23:AP23)</f>
        <v>24</v>
      </c>
      <c r="AN23" s="292">
        <v>0</v>
      </c>
      <c r="AO23" s="292">
        <v>0</v>
      </c>
      <c r="AP23" s="292">
        <v>24</v>
      </c>
      <c r="AQ23" s="292">
        <f>SUM(AR23:AT23)</f>
        <v>1</v>
      </c>
      <c r="AR23" s="292">
        <v>0</v>
      </c>
      <c r="AS23" s="292">
        <v>0</v>
      </c>
      <c r="AT23" s="292">
        <v>1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47</v>
      </c>
      <c r="AZ23" s="292">
        <v>0</v>
      </c>
      <c r="BA23" s="292">
        <v>0</v>
      </c>
      <c r="BB23" s="292">
        <v>47</v>
      </c>
      <c r="BC23" s="292">
        <f>SUM(BD23,BK23)</f>
        <v>1214</v>
      </c>
      <c r="BD23" s="292">
        <f>SUM(BE23:BJ23)</f>
        <v>734</v>
      </c>
      <c r="BE23" s="292">
        <v>0</v>
      </c>
      <c r="BF23" s="292">
        <v>133</v>
      </c>
      <c r="BG23" s="292">
        <v>56</v>
      </c>
      <c r="BH23" s="292">
        <v>149</v>
      </c>
      <c r="BI23" s="292">
        <v>9</v>
      </c>
      <c r="BJ23" s="292">
        <v>387</v>
      </c>
      <c r="BK23" s="292">
        <f>SUM(BL23:BQ23)</f>
        <v>480</v>
      </c>
      <c r="BL23" s="292">
        <v>0</v>
      </c>
      <c r="BM23" s="292">
        <v>378</v>
      </c>
      <c r="BN23" s="292">
        <v>49</v>
      </c>
      <c r="BO23" s="292">
        <v>1</v>
      </c>
      <c r="BP23" s="292">
        <v>0</v>
      </c>
      <c r="BQ23" s="292">
        <v>52</v>
      </c>
      <c r="BR23" s="292">
        <f>SUM(BY23,CF23)</f>
        <v>4283</v>
      </c>
      <c r="BS23" s="292">
        <f>SUM(BZ23,CG23)</f>
        <v>0</v>
      </c>
      <c r="BT23" s="292">
        <f>SUM(CA23,CH23)</f>
        <v>3322</v>
      </c>
      <c r="BU23" s="292">
        <f>SUM(CB23,CI23)</f>
        <v>238</v>
      </c>
      <c r="BV23" s="292">
        <f>SUM(CC23,CJ23)</f>
        <v>296</v>
      </c>
      <c r="BW23" s="292">
        <f>SUM(CD23,CK23)</f>
        <v>9</v>
      </c>
      <c r="BX23" s="292">
        <f>SUM(CE23,CL23)</f>
        <v>418</v>
      </c>
      <c r="BY23" s="292">
        <f>SUM(BZ23:CE23)</f>
        <v>3549</v>
      </c>
      <c r="BZ23" s="292">
        <f>F23</f>
        <v>0</v>
      </c>
      <c r="CA23" s="292">
        <f>J23</f>
        <v>3189</v>
      </c>
      <c r="CB23" s="292">
        <f>N23</f>
        <v>182</v>
      </c>
      <c r="CC23" s="292">
        <f>R23</f>
        <v>147</v>
      </c>
      <c r="CD23" s="292">
        <f>V23</f>
        <v>0</v>
      </c>
      <c r="CE23" s="292">
        <f>Z23</f>
        <v>31</v>
      </c>
      <c r="CF23" s="292">
        <f>SUM(CG23:CL23)</f>
        <v>734</v>
      </c>
      <c r="CG23" s="292">
        <f>BE23</f>
        <v>0</v>
      </c>
      <c r="CH23" s="292">
        <f>BF23</f>
        <v>133</v>
      </c>
      <c r="CI23" s="292">
        <f>BG23</f>
        <v>56</v>
      </c>
      <c r="CJ23" s="292">
        <f>BH23</f>
        <v>149</v>
      </c>
      <c r="CK23" s="292">
        <f>BI23</f>
        <v>9</v>
      </c>
      <c r="CL23" s="292">
        <f>BJ23</f>
        <v>387</v>
      </c>
      <c r="CM23" s="292">
        <f>SUM(CT23,DA23)</f>
        <v>1557</v>
      </c>
      <c r="CN23" s="292">
        <f>SUM(CU23,DB23)</f>
        <v>0</v>
      </c>
      <c r="CO23" s="292">
        <f>SUM(CV23,DC23)</f>
        <v>1383</v>
      </c>
      <c r="CP23" s="292">
        <f>SUM(CW23,DD23)</f>
        <v>73</v>
      </c>
      <c r="CQ23" s="292">
        <f>SUM(CX23,DE23)</f>
        <v>2</v>
      </c>
      <c r="CR23" s="292">
        <f>SUM(CY23,DF23)</f>
        <v>0</v>
      </c>
      <c r="CS23" s="292">
        <f>SUM(CZ23,DG23)</f>
        <v>99</v>
      </c>
      <c r="CT23" s="292">
        <f>SUM(CU23:CZ23)</f>
        <v>1077</v>
      </c>
      <c r="CU23" s="292">
        <f>AE23</f>
        <v>0</v>
      </c>
      <c r="CV23" s="292">
        <f>AI23</f>
        <v>1005</v>
      </c>
      <c r="CW23" s="292">
        <f>AM23</f>
        <v>24</v>
      </c>
      <c r="CX23" s="292">
        <f>AQ23</f>
        <v>1</v>
      </c>
      <c r="CY23" s="292">
        <f>AU23</f>
        <v>0</v>
      </c>
      <c r="CZ23" s="292">
        <f>AY23</f>
        <v>47</v>
      </c>
      <c r="DA23" s="292">
        <f>SUM(DB23:DG23)</f>
        <v>480</v>
      </c>
      <c r="DB23" s="292">
        <f>BL23</f>
        <v>0</v>
      </c>
      <c r="DC23" s="292">
        <f>BM23</f>
        <v>378</v>
      </c>
      <c r="DD23" s="292">
        <f>BN23</f>
        <v>49</v>
      </c>
      <c r="DE23" s="292">
        <f>BO23</f>
        <v>1</v>
      </c>
      <c r="DF23" s="292">
        <f>BP23</f>
        <v>0</v>
      </c>
      <c r="DG23" s="292">
        <f>BQ23</f>
        <v>52</v>
      </c>
      <c r="DH23" s="292">
        <v>0</v>
      </c>
      <c r="DI23" s="292">
        <f>SUM(DJ23:DM23)</f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SUM(E24,AD24,BC24)</f>
        <v>1772</v>
      </c>
      <c r="E24" s="292">
        <f>SUM(F24,J24,N24,R24,V24,Z24)</f>
        <v>1540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1268</v>
      </c>
      <c r="K24" s="292">
        <v>0</v>
      </c>
      <c r="L24" s="292">
        <v>1268</v>
      </c>
      <c r="M24" s="292">
        <v>0</v>
      </c>
      <c r="N24" s="292">
        <f>SUM(O24:Q24)</f>
        <v>79</v>
      </c>
      <c r="O24" s="292">
        <v>0</v>
      </c>
      <c r="P24" s="292">
        <v>79</v>
      </c>
      <c r="Q24" s="292">
        <v>0</v>
      </c>
      <c r="R24" s="292">
        <f>SUM(S24:U24)</f>
        <v>135</v>
      </c>
      <c r="S24" s="292">
        <v>0</v>
      </c>
      <c r="T24" s="292">
        <v>135</v>
      </c>
      <c r="U24" s="292">
        <v>0</v>
      </c>
      <c r="V24" s="292">
        <f>SUM(W24:Y24)</f>
        <v>0</v>
      </c>
      <c r="W24" s="292">
        <v>0</v>
      </c>
      <c r="X24" s="292">
        <v>0</v>
      </c>
      <c r="Y24" s="292">
        <v>0</v>
      </c>
      <c r="Z24" s="292">
        <f>SUM(AA24:AC24)</f>
        <v>58</v>
      </c>
      <c r="AA24" s="292">
        <v>0</v>
      </c>
      <c r="AB24" s="292">
        <v>58</v>
      </c>
      <c r="AC24" s="292">
        <v>0</v>
      </c>
      <c r="AD24" s="292">
        <f>SUM(AE24,AI24,AM24,AQ24,AU24,AY24)</f>
        <v>118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115</v>
      </c>
      <c r="AJ24" s="292">
        <v>0</v>
      </c>
      <c r="AK24" s="292">
        <v>0</v>
      </c>
      <c r="AL24" s="292">
        <v>115</v>
      </c>
      <c r="AM24" s="292">
        <f>SUM(AN24:AP24)</f>
        <v>0</v>
      </c>
      <c r="AN24" s="292">
        <v>0</v>
      </c>
      <c r="AO24" s="292">
        <v>0</v>
      </c>
      <c r="AP24" s="292">
        <v>0</v>
      </c>
      <c r="AQ24" s="292">
        <f>SUM(AR24:AT24)</f>
        <v>0</v>
      </c>
      <c r="AR24" s="292">
        <v>0</v>
      </c>
      <c r="AS24" s="292">
        <v>0</v>
      </c>
      <c r="AT24" s="292">
        <v>0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3</v>
      </c>
      <c r="AZ24" s="292">
        <v>0</v>
      </c>
      <c r="BA24" s="292">
        <v>0</v>
      </c>
      <c r="BB24" s="292">
        <v>3</v>
      </c>
      <c r="BC24" s="292">
        <f>SUM(BD24,BK24)</f>
        <v>114</v>
      </c>
      <c r="BD24" s="292">
        <f>SUM(BE24:BJ24)</f>
        <v>41</v>
      </c>
      <c r="BE24" s="292">
        <v>0</v>
      </c>
      <c r="BF24" s="292">
        <v>6</v>
      </c>
      <c r="BG24" s="292">
        <v>6</v>
      </c>
      <c r="BH24" s="292">
        <v>0</v>
      </c>
      <c r="BI24" s="292">
        <v>0</v>
      </c>
      <c r="BJ24" s="292">
        <v>29</v>
      </c>
      <c r="BK24" s="292">
        <f>SUM(BL24:BQ24)</f>
        <v>73</v>
      </c>
      <c r="BL24" s="292">
        <v>0</v>
      </c>
      <c r="BM24" s="292">
        <v>67</v>
      </c>
      <c r="BN24" s="292">
        <v>2</v>
      </c>
      <c r="BO24" s="292">
        <v>0</v>
      </c>
      <c r="BP24" s="292">
        <v>0</v>
      </c>
      <c r="BQ24" s="292">
        <v>4</v>
      </c>
      <c r="BR24" s="292">
        <f>SUM(BY24,CF24)</f>
        <v>1581</v>
      </c>
      <c r="BS24" s="292">
        <f>SUM(BZ24,CG24)</f>
        <v>0</v>
      </c>
      <c r="BT24" s="292">
        <f>SUM(CA24,CH24)</f>
        <v>1274</v>
      </c>
      <c r="BU24" s="292">
        <f>SUM(CB24,CI24)</f>
        <v>85</v>
      </c>
      <c r="BV24" s="292">
        <f>SUM(CC24,CJ24)</f>
        <v>135</v>
      </c>
      <c r="BW24" s="292">
        <f>SUM(CD24,CK24)</f>
        <v>0</v>
      </c>
      <c r="BX24" s="292">
        <f>SUM(CE24,CL24)</f>
        <v>87</v>
      </c>
      <c r="BY24" s="292">
        <f>SUM(BZ24:CE24)</f>
        <v>1540</v>
      </c>
      <c r="BZ24" s="292">
        <f>F24</f>
        <v>0</v>
      </c>
      <c r="CA24" s="292">
        <f>J24</f>
        <v>1268</v>
      </c>
      <c r="CB24" s="292">
        <f>N24</f>
        <v>79</v>
      </c>
      <c r="CC24" s="292">
        <f>R24</f>
        <v>135</v>
      </c>
      <c r="CD24" s="292">
        <f>V24</f>
        <v>0</v>
      </c>
      <c r="CE24" s="292">
        <f>Z24</f>
        <v>58</v>
      </c>
      <c r="CF24" s="292">
        <f>SUM(CG24:CL24)</f>
        <v>41</v>
      </c>
      <c r="CG24" s="292">
        <f>BE24</f>
        <v>0</v>
      </c>
      <c r="CH24" s="292">
        <f>BF24</f>
        <v>6</v>
      </c>
      <c r="CI24" s="292">
        <f>BG24</f>
        <v>6</v>
      </c>
      <c r="CJ24" s="292">
        <f>BH24</f>
        <v>0</v>
      </c>
      <c r="CK24" s="292">
        <f>BI24</f>
        <v>0</v>
      </c>
      <c r="CL24" s="292">
        <f>BJ24</f>
        <v>29</v>
      </c>
      <c r="CM24" s="292">
        <f>SUM(CT24,DA24)</f>
        <v>191</v>
      </c>
      <c r="CN24" s="292">
        <f>SUM(CU24,DB24)</f>
        <v>0</v>
      </c>
      <c r="CO24" s="292">
        <f>SUM(CV24,DC24)</f>
        <v>182</v>
      </c>
      <c r="CP24" s="292">
        <f>SUM(CW24,DD24)</f>
        <v>2</v>
      </c>
      <c r="CQ24" s="292">
        <f>SUM(CX24,DE24)</f>
        <v>0</v>
      </c>
      <c r="CR24" s="292">
        <f>SUM(CY24,DF24)</f>
        <v>0</v>
      </c>
      <c r="CS24" s="292">
        <f>SUM(CZ24,DG24)</f>
        <v>7</v>
      </c>
      <c r="CT24" s="292">
        <f>SUM(CU24:CZ24)</f>
        <v>118</v>
      </c>
      <c r="CU24" s="292">
        <f>AE24</f>
        <v>0</v>
      </c>
      <c r="CV24" s="292">
        <f>AI24</f>
        <v>115</v>
      </c>
      <c r="CW24" s="292">
        <f>AM24</f>
        <v>0</v>
      </c>
      <c r="CX24" s="292">
        <f>AQ24</f>
        <v>0</v>
      </c>
      <c r="CY24" s="292">
        <f>AU24</f>
        <v>0</v>
      </c>
      <c r="CZ24" s="292">
        <f>AY24</f>
        <v>3</v>
      </c>
      <c r="DA24" s="292">
        <f>SUM(DB24:DG24)</f>
        <v>73</v>
      </c>
      <c r="DB24" s="292">
        <f>BL24</f>
        <v>0</v>
      </c>
      <c r="DC24" s="292">
        <f>BM24</f>
        <v>67</v>
      </c>
      <c r="DD24" s="292">
        <f>BN24</f>
        <v>2</v>
      </c>
      <c r="DE24" s="292">
        <f>BO24</f>
        <v>0</v>
      </c>
      <c r="DF24" s="292">
        <f>BP24</f>
        <v>0</v>
      </c>
      <c r="DG24" s="292">
        <f>BQ24</f>
        <v>4</v>
      </c>
      <c r="DH24" s="292">
        <v>0</v>
      </c>
      <c r="DI24" s="292">
        <f>SUM(DJ24:DM24)</f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SUM(E25,AD25,BC25)</f>
        <v>2696</v>
      </c>
      <c r="E25" s="292">
        <f>SUM(F25,J25,N25,R25,V25,Z25)</f>
        <v>1952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1618</v>
      </c>
      <c r="K25" s="292">
        <v>0</v>
      </c>
      <c r="L25" s="292">
        <v>1618</v>
      </c>
      <c r="M25" s="292">
        <v>0</v>
      </c>
      <c r="N25" s="292">
        <f>SUM(O25:Q25)</f>
        <v>110</v>
      </c>
      <c r="O25" s="292">
        <v>0</v>
      </c>
      <c r="P25" s="292">
        <v>110</v>
      </c>
      <c r="Q25" s="292">
        <v>0</v>
      </c>
      <c r="R25" s="292">
        <f>SUM(S25:U25)</f>
        <v>129</v>
      </c>
      <c r="S25" s="292">
        <v>45</v>
      </c>
      <c r="T25" s="292">
        <v>84</v>
      </c>
      <c r="U25" s="292">
        <v>0</v>
      </c>
      <c r="V25" s="292">
        <f>SUM(W25:Y25)</f>
        <v>0</v>
      </c>
      <c r="W25" s="292">
        <v>0</v>
      </c>
      <c r="X25" s="292">
        <v>0</v>
      </c>
      <c r="Y25" s="292">
        <v>0</v>
      </c>
      <c r="Z25" s="292">
        <f>SUM(AA25:AC25)</f>
        <v>95</v>
      </c>
      <c r="AA25" s="292">
        <v>0</v>
      </c>
      <c r="AB25" s="292">
        <v>95</v>
      </c>
      <c r="AC25" s="292">
        <v>0</v>
      </c>
      <c r="AD25" s="292">
        <f>SUM(AE25,AI25,AM25,AQ25,AU25,AY25)</f>
        <v>679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655</v>
      </c>
      <c r="AJ25" s="292">
        <v>0</v>
      </c>
      <c r="AK25" s="292">
        <v>0</v>
      </c>
      <c r="AL25" s="292">
        <v>655</v>
      </c>
      <c r="AM25" s="292">
        <f>SUM(AN25:AP25)</f>
        <v>12</v>
      </c>
      <c r="AN25" s="292">
        <v>0</v>
      </c>
      <c r="AO25" s="292">
        <v>0</v>
      </c>
      <c r="AP25" s="292">
        <v>12</v>
      </c>
      <c r="AQ25" s="292">
        <f>SUM(AR25:AT25)</f>
        <v>12</v>
      </c>
      <c r="AR25" s="292">
        <v>0</v>
      </c>
      <c r="AS25" s="292">
        <v>0</v>
      </c>
      <c r="AT25" s="292">
        <v>12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0</v>
      </c>
      <c r="AZ25" s="292">
        <v>0</v>
      </c>
      <c r="BA25" s="292">
        <v>0</v>
      </c>
      <c r="BB25" s="292">
        <v>0</v>
      </c>
      <c r="BC25" s="292">
        <f>SUM(BD25,BK25)</f>
        <v>65</v>
      </c>
      <c r="BD25" s="292">
        <f>SUM(BE25:BJ25)</f>
        <v>50</v>
      </c>
      <c r="BE25" s="292">
        <v>0</v>
      </c>
      <c r="BF25" s="292">
        <v>6</v>
      </c>
      <c r="BG25" s="292">
        <v>7</v>
      </c>
      <c r="BH25" s="292">
        <v>0</v>
      </c>
      <c r="BI25" s="292">
        <v>0</v>
      </c>
      <c r="BJ25" s="292">
        <v>37</v>
      </c>
      <c r="BK25" s="292">
        <f>SUM(BL25:BQ25)</f>
        <v>15</v>
      </c>
      <c r="BL25" s="292">
        <v>0</v>
      </c>
      <c r="BM25" s="292">
        <v>9</v>
      </c>
      <c r="BN25" s="292">
        <v>1</v>
      </c>
      <c r="BO25" s="292">
        <v>0</v>
      </c>
      <c r="BP25" s="292">
        <v>0</v>
      </c>
      <c r="BQ25" s="292">
        <v>5</v>
      </c>
      <c r="BR25" s="292">
        <f>SUM(BY25,CF25)</f>
        <v>2002</v>
      </c>
      <c r="BS25" s="292">
        <f>SUM(BZ25,CG25)</f>
        <v>0</v>
      </c>
      <c r="BT25" s="292">
        <f>SUM(CA25,CH25)</f>
        <v>1624</v>
      </c>
      <c r="BU25" s="292">
        <f>SUM(CB25,CI25)</f>
        <v>117</v>
      </c>
      <c r="BV25" s="292">
        <f>SUM(CC25,CJ25)</f>
        <v>129</v>
      </c>
      <c r="BW25" s="292">
        <f>SUM(CD25,CK25)</f>
        <v>0</v>
      </c>
      <c r="BX25" s="292">
        <f>SUM(CE25,CL25)</f>
        <v>132</v>
      </c>
      <c r="BY25" s="292">
        <f>SUM(BZ25:CE25)</f>
        <v>1952</v>
      </c>
      <c r="BZ25" s="292">
        <f>F25</f>
        <v>0</v>
      </c>
      <c r="CA25" s="292">
        <f>J25</f>
        <v>1618</v>
      </c>
      <c r="CB25" s="292">
        <f>N25</f>
        <v>110</v>
      </c>
      <c r="CC25" s="292">
        <f>R25</f>
        <v>129</v>
      </c>
      <c r="CD25" s="292">
        <f>V25</f>
        <v>0</v>
      </c>
      <c r="CE25" s="292">
        <f>Z25</f>
        <v>95</v>
      </c>
      <c r="CF25" s="292">
        <f>SUM(CG25:CL25)</f>
        <v>50</v>
      </c>
      <c r="CG25" s="292">
        <f>BE25</f>
        <v>0</v>
      </c>
      <c r="CH25" s="292">
        <f>BF25</f>
        <v>6</v>
      </c>
      <c r="CI25" s="292">
        <f>BG25</f>
        <v>7</v>
      </c>
      <c r="CJ25" s="292">
        <f>BH25</f>
        <v>0</v>
      </c>
      <c r="CK25" s="292">
        <f>BI25</f>
        <v>0</v>
      </c>
      <c r="CL25" s="292">
        <f>BJ25</f>
        <v>37</v>
      </c>
      <c r="CM25" s="292">
        <f>SUM(CT25,DA25)</f>
        <v>694</v>
      </c>
      <c r="CN25" s="292">
        <f>SUM(CU25,DB25)</f>
        <v>0</v>
      </c>
      <c r="CO25" s="292">
        <f>SUM(CV25,DC25)</f>
        <v>664</v>
      </c>
      <c r="CP25" s="292">
        <f>SUM(CW25,DD25)</f>
        <v>13</v>
      </c>
      <c r="CQ25" s="292">
        <f>SUM(CX25,DE25)</f>
        <v>12</v>
      </c>
      <c r="CR25" s="292">
        <f>SUM(CY25,DF25)</f>
        <v>0</v>
      </c>
      <c r="CS25" s="292">
        <f>SUM(CZ25,DG25)</f>
        <v>5</v>
      </c>
      <c r="CT25" s="292">
        <f>SUM(CU25:CZ25)</f>
        <v>679</v>
      </c>
      <c r="CU25" s="292">
        <f>AE25</f>
        <v>0</v>
      </c>
      <c r="CV25" s="292">
        <f>AI25</f>
        <v>655</v>
      </c>
      <c r="CW25" s="292">
        <f>AM25</f>
        <v>12</v>
      </c>
      <c r="CX25" s="292">
        <f>AQ25</f>
        <v>12</v>
      </c>
      <c r="CY25" s="292">
        <f>AU25</f>
        <v>0</v>
      </c>
      <c r="CZ25" s="292">
        <f>AY25</f>
        <v>0</v>
      </c>
      <c r="DA25" s="292">
        <f>SUM(DB25:DG25)</f>
        <v>15</v>
      </c>
      <c r="DB25" s="292">
        <f>BL25</f>
        <v>0</v>
      </c>
      <c r="DC25" s="292">
        <f>BM25</f>
        <v>9</v>
      </c>
      <c r="DD25" s="292">
        <f>BN25</f>
        <v>1</v>
      </c>
      <c r="DE25" s="292">
        <f>BO25</f>
        <v>0</v>
      </c>
      <c r="DF25" s="292">
        <f>BP25</f>
        <v>0</v>
      </c>
      <c r="DG25" s="292">
        <f>BQ25</f>
        <v>5</v>
      </c>
      <c r="DH25" s="292">
        <v>0</v>
      </c>
      <c r="DI25" s="292">
        <f>SUM(DJ25:DM25)</f>
        <v>4</v>
      </c>
      <c r="DJ25" s="292">
        <v>1</v>
      </c>
      <c r="DK25" s="292">
        <v>0</v>
      </c>
      <c r="DL25" s="292">
        <v>3</v>
      </c>
      <c r="DM25" s="292">
        <v>0</v>
      </c>
    </row>
    <row r="26" spans="1:117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SUM(E26,AD26,BC26)</f>
        <v>5618</v>
      </c>
      <c r="E26" s="292">
        <f>SUM(F26,J26,N26,R26,V26,Z26)</f>
        <v>4595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3987</v>
      </c>
      <c r="K26" s="292">
        <v>0</v>
      </c>
      <c r="L26" s="292">
        <v>3985</v>
      </c>
      <c r="M26" s="292">
        <v>2</v>
      </c>
      <c r="N26" s="292">
        <f>SUM(O26:Q26)</f>
        <v>267</v>
      </c>
      <c r="O26" s="292">
        <v>0</v>
      </c>
      <c r="P26" s="292">
        <v>264</v>
      </c>
      <c r="Q26" s="292">
        <v>3</v>
      </c>
      <c r="R26" s="292">
        <f>SUM(S26:U26)</f>
        <v>212</v>
      </c>
      <c r="S26" s="292">
        <v>0</v>
      </c>
      <c r="T26" s="292">
        <v>212</v>
      </c>
      <c r="U26" s="292">
        <v>0</v>
      </c>
      <c r="V26" s="292">
        <f>SUM(W26:Y26)</f>
        <v>0</v>
      </c>
      <c r="W26" s="292">
        <v>0</v>
      </c>
      <c r="X26" s="292">
        <v>0</v>
      </c>
      <c r="Y26" s="292">
        <v>0</v>
      </c>
      <c r="Z26" s="292">
        <f>SUM(AA26:AC26)</f>
        <v>129</v>
      </c>
      <c r="AA26" s="292">
        <v>0</v>
      </c>
      <c r="AB26" s="292">
        <v>111</v>
      </c>
      <c r="AC26" s="292">
        <v>18</v>
      </c>
      <c r="AD26" s="292">
        <f>SUM(AE26,AI26,AM26,AQ26,AU26,AY26)</f>
        <v>535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535</v>
      </c>
      <c r="AJ26" s="292">
        <v>0</v>
      </c>
      <c r="AK26" s="292">
        <v>0</v>
      </c>
      <c r="AL26" s="292">
        <v>535</v>
      </c>
      <c r="AM26" s="292">
        <f>SUM(AN26:AP26)</f>
        <v>0</v>
      </c>
      <c r="AN26" s="292">
        <v>0</v>
      </c>
      <c r="AO26" s="292">
        <v>0</v>
      </c>
      <c r="AP26" s="292">
        <v>0</v>
      </c>
      <c r="AQ26" s="292">
        <f>SUM(AR26:AT26)</f>
        <v>0</v>
      </c>
      <c r="AR26" s="292">
        <v>0</v>
      </c>
      <c r="AS26" s="292">
        <v>0</v>
      </c>
      <c r="AT26" s="292">
        <v>0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0</v>
      </c>
      <c r="AZ26" s="292">
        <v>0</v>
      </c>
      <c r="BA26" s="292">
        <v>0</v>
      </c>
      <c r="BB26" s="292">
        <v>0</v>
      </c>
      <c r="BC26" s="292">
        <f>SUM(BD26,BK26)</f>
        <v>488</v>
      </c>
      <c r="BD26" s="292">
        <f>SUM(BE26:BJ26)</f>
        <v>407</v>
      </c>
      <c r="BE26" s="292">
        <v>0</v>
      </c>
      <c r="BF26" s="292">
        <v>35</v>
      </c>
      <c r="BG26" s="292">
        <v>55</v>
      </c>
      <c r="BH26" s="292">
        <v>0</v>
      </c>
      <c r="BI26" s="292">
        <v>0</v>
      </c>
      <c r="BJ26" s="292">
        <v>317</v>
      </c>
      <c r="BK26" s="292">
        <f>SUM(BL26:BQ26)</f>
        <v>81</v>
      </c>
      <c r="BL26" s="292">
        <v>0</v>
      </c>
      <c r="BM26" s="292">
        <v>60</v>
      </c>
      <c r="BN26" s="292">
        <v>6</v>
      </c>
      <c r="BO26" s="292">
        <v>0</v>
      </c>
      <c r="BP26" s="292">
        <v>0</v>
      </c>
      <c r="BQ26" s="292">
        <v>15</v>
      </c>
      <c r="BR26" s="292">
        <f>SUM(BY26,CF26)</f>
        <v>5002</v>
      </c>
      <c r="BS26" s="292">
        <f>SUM(BZ26,CG26)</f>
        <v>0</v>
      </c>
      <c r="BT26" s="292">
        <f>SUM(CA26,CH26)</f>
        <v>4022</v>
      </c>
      <c r="BU26" s="292">
        <f>SUM(CB26,CI26)</f>
        <v>322</v>
      </c>
      <c r="BV26" s="292">
        <f>SUM(CC26,CJ26)</f>
        <v>212</v>
      </c>
      <c r="BW26" s="292">
        <f>SUM(CD26,CK26)</f>
        <v>0</v>
      </c>
      <c r="BX26" s="292">
        <f>SUM(CE26,CL26)</f>
        <v>446</v>
      </c>
      <c r="BY26" s="292">
        <f>SUM(BZ26:CE26)</f>
        <v>4595</v>
      </c>
      <c r="BZ26" s="292">
        <f>F26</f>
        <v>0</v>
      </c>
      <c r="CA26" s="292">
        <f>J26</f>
        <v>3987</v>
      </c>
      <c r="CB26" s="292">
        <f>N26</f>
        <v>267</v>
      </c>
      <c r="CC26" s="292">
        <f>R26</f>
        <v>212</v>
      </c>
      <c r="CD26" s="292">
        <f>V26</f>
        <v>0</v>
      </c>
      <c r="CE26" s="292">
        <f>Z26</f>
        <v>129</v>
      </c>
      <c r="CF26" s="292">
        <f>SUM(CG26:CL26)</f>
        <v>407</v>
      </c>
      <c r="CG26" s="292">
        <f>BE26</f>
        <v>0</v>
      </c>
      <c r="CH26" s="292">
        <f>BF26</f>
        <v>35</v>
      </c>
      <c r="CI26" s="292">
        <f>BG26</f>
        <v>55</v>
      </c>
      <c r="CJ26" s="292">
        <f>BH26</f>
        <v>0</v>
      </c>
      <c r="CK26" s="292">
        <f>BI26</f>
        <v>0</v>
      </c>
      <c r="CL26" s="292">
        <f>BJ26</f>
        <v>317</v>
      </c>
      <c r="CM26" s="292">
        <f>SUM(CT26,DA26)</f>
        <v>616</v>
      </c>
      <c r="CN26" s="292">
        <f>SUM(CU26,DB26)</f>
        <v>0</v>
      </c>
      <c r="CO26" s="292">
        <f>SUM(CV26,DC26)</f>
        <v>595</v>
      </c>
      <c r="CP26" s="292">
        <f>SUM(CW26,DD26)</f>
        <v>6</v>
      </c>
      <c r="CQ26" s="292">
        <f>SUM(CX26,DE26)</f>
        <v>0</v>
      </c>
      <c r="CR26" s="292">
        <f>SUM(CY26,DF26)</f>
        <v>0</v>
      </c>
      <c r="CS26" s="292">
        <f>SUM(CZ26,DG26)</f>
        <v>15</v>
      </c>
      <c r="CT26" s="292">
        <f>SUM(CU26:CZ26)</f>
        <v>535</v>
      </c>
      <c r="CU26" s="292">
        <f>AE26</f>
        <v>0</v>
      </c>
      <c r="CV26" s="292">
        <f>AI26</f>
        <v>535</v>
      </c>
      <c r="CW26" s="292">
        <f>AM26</f>
        <v>0</v>
      </c>
      <c r="CX26" s="292">
        <f>AQ26</f>
        <v>0</v>
      </c>
      <c r="CY26" s="292">
        <f>AU26</f>
        <v>0</v>
      </c>
      <c r="CZ26" s="292">
        <f>AY26</f>
        <v>0</v>
      </c>
      <c r="DA26" s="292">
        <f>SUM(DB26:DG26)</f>
        <v>81</v>
      </c>
      <c r="DB26" s="292">
        <f>BL26</f>
        <v>0</v>
      </c>
      <c r="DC26" s="292">
        <f>BM26</f>
        <v>60</v>
      </c>
      <c r="DD26" s="292">
        <f>BN26</f>
        <v>6</v>
      </c>
      <c r="DE26" s="292">
        <f>BO26</f>
        <v>0</v>
      </c>
      <c r="DF26" s="292">
        <f>BP26</f>
        <v>0</v>
      </c>
      <c r="DG26" s="292">
        <f>BQ26</f>
        <v>15</v>
      </c>
      <c r="DH26" s="292">
        <v>0</v>
      </c>
      <c r="DI26" s="292">
        <f>SUM(DJ26:DM26)</f>
        <v>0</v>
      </c>
      <c r="DJ26" s="292">
        <v>0</v>
      </c>
      <c r="DK26" s="292">
        <v>0</v>
      </c>
      <c r="DL26" s="292">
        <v>0</v>
      </c>
      <c r="DM26" s="292">
        <v>0</v>
      </c>
    </row>
    <row r="27" spans="1:117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SUM(E27,AD27,BC27)</f>
        <v>2093</v>
      </c>
      <c r="E27" s="292">
        <f>SUM(F27,J27,N27,R27,V27,Z27)</f>
        <v>1231</v>
      </c>
      <c r="F27" s="292">
        <f>SUM(G27:I27)</f>
        <v>0</v>
      </c>
      <c r="G27" s="292">
        <v>0</v>
      </c>
      <c r="H27" s="292">
        <v>0</v>
      </c>
      <c r="I27" s="292">
        <v>0</v>
      </c>
      <c r="J27" s="292">
        <f>SUM(K27:M27)</f>
        <v>963</v>
      </c>
      <c r="K27" s="292">
        <v>0</v>
      </c>
      <c r="L27" s="292">
        <v>963</v>
      </c>
      <c r="M27" s="292">
        <v>0</v>
      </c>
      <c r="N27" s="292">
        <f>SUM(O27:Q27)</f>
        <v>130</v>
      </c>
      <c r="O27" s="292">
        <v>0</v>
      </c>
      <c r="P27" s="292">
        <v>130</v>
      </c>
      <c r="Q27" s="292">
        <v>0</v>
      </c>
      <c r="R27" s="292">
        <f>SUM(S27:U27)</f>
        <v>120</v>
      </c>
      <c r="S27" s="292">
        <v>0</v>
      </c>
      <c r="T27" s="292">
        <v>120</v>
      </c>
      <c r="U27" s="292">
        <v>0</v>
      </c>
      <c r="V27" s="292">
        <f>SUM(W27:Y27)</f>
        <v>0</v>
      </c>
      <c r="W27" s="292">
        <v>0</v>
      </c>
      <c r="X27" s="292">
        <v>0</v>
      </c>
      <c r="Y27" s="292">
        <v>0</v>
      </c>
      <c r="Z27" s="292">
        <f>SUM(AA27:AC27)</f>
        <v>18</v>
      </c>
      <c r="AA27" s="292">
        <v>0</v>
      </c>
      <c r="AB27" s="292">
        <v>18</v>
      </c>
      <c r="AC27" s="292">
        <v>0</v>
      </c>
      <c r="AD27" s="292">
        <f>SUM(AE27,AI27,AM27,AQ27,AU27,AY27)</f>
        <v>258</v>
      </c>
      <c r="AE27" s="292">
        <f>SUM(AF27:AH27)</f>
        <v>0</v>
      </c>
      <c r="AF27" s="292">
        <v>0</v>
      </c>
      <c r="AG27" s="292">
        <v>0</v>
      </c>
      <c r="AH27" s="292">
        <v>0</v>
      </c>
      <c r="AI27" s="292">
        <f>SUM(AJ27:AL27)</f>
        <v>258</v>
      </c>
      <c r="AJ27" s="292">
        <v>0</v>
      </c>
      <c r="AK27" s="292">
        <v>0</v>
      </c>
      <c r="AL27" s="292">
        <v>258</v>
      </c>
      <c r="AM27" s="292">
        <f>SUM(AN27:AP27)</f>
        <v>0</v>
      </c>
      <c r="AN27" s="292">
        <v>0</v>
      </c>
      <c r="AO27" s="292">
        <v>0</v>
      </c>
      <c r="AP27" s="292">
        <v>0</v>
      </c>
      <c r="AQ27" s="292">
        <f>SUM(AR27:AT27)</f>
        <v>0</v>
      </c>
      <c r="AR27" s="292">
        <v>0</v>
      </c>
      <c r="AS27" s="292">
        <v>0</v>
      </c>
      <c r="AT27" s="292">
        <v>0</v>
      </c>
      <c r="AU27" s="292">
        <f>SUM(AV27:AX27)</f>
        <v>0</v>
      </c>
      <c r="AV27" s="292">
        <v>0</v>
      </c>
      <c r="AW27" s="292">
        <v>0</v>
      </c>
      <c r="AX27" s="292">
        <v>0</v>
      </c>
      <c r="AY27" s="292">
        <f>SUM(AZ27:BB27)</f>
        <v>0</v>
      </c>
      <c r="AZ27" s="292">
        <v>0</v>
      </c>
      <c r="BA27" s="292">
        <v>0</v>
      </c>
      <c r="BB27" s="292">
        <v>0</v>
      </c>
      <c r="BC27" s="292">
        <f>SUM(BD27,BK27)</f>
        <v>604</v>
      </c>
      <c r="BD27" s="292">
        <f>SUM(BE27:BJ27)</f>
        <v>404</v>
      </c>
      <c r="BE27" s="292">
        <v>0</v>
      </c>
      <c r="BF27" s="292">
        <v>127</v>
      </c>
      <c r="BG27" s="292">
        <v>156</v>
      </c>
      <c r="BH27" s="292">
        <v>36</v>
      </c>
      <c r="BI27" s="292">
        <v>0</v>
      </c>
      <c r="BJ27" s="292">
        <v>85</v>
      </c>
      <c r="BK27" s="292">
        <f>SUM(BL27:BQ27)</f>
        <v>200</v>
      </c>
      <c r="BL27" s="292">
        <v>0</v>
      </c>
      <c r="BM27" s="292">
        <v>200</v>
      </c>
      <c r="BN27" s="292">
        <v>0</v>
      </c>
      <c r="BO27" s="292">
        <v>0</v>
      </c>
      <c r="BP27" s="292">
        <v>0</v>
      </c>
      <c r="BQ27" s="292">
        <v>0</v>
      </c>
      <c r="BR27" s="292">
        <f>SUM(BY27,CF27)</f>
        <v>1635</v>
      </c>
      <c r="BS27" s="292">
        <f>SUM(BZ27,CG27)</f>
        <v>0</v>
      </c>
      <c r="BT27" s="292">
        <f>SUM(CA27,CH27)</f>
        <v>1090</v>
      </c>
      <c r="BU27" s="292">
        <f>SUM(CB27,CI27)</f>
        <v>286</v>
      </c>
      <c r="BV27" s="292">
        <f>SUM(CC27,CJ27)</f>
        <v>156</v>
      </c>
      <c r="BW27" s="292">
        <f>SUM(CD27,CK27)</f>
        <v>0</v>
      </c>
      <c r="BX27" s="292">
        <f>SUM(CE27,CL27)</f>
        <v>103</v>
      </c>
      <c r="BY27" s="292">
        <f>SUM(BZ27:CE27)</f>
        <v>1231</v>
      </c>
      <c r="BZ27" s="292">
        <f>F27</f>
        <v>0</v>
      </c>
      <c r="CA27" s="292">
        <f>J27</f>
        <v>963</v>
      </c>
      <c r="CB27" s="292">
        <f>N27</f>
        <v>130</v>
      </c>
      <c r="CC27" s="292">
        <f>R27</f>
        <v>120</v>
      </c>
      <c r="CD27" s="292">
        <f>V27</f>
        <v>0</v>
      </c>
      <c r="CE27" s="292">
        <f>Z27</f>
        <v>18</v>
      </c>
      <c r="CF27" s="292">
        <f>SUM(CG27:CL27)</f>
        <v>404</v>
      </c>
      <c r="CG27" s="292">
        <f>BE27</f>
        <v>0</v>
      </c>
      <c r="CH27" s="292">
        <f>BF27</f>
        <v>127</v>
      </c>
      <c r="CI27" s="292">
        <f>BG27</f>
        <v>156</v>
      </c>
      <c r="CJ27" s="292">
        <f>BH27</f>
        <v>36</v>
      </c>
      <c r="CK27" s="292">
        <f>BI27</f>
        <v>0</v>
      </c>
      <c r="CL27" s="292">
        <f>BJ27</f>
        <v>85</v>
      </c>
      <c r="CM27" s="292">
        <f>SUM(CT27,DA27)</f>
        <v>458</v>
      </c>
      <c r="CN27" s="292">
        <f>SUM(CU27,DB27)</f>
        <v>0</v>
      </c>
      <c r="CO27" s="292">
        <f>SUM(CV27,DC27)</f>
        <v>458</v>
      </c>
      <c r="CP27" s="292">
        <f>SUM(CW27,DD27)</f>
        <v>0</v>
      </c>
      <c r="CQ27" s="292">
        <f>SUM(CX27,DE27)</f>
        <v>0</v>
      </c>
      <c r="CR27" s="292">
        <f>SUM(CY27,DF27)</f>
        <v>0</v>
      </c>
      <c r="CS27" s="292">
        <f>SUM(CZ27,DG27)</f>
        <v>0</v>
      </c>
      <c r="CT27" s="292">
        <f>SUM(CU27:CZ27)</f>
        <v>258</v>
      </c>
      <c r="CU27" s="292">
        <f>AE27</f>
        <v>0</v>
      </c>
      <c r="CV27" s="292">
        <f>AI27</f>
        <v>258</v>
      </c>
      <c r="CW27" s="292">
        <f>AM27</f>
        <v>0</v>
      </c>
      <c r="CX27" s="292">
        <f>AQ27</f>
        <v>0</v>
      </c>
      <c r="CY27" s="292">
        <f>AU27</f>
        <v>0</v>
      </c>
      <c r="CZ27" s="292">
        <f>AY27</f>
        <v>0</v>
      </c>
      <c r="DA27" s="292">
        <f>SUM(DB27:DG27)</f>
        <v>200</v>
      </c>
      <c r="DB27" s="292">
        <f>BL27</f>
        <v>0</v>
      </c>
      <c r="DC27" s="292">
        <f>BM27</f>
        <v>200</v>
      </c>
      <c r="DD27" s="292">
        <f>BN27</f>
        <v>0</v>
      </c>
      <c r="DE27" s="292">
        <f>BO27</f>
        <v>0</v>
      </c>
      <c r="DF27" s="292">
        <f>BP27</f>
        <v>0</v>
      </c>
      <c r="DG27" s="292">
        <f>BQ27</f>
        <v>0</v>
      </c>
      <c r="DH27" s="292">
        <v>0</v>
      </c>
      <c r="DI27" s="292">
        <f>SUM(DJ27:DM27)</f>
        <v>0</v>
      </c>
      <c r="DJ27" s="292">
        <v>0</v>
      </c>
      <c r="DK27" s="292">
        <v>0</v>
      </c>
      <c r="DL27" s="292">
        <v>0</v>
      </c>
      <c r="DM27" s="292">
        <v>0</v>
      </c>
    </row>
    <row r="28" spans="1:117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</row>
    <row r="29" spans="1:117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</row>
    <row r="30" spans="1:117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</row>
    <row r="31" spans="1:117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</row>
    <row r="32" spans="1:117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</row>
    <row r="33" spans="1:117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</row>
    <row r="34" spans="1:117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</row>
    <row r="35" spans="1:117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</row>
    <row r="36" spans="1:117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</row>
    <row r="37" spans="1:117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</row>
    <row r="38" spans="1:117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</row>
    <row r="39" spans="1:117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</row>
    <row r="40" spans="1:117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</row>
    <row r="41" spans="1:117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</row>
    <row r="42" spans="1:117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</row>
    <row r="43" spans="1:117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</row>
    <row r="44" spans="1:117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</row>
    <row r="45" spans="1:117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</row>
    <row r="46" spans="1:117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</row>
    <row r="47" spans="1:117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</row>
    <row r="48" spans="1:117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</row>
    <row r="49" spans="1:117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</row>
    <row r="50" spans="1:117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27">
    <sortCondition ref="A8:A27"/>
    <sortCondition ref="B8:B27"/>
    <sortCondition ref="C8:C27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&amp;Lごみ搬入量の状況（令和2年度実績）</oddHeader>
  </headerFooter>
  <colBreaks count="5" manualBreakCount="5">
    <brk id="13" min="1" max="26" man="1"/>
    <brk id="25" min="1" max="26" man="1"/>
    <brk id="38" min="1" max="26" man="1"/>
    <brk id="50" min="1" max="26" man="1"/>
    <brk id="62" min="1" max="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16" t="s">
        <v>11</v>
      </c>
      <c r="B2" s="316" t="s">
        <v>12</v>
      </c>
      <c r="C2" s="318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17"/>
      <c r="B3" s="317"/>
      <c r="C3" s="319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17"/>
      <c r="B4" s="317"/>
      <c r="C4" s="319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17"/>
      <c r="B5" s="317"/>
      <c r="C5" s="319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17"/>
      <c r="B6" s="317"/>
      <c r="C6" s="319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佐賀県</v>
      </c>
      <c r="B7" s="303" t="str">
        <f>ごみ処理概要!B7</f>
        <v>41000</v>
      </c>
      <c r="C7" s="304" t="s">
        <v>3</v>
      </c>
      <c r="D7" s="305">
        <f>SUM(E7,T7,AI7,AX7,BM7,CB7,CQ7,DF7,DU7,DZ7)</f>
        <v>261351</v>
      </c>
      <c r="E7" s="305">
        <f>SUM(F7,M7)</f>
        <v>214072</v>
      </c>
      <c r="F7" s="305">
        <f>SUM(G7:L7)</f>
        <v>196743</v>
      </c>
      <c r="G7" s="305">
        <f t="shared" ref="G7:L7" si="0">SUM(G$8:G$207)</f>
        <v>0</v>
      </c>
      <c r="H7" s="305">
        <f t="shared" si="0"/>
        <v>196288</v>
      </c>
      <c r="I7" s="305">
        <f t="shared" si="0"/>
        <v>0</v>
      </c>
      <c r="J7" s="305">
        <f t="shared" si="0"/>
        <v>0</v>
      </c>
      <c r="K7" s="305">
        <f t="shared" si="0"/>
        <v>0</v>
      </c>
      <c r="L7" s="305">
        <f t="shared" si="0"/>
        <v>455</v>
      </c>
      <c r="M7" s="305">
        <f>SUM(N7:S7)</f>
        <v>17329</v>
      </c>
      <c r="N7" s="305">
        <f t="shared" ref="N7:S7" si="1">SUM(N$8:N$207)</f>
        <v>0</v>
      </c>
      <c r="O7" s="305">
        <f t="shared" si="1"/>
        <v>15217</v>
      </c>
      <c r="P7" s="305">
        <f t="shared" si="1"/>
        <v>0</v>
      </c>
      <c r="Q7" s="305">
        <f t="shared" si="1"/>
        <v>0</v>
      </c>
      <c r="R7" s="305">
        <f t="shared" si="1"/>
        <v>0</v>
      </c>
      <c r="S7" s="305">
        <f t="shared" si="1"/>
        <v>2112</v>
      </c>
      <c r="T7" s="305">
        <f>SUM(U7,AB7)</f>
        <v>11839</v>
      </c>
      <c r="U7" s="305">
        <f>SUM(V7:AA7)</f>
        <v>6086</v>
      </c>
      <c r="V7" s="305">
        <f t="shared" ref="V7:AA7" si="2">SUM(V$8:V$207)</f>
        <v>0</v>
      </c>
      <c r="W7" s="305">
        <f t="shared" si="2"/>
        <v>0</v>
      </c>
      <c r="X7" s="305">
        <f t="shared" si="2"/>
        <v>4061</v>
      </c>
      <c r="Y7" s="305">
        <f t="shared" si="2"/>
        <v>68</v>
      </c>
      <c r="Z7" s="305">
        <f t="shared" si="2"/>
        <v>0</v>
      </c>
      <c r="AA7" s="305">
        <f t="shared" si="2"/>
        <v>1957</v>
      </c>
      <c r="AB7" s="305">
        <f>SUM(AC7:AH7)</f>
        <v>5753</v>
      </c>
      <c r="AC7" s="305">
        <f t="shared" ref="AC7:AH7" si="3">SUM(AC$8:AC$207)</f>
        <v>0</v>
      </c>
      <c r="AD7" s="305">
        <f t="shared" si="3"/>
        <v>0</v>
      </c>
      <c r="AE7" s="305">
        <f t="shared" si="3"/>
        <v>880</v>
      </c>
      <c r="AF7" s="305">
        <f t="shared" si="3"/>
        <v>0</v>
      </c>
      <c r="AG7" s="305">
        <f t="shared" si="3"/>
        <v>1</v>
      </c>
      <c r="AH7" s="305">
        <f t="shared" si="3"/>
        <v>4872</v>
      </c>
      <c r="AI7" s="305">
        <f>SUM(AJ7,AQ7)</f>
        <v>2986</v>
      </c>
      <c r="AJ7" s="305">
        <f>SUM(AK7:AP7)</f>
        <v>1086</v>
      </c>
      <c r="AK7" s="305">
        <f t="shared" ref="AK7:AP7" si="4">SUM(AK$8:AK$207)</f>
        <v>0</v>
      </c>
      <c r="AL7" s="305">
        <f t="shared" si="4"/>
        <v>0</v>
      </c>
      <c r="AM7" s="305">
        <f t="shared" si="4"/>
        <v>0</v>
      </c>
      <c r="AN7" s="305">
        <f t="shared" si="4"/>
        <v>1086</v>
      </c>
      <c r="AO7" s="305">
        <f t="shared" si="4"/>
        <v>0</v>
      </c>
      <c r="AP7" s="305">
        <f t="shared" si="4"/>
        <v>0</v>
      </c>
      <c r="AQ7" s="305">
        <f>SUM(AR7:AW7)</f>
        <v>1900</v>
      </c>
      <c r="AR7" s="305">
        <f t="shared" ref="AR7:AW7" si="5">SUM(AR$8:AR$207)</f>
        <v>0</v>
      </c>
      <c r="AS7" s="305">
        <f t="shared" si="5"/>
        <v>1330</v>
      </c>
      <c r="AT7" s="305">
        <f t="shared" si="5"/>
        <v>0</v>
      </c>
      <c r="AU7" s="305">
        <f t="shared" si="5"/>
        <v>570</v>
      </c>
      <c r="AV7" s="305">
        <f t="shared" si="5"/>
        <v>0</v>
      </c>
      <c r="AW7" s="305">
        <f t="shared" si="5"/>
        <v>0</v>
      </c>
      <c r="AX7" s="305">
        <f>SUM(AY7,BF7)</f>
        <v>0</v>
      </c>
      <c r="AY7" s="305">
        <f>SUM(AZ7:BE7)</f>
        <v>0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0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168</v>
      </c>
      <c r="BN7" s="305">
        <f>SUM(BO7:BT7)</f>
        <v>168</v>
      </c>
      <c r="BO7" s="305">
        <f t="shared" ref="BO7:BT7" si="8">SUM(BO$8:BO$207)</f>
        <v>0</v>
      </c>
      <c r="BP7" s="305">
        <f t="shared" si="8"/>
        <v>0</v>
      </c>
      <c r="BQ7" s="305">
        <f t="shared" si="8"/>
        <v>0</v>
      </c>
      <c r="BR7" s="305">
        <f t="shared" si="8"/>
        <v>168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676</v>
      </c>
      <c r="CC7" s="305">
        <f>SUM(CD7:CI7)</f>
        <v>179</v>
      </c>
      <c r="CD7" s="305">
        <f t="shared" ref="CD7:CI7" si="10">SUM(CD$8:CD$207)</f>
        <v>0</v>
      </c>
      <c r="CE7" s="305">
        <f t="shared" si="10"/>
        <v>0</v>
      </c>
      <c r="CF7" s="305">
        <f t="shared" si="10"/>
        <v>0</v>
      </c>
      <c r="CG7" s="305">
        <f t="shared" si="10"/>
        <v>179</v>
      </c>
      <c r="CH7" s="305">
        <f t="shared" si="10"/>
        <v>0</v>
      </c>
      <c r="CI7" s="305">
        <f t="shared" si="10"/>
        <v>0</v>
      </c>
      <c r="CJ7" s="305">
        <f>SUM(CK7:CP7)</f>
        <v>497</v>
      </c>
      <c r="CK7" s="305">
        <f t="shared" ref="CK7:CP7" si="11">SUM(CK$8:CK$207)</f>
        <v>0</v>
      </c>
      <c r="CL7" s="305">
        <f t="shared" si="11"/>
        <v>496</v>
      </c>
      <c r="CM7" s="305">
        <f t="shared" si="11"/>
        <v>0</v>
      </c>
      <c r="CN7" s="305">
        <f t="shared" si="11"/>
        <v>1</v>
      </c>
      <c r="CO7" s="305">
        <f t="shared" si="11"/>
        <v>0</v>
      </c>
      <c r="CP7" s="305">
        <f t="shared" si="11"/>
        <v>0</v>
      </c>
      <c r="CQ7" s="305">
        <f>SUM(CR7,CY7)</f>
        <v>24512</v>
      </c>
      <c r="CR7" s="305">
        <f>SUM(CS7:CX7)</f>
        <v>17409</v>
      </c>
      <c r="CS7" s="305">
        <f t="shared" ref="CS7:CX7" si="12">SUM(CS$8:CS$207)</f>
        <v>0</v>
      </c>
      <c r="CT7" s="305">
        <f t="shared" si="12"/>
        <v>0</v>
      </c>
      <c r="CU7" s="305">
        <f t="shared" si="12"/>
        <v>4410</v>
      </c>
      <c r="CV7" s="305">
        <f t="shared" si="12"/>
        <v>12197</v>
      </c>
      <c r="CW7" s="305">
        <f t="shared" si="12"/>
        <v>183</v>
      </c>
      <c r="CX7" s="305">
        <f t="shared" si="12"/>
        <v>619</v>
      </c>
      <c r="CY7" s="305">
        <f>SUM(CZ7:DE7)</f>
        <v>7103</v>
      </c>
      <c r="CZ7" s="305">
        <f t="shared" ref="CZ7:DE7" si="13">SUM(CZ$8:CZ$207)</f>
        <v>0</v>
      </c>
      <c r="DA7" s="305">
        <f t="shared" si="13"/>
        <v>3</v>
      </c>
      <c r="DB7" s="305">
        <f t="shared" si="13"/>
        <v>1351</v>
      </c>
      <c r="DC7" s="305">
        <f t="shared" si="13"/>
        <v>1558</v>
      </c>
      <c r="DD7" s="305">
        <f t="shared" si="13"/>
        <v>67</v>
      </c>
      <c r="DE7" s="305">
        <f t="shared" si="13"/>
        <v>4124</v>
      </c>
      <c r="DF7" s="305">
        <f>SUM(DG7,DN7)</f>
        <v>286</v>
      </c>
      <c r="DG7" s="305">
        <f>SUM(DH7:DM7)</f>
        <v>130</v>
      </c>
      <c r="DH7" s="305">
        <f t="shared" ref="DH7:DM7" si="14">SUM(DH$8:DH$207)</f>
        <v>0</v>
      </c>
      <c r="DI7" s="305">
        <f t="shared" si="14"/>
        <v>0</v>
      </c>
      <c r="DJ7" s="305">
        <f t="shared" si="14"/>
        <v>130</v>
      </c>
      <c r="DK7" s="305">
        <f t="shared" si="14"/>
        <v>0</v>
      </c>
      <c r="DL7" s="305">
        <f t="shared" si="14"/>
        <v>0</v>
      </c>
      <c r="DM7" s="305">
        <f t="shared" si="14"/>
        <v>0</v>
      </c>
      <c r="DN7" s="305">
        <f>SUM(DO7:DT7)</f>
        <v>156</v>
      </c>
      <c r="DO7" s="305">
        <f t="shared" ref="DO7:DT7" si="15">SUM(DO$8:DO$207)</f>
        <v>0</v>
      </c>
      <c r="DP7" s="305">
        <f t="shared" si="15"/>
        <v>0</v>
      </c>
      <c r="DQ7" s="305">
        <f t="shared" si="15"/>
        <v>156</v>
      </c>
      <c r="DR7" s="305">
        <f t="shared" si="15"/>
        <v>0</v>
      </c>
      <c r="DS7" s="305">
        <f t="shared" si="15"/>
        <v>0</v>
      </c>
      <c r="DT7" s="305">
        <f t="shared" si="15"/>
        <v>0</v>
      </c>
      <c r="DU7" s="305">
        <f>SUM(DV7:DY7)</f>
        <v>6806</v>
      </c>
      <c r="DV7" s="305">
        <f>SUM(DV$8:DV$207)</f>
        <v>6583</v>
      </c>
      <c r="DW7" s="305">
        <f>SUM(DW$8:DW$207)</f>
        <v>35</v>
      </c>
      <c r="DX7" s="305">
        <f>SUM(DX$8:DX$207)</f>
        <v>185</v>
      </c>
      <c r="DY7" s="305">
        <f>SUM(DY$8:DY$207)</f>
        <v>3</v>
      </c>
      <c r="DZ7" s="305">
        <f>SUM(EA7,EH7)</f>
        <v>6</v>
      </c>
      <c r="EA7" s="305">
        <f>SUM(EB7:EG7)</f>
        <v>0</v>
      </c>
      <c r="EB7" s="305">
        <f t="shared" ref="EB7:EG7" si="16">SUM(EB$8:EB$207)</f>
        <v>0</v>
      </c>
      <c r="EC7" s="305">
        <f t="shared" si="16"/>
        <v>0</v>
      </c>
      <c r="ED7" s="305">
        <f t="shared" si="16"/>
        <v>0</v>
      </c>
      <c r="EE7" s="305">
        <f t="shared" si="16"/>
        <v>0</v>
      </c>
      <c r="EF7" s="305">
        <f t="shared" si="16"/>
        <v>0</v>
      </c>
      <c r="EG7" s="305">
        <f t="shared" si="16"/>
        <v>0</v>
      </c>
      <c r="EH7" s="305">
        <f>SUM(EI7:EN7)</f>
        <v>6</v>
      </c>
      <c r="EI7" s="305">
        <f t="shared" ref="EI7:EN7" si="17">SUM(EI$8:EI$207)</f>
        <v>0</v>
      </c>
      <c r="EJ7" s="305">
        <f t="shared" si="17"/>
        <v>0</v>
      </c>
      <c r="EK7" s="305">
        <f t="shared" si="17"/>
        <v>6</v>
      </c>
      <c r="EL7" s="305">
        <f t="shared" si="17"/>
        <v>0</v>
      </c>
      <c r="EM7" s="305">
        <f t="shared" si="17"/>
        <v>0</v>
      </c>
      <c r="EN7" s="305">
        <f t="shared" si="17"/>
        <v>0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83021</v>
      </c>
      <c r="E8" s="292">
        <f>SUM(F8,M8)</f>
        <v>71881</v>
      </c>
      <c r="F8" s="292">
        <f>SUM(G8:L8)</f>
        <v>60187</v>
      </c>
      <c r="G8" s="292">
        <v>0</v>
      </c>
      <c r="H8" s="292">
        <v>59732</v>
      </c>
      <c r="I8" s="292">
        <v>0</v>
      </c>
      <c r="J8" s="292">
        <v>0</v>
      </c>
      <c r="K8" s="292">
        <v>0</v>
      </c>
      <c r="L8" s="292">
        <v>455</v>
      </c>
      <c r="M8" s="292">
        <f>SUM(N8:S8)</f>
        <v>11694</v>
      </c>
      <c r="N8" s="292">
        <v>0</v>
      </c>
      <c r="O8" s="292">
        <v>9582</v>
      </c>
      <c r="P8" s="292">
        <v>0</v>
      </c>
      <c r="Q8" s="292">
        <v>0</v>
      </c>
      <c r="R8" s="292">
        <v>0</v>
      </c>
      <c r="S8" s="292">
        <v>2112</v>
      </c>
      <c r="T8" s="292">
        <f>SUM(U8,AB8)</f>
        <v>320</v>
      </c>
      <c r="U8" s="292">
        <f>SUM(V8:AA8)</f>
        <v>161</v>
      </c>
      <c r="V8" s="292">
        <v>0</v>
      </c>
      <c r="W8" s="292">
        <v>0</v>
      </c>
      <c r="X8" s="292">
        <v>139</v>
      </c>
      <c r="Y8" s="292">
        <v>0</v>
      </c>
      <c r="Z8" s="292">
        <v>0</v>
      </c>
      <c r="AA8" s="292">
        <v>22</v>
      </c>
      <c r="AB8" s="292">
        <f>SUM(AC8:AH8)</f>
        <v>159</v>
      </c>
      <c r="AC8" s="292">
        <v>0</v>
      </c>
      <c r="AD8" s="292">
        <v>0</v>
      </c>
      <c r="AE8" s="292">
        <v>7</v>
      </c>
      <c r="AF8" s="292">
        <v>0</v>
      </c>
      <c r="AG8" s="292">
        <v>0</v>
      </c>
      <c r="AH8" s="292">
        <v>152</v>
      </c>
      <c r="AI8" s="292">
        <f>SUM(AJ8,AQ8)</f>
        <v>1330</v>
      </c>
      <c r="AJ8" s="292">
        <f>SUM(AK8:AP8)</f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1330</v>
      </c>
      <c r="AR8" s="292">
        <v>0</v>
      </c>
      <c r="AS8" s="292">
        <v>1330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610</v>
      </c>
      <c r="CC8" s="292">
        <f>SUM(CD8:CI8)</f>
        <v>114</v>
      </c>
      <c r="CD8" s="292">
        <v>0</v>
      </c>
      <c r="CE8" s="292">
        <v>0</v>
      </c>
      <c r="CF8" s="292">
        <v>0</v>
      </c>
      <c r="CG8" s="292">
        <v>114</v>
      </c>
      <c r="CH8" s="292">
        <v>0</v>
      </c>
      <c r="CI8" s="292">
        <v>0</v>
      </c>
      <c r="CJ8" s="292">
        <f>SUM(CK8:CP8)</f>
        <v>496</v>
      </c>
      <c r="CK8" s="292">
        <v>0</v>
      </c>
      <c r="CL8" s="292">
        <v>496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8855</v>
      </c>
      <c r="CR8" s="292">
        <f>SUM(CS8:CX8)</f>
        <v>7634</v>
      </c>
      <c r="CS8" s="292">
        <v>0</v>
      </c>
      <c r="CT8" s="292">
        <v>0</v>
      </c>
      <c r="CU8" s="292">
        <v>1787</v>
      </c>
      <c r="CV8" s="292">
        <v>5621</v>
      </c>
      <c r="CW8" s="292">
        <v>9</v>
      </c>
      <c r="CX8" s="292">
        <v>217</v>
      </c>
      <c r="CY8" s="292">
        <f>SUM(CZ8:DE8)</f>
        <v>1221</v>
      </c>
      <c r="CZ8" s="292">
        <v>0</v>
      </c>
      <c r="DA8" s="292">
        <v>3</v>
      </c>
      <c r="DB8" s="292">
        <v>817</v>
      </c>
      <c r="DC8" s="292">
        <v>128</v>
      </c>
      <c r="DD8" s="292">
        <v>0</v>
      </c>
      <c r="DE8" s="292">
        <v>273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25</v>
      </c>
      <c r="DV8" s="292">
        <v>25</v>
      </c>
      <c r="DW8" s="292">
        <v>0</v>
      </c>
      <c r="DX8" s="292">
        <v>0</v>
      </c>
      <c r="DY8" s="292">
        <v>0</v>
      </c>
      <c r="DZ8" s="292">
        <f>SUM(EA8,EH8)</f>
        <v>0</v>
      </c>
      <c r="EA8" s="292">
        <f>SUM(EB8:EG8)</f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f>SUM(EI8:EN8)</f>
        <v>0</v>
      </c>
      <c r="EI8" s="292">
        <v>0</v>
      </c>
      <c r="EJ8" s="292">
        <v>0</v>
      </c>
      <c r="EK8" s="292">
        <v>0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38726</v>
      </c>
      <c r="E9" s="292">
        <f>SUM(F9,M9)</f>
        <v>30948</v>
      </c>
      <c r="F9" s="292">
        <f>SUM(G9:L9)</f>
        <v>30296</v>
      </c>
      <c r="G9" s="292">
        <v>0</v>
      </c>
      <c r="H9" s="292">
        <v>30296</v>
      </c>
      <c r="I9" s="292">
        <v>0</v>
      </c>
      <c r="J9" s="292">
        <v>0</v>
      </c>
      <c r="K9" s="292">
        <v>0</v>
      </c>
      <c r="L9" s="292">
        <v>0</v>
      </c>
      <c r="M9" s="292">
        <f>SUM(N9:S9)</f>
        <v>652</v>
      </c>
      <c r="N9" s="292">
        <v>0</v>
      </c>
      <c r="O9" s="292">
        <v>652</v>
      </c>
      <c r="P9" s="292">
        <v>0</v>
      </c>
      <c r="Q9" s="292">
        <v>0</v>
      </c>
      <c r="R9" s="292">
        <v>0</v>
      </c>
      <c r="S9" s="292">
        <v>0</v>
      </c>
      <c r="T9" s="292">
        <f>SUM(U9,AB9)</f>
        <v>2488</v>
      </c>
      <c r="U9" s="292">
        <f>SUM(V9:AA9)</f>
        <v>1704</v>
      </c>
      <c r="V9" s="292">
        <v>0</v>
      </c>
      <c r="W9" s="292">
        <v>0</v>
      </c>
      <c r="X9" s="292">
        <v>1131</v>
      </c>
      <c r="Y9" s="292">
        <v>68</v>
      </c>
      <c r="Z9" s="292">
        <v>0</v>
      </c>
      <c r="AA9" s="292">
        <v>505</v>
      </c>
      <c r="AB9" s="292">
        <f>SUM(AC9:AH9)</f>
        <v>784</v>
      </c>
      <c r="AC9" s="292">
        <v>0</v>
      </c>
      <c r="AD9" s="292">
        <v>0</v>
      </c>
      <c r="AE9" s="292">
        <v>38</v>
      </c>
      <c r="AF9" s="292">
        <v>0</v>
      </c>
      <c r="AG9" s="292">
        <v>0</v>
      </c>
      <c r="AH9" s="292">
        <v>746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1404</v>
      </c>
      <c r="CR9" s="292">
        <f>SUM(CS9:CX9)</f>
        <v>1096</v>
      </c>
      <c r="CS9" s="292">
        <v>0</v>
      </c>
      <c r="CT9" s="292">
        <v>0</v>
      </c>
      <c r="CU9" s="292">
        <v>582</v>
      </c>
      <c r="CV9" s="292">
        <v>209</v>
      </c>
      <c r="CW9" s="292">
        <v>137</v>
      </c>
      <c r="CX9" s="292">
        <v>168</v>
      </c>
      <c r="CY9" s="292">
        <f>SUM(CZ9:DE9)</f>
        <v>308</v>
      </c>
      <c r="CZ9" s="292">
        <v>0</v>
      </c>
      <c r="DA9" s="292">
        <v>0</v>
      </c>
      <c r="DB9" s="292">
        <v>0</v>
      </c>
      <c r="DC9" s="292">
        <v>0</v>
      </c>
      <c r="DD9" s="292">
        <v>59</v>
      </c>
      <c r="DE9" s="292">
        <v>249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3880</v>
      </c>
      <c r="DV9" s="292">
        <v>3842</v>
      </c>
      <c r="DW9" s="292">
        <v>35</v>
      </c>
      <c r="DX9" s="292">
        <v>0</v>
      </c>
      <c r="DY9" s="292">
        <v>3</v>
      </c>
      <c r="DZ9" s="292">
        <f>SUM(EA9,EH9)</f>
        <v>6</v>
      </c>
      <c r="EA9" s="292">
        <f>SUM(EB9:EG9)</f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f>SUM(EI9:EN9)</f>
        <v>6</v>
      </c>
      <c r="EI9" s="292">
        <v>0</v>
      </c>
      <c r="EJ9" s="292">
        <v>0</v>
      </c>
      <c r="EK9" s="292">
        <v>6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SUM(E10,T10,AI10,AX10,BM10,CB10,CQ10,DF10,DU10,DZ10)</f>
        <v>26780</v>
      </c>
      <c r="E10" s="292">
        <f>SUM(F10,M10)</f>
        <v>20918</v>
      </c>
      <c r="F10" s="292">
        <f>SUM(G10:L10)</f>
        <v>20918</v>
      </c>
      <c r="G10" s="292">
        <v>0</v>
      </c>
      <c r="H10" s="292">
        <v>20918</v>
      </c>
      <c r="I10" s="292">
        <v>0</v>
      </c>
      <c r="J10" s="292">
        <v>0</v>
      </c>
      <c r="K10" s="292">
        <v>0</v>
      </c>
      <c r="L10" s="292">
        <v>0</v>
      </c>
      <c r="M10" s="292">
        <f>SUM(N10:S10)</f>
        <v>0</v>
      </c>
      <c r="N10" s="292">
        <v>0</v>
      </c>
      <c r="O10" s="292">
        <v>0</v>
      </c>
      <c r="P10" s="292">
        <v>0</v>
      </c>
      <c r="Q10" s="292">
        <v>0</v>
      </c>
      <c r="R10" s="292">
        <v>0</v>
      </c>
      <c r="S10" s="292">
        <v>0</v>
      </c>
      <c r="T10" s="292">
        <f>SUM(U10,AB10)</f>
        <v>0</v>
      </c>
      <c r="U10" s="292">
        <f>SUM(V10:AA10)</f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v>0</v>
      </c>
      <c r="AA10" s="292">
        <v>0</v>
      </c>
      <c r="AB10" s="292">
        <f>SUM(AC10:AH10)</f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f>SUM(AJ10,AQ10)</f>
        <v>343</v>
      </c>
      <c r="AJ10" s="292">
        <f>SUM(AK10:AP10)</f>
        <v>343</v>
      </c>
      <c r="AK10" s="292">
        <v>0</v>
      </c>
      <c r="AL10" s="292">
        <v>0</v>
      </c>
      <c r="AM10" s="292">
        <v>0</v>
      </c>
      <c r="AN10" s="292">
        <v>343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168</v>
      </c>
      <c r="BN10" s="292">
        <f>SUM(BO10:BT10)</f>
        <v>168</v>
      </c>
      <c r="BO10" s="292">
        <v>0</v>
      </c>
      <c r="BP10" s="292">
        <v>0</v>
      </c>
      <c r="BQ10" s="292">
        <v>0</v>
      </c>
      <c r="BR10" s="292">
        <v>168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5287</v>
      </c>
      <c r="CR10" s="292">
        <f>SUM(CS10:CX10)</f>
        <v>1902</v>
      </c>
      <c r="CS10" s="292">
        <v>0</v>
      </c>
      <c r="CT10" s="292">
        <v>0</v>
      </c>
      <c r="CU10" s="292">
        <v>395</v>
      </c>
      <c r="CV10" s="292">
        <v>1304</v>
      </c>
      <c r="CW10" s="292">
        <v>15</v>
      </c>
      <c r="CX10" s="292">
        <v>188</v>
      </c>
      <c r="CY10" s="292">
        <f>SUM(CZ10:DE10)</f>
        <v>3385</v>
      </c>
      <c r="CZ10" s="292">
        <v>0</v>
      </c>
      <c r="DA10" s="292">
        <v>0</v>
      </c>
      <c r="DB10" s="292">
        <v>151</v>
      </c>
      <c r="DC10" s="292">
        <v>1346</v>
      </c>
      <c r="DD10" s="292">
        <v>0</v>
      </c>
      <c r="DE10" s="292">
        <v>1888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64</v>
      </c>
      <c r="DV10" s="292">
        <v>64</v>
      </c>
      <c r="DW10" s="292">
        <v>0</v>
      </c>
      <c r="DX10" s="292">
        <v>0</v>
      </c>
      <c r="DY10" s="292">
        <v>0</v>
      </c>
      <c r="DZ10" s="292">
        <f>SUM(EA10,EH10)</f>
        <v>0</v>
      </c>
      <c r="EA10" s="292">
        <f>SUM(EB10:EG10)</f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>SUM(EI10:EN10)</f>
        <v>0</v>
      </c>
      <c r="EI10" s="292">
        <v>0</v>
      </c>
      <c r="EJ10" s="292">
        <v>0</v>
      </c>
      <c r="EK10" s="292">
        <v>0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768</v>
      </c>
      <c r="C11" s="290" t="s">
        <v>769</v>
      </c>
      <c r="D11" s="292">
        <f>SUM(E11,T11,AI11,AX11,BM11,CB11,CQ11,DF11,DU11,DZ11)</f>
        <v>5560</v>
      </c>
      <c r="E11" s="292">
        <f>SUM(F11,M11)</f>
        <v>5001</v>
      </c>
      <c r="F11" s="292">
        <f>SUM(G11:L11)</f>
        <v>4413</v>
      </c>
      <c r="G11" s="292">
        <v>0</v>
      </c>
      <c r="H11" s="292">
        <v>4413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588</v>
      </c>
      <c r="N11" s="292">
        <v>0</v>
      </c>
      <c r="O11" s="292">
        <v>588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0</v>
      </c>
      <c r="U11" s="292">
        <f>SUM(V11:AA11)</f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v>0</v>
      </c>
      <c r="AA11" s="292">
        <v>0</v>
      </c>
      <c r="AB11" s="292">
        <f>SUM(AC11:AH11)</f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f>SUM(AJ11,AQ11)</f>
        <v>0</v>
      </c>
      <c r="AJ11" s="292">
        <f>SUM(AK11:AP11)</f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54</v>
      </c>
      <c r="CC11" s="292">
        <f>SUM(CD11:CI11)</f>
        <v>54</v>
      </c>
      <c r="CD11" s="292">
        <v>0</v>
      </c>
      <c r="CE11" s="292">
        <v>0</v>
      </c>
      <c r="CF11" s="292">
        <v>0</v>
      </c>
      <c r="CG11" s="292">
        <v>54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443</v>
      </c>
      <c r="CR11" s="292">
        <f>SUM(CS11:CX11)</f>
        <v>305</v>
      </c>
      <c r="CS11" s="292">
        <v>0</v>
      </c>
      <c r="CT11" s="292">
        <v>0</v>
      </c>
      <c r="CU11" s="292">
        <v>228</v>
      </c>
      <c r="CV11" s="292">
        <v>77</v>
      </c>
      <c r="CW11" s="292">
        <v>0</v>
      </c>
      <c r="CX11" s="292">
        <v>0</v>
      </c>
      <c r="CY11" s="292">
        <f>SUM(CZ11:DE11)</f>
        <v>138</v>
      </c>
      <c r="CZ11" s="292">
        <v>0</v>
      </c>
      <c r="DA11" s="292">
        <v>0</v>
      </c>
      <c r="DB11" s="292">
        <v>138</v>
      </c>
      <c r="DC11" s="292">
        <v>0</v>
      </c>
      <c r="DD11" s="292">
        <v>0</v>
      </c>
      <c r="DE11" s="292">
        <v>0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62</v>
      </c>
      <c r="DV11" s="292">
        <v>38</v>
      </c>
      <c r="DW11" s="292">
        <v>0</v>
      </c>
      <c r="DX11" s="292">
        <v>24</v>
      </c>
      <c r="DY11" s="292">
        <v>0</v>
      </c>
      <c r="DZ11" s="292">
        <f>SUM(EA11,EH11)</f>
        <v>0</v>
      </c>
      <c r="EA11" s="292">
        <f>SUM(EB11:EG11)</f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f>SUM(EI11:EN11)</f>
        <v>0</v>
      </c>
      <c r="EI11" s="292">
        <v>0</v>
      </c>
      <c r="EJ11" s="292">
        <v>0</v>
      </c>
      <c r="EK11" s="292">
        <v>0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770</v>
      </c>
      <c r="C12" s="290" t="s">
        <v>771</v>
      </c>
      <c r="D12" s="292">
        <f>SUM(E12,T12,AI12,AX12,BM12,CB12,CQ12,DF12,DU12,DZ12)</f>
        <v>15333</v>
      </c>
      <c r="E12" s="292">
        <f>SUM(F12,M12)</f>
        <v>12471</v>
      </c>
      <c r="F12" s="292">
        <f>SUM(G12:L12)</f>
        <v>11781</v>
      </c>
      <c r="G12" s="292">
        <v>0</v>
      </c>
      <c r="H12" s="292">
        <v>11781</v>
      </c>
      <c r="I12" s="292">
        <v>0</v>
      </c>
      <c r="J12" s="292">
        <v>0</v>
      </c>
      <c r="K12" s="292">
        <v>0</v>
      </c>
      <c r="L12" s="292">
        <v>0</v>
      </c>
      <c r="M12" s="292">
        <f>SUM(N12:S12)</f>
        <v>690</v>
      </c>
      <c r="N12" s="292">
        <v>0</v>
      </c>
      <c r="O12" s="292">
        <v>690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2112</v>
      </c>
      <c r="U12" s="292">
        <f>SUM(V12:AA12)</f>
        <v>537</v>
      </c>
      <c r="V12" s="292">
        <v>0</v>
      </c>
      <c r="W12" s="292">
        <v>0</v>
      </c>
      <c r="X12" s="292">
        <v>427</v>
      </c>
      <c r="Y12" s="292">
        <v>0</v>
      </c>
      <c r="Z12" s="292">
        <v>0</v>
      </c>
      <c r="AA12" s="292">
        <v>110</v>
      </c>
      <c r="AB12" s="292">
        <f>SUM(AC12:AH12)</f>
        <v>1575</v>
      </c>
      <c r="AC12" s="292">
        <v>0</v>
      </c>
      <c r="AD12" s="292">
        <v>0</v>
      </c>
      <c r="AE12" s="292">
        <v>397</v>
      </c>
      <c r="AF12" s="292">
        <v>0</v>
      </c>
      <c r="AG12" s="292">
        <v>0</v>
      </c>
      <c r="AH12" s="292">
        <v>1178</v>
      </c>
      <c r="AI12" s="292">
        <f>SUM(AJ12,AQ12)</f>
        <v>378</v>
      </c>
      <c r="AJ12" s="292">
        <f>SUM(AK12:AP12)</f>
        <v>378</v>
      </c>
      <c r="AK12" s="292">
        <v>0</v>
      </c>
      <c r="AL12" s="292">
        <v>0</v>
      </c>
      <c r="AM12" s="292">
        <v>0</v>
      </c>
      <c r="AN12" s="292">
        <v>378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11</v>
      </c>
      <c r="CC12" s="292">
        <f>SUM(CD12:CI12)</f>
        <v>11</v>
      </c>
      <c r="CD12" s="292">
        <v>0</v>
      </c>
      <c r="CE12" s="292">
        <v>0</v>
      </c>
      <c r="CF12" s="292">
        <v>0</v>
      </c>
      <c r="CG12" s="292">
        <v>11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346</v>
      </c>
      <c r="CR12" s="292">
        <f>SUM(CS12:CX12)</f>
        <v>346</v>
      </c>
      <c r="CS12" s="292">
        <v>0</v>
      </c>
      <c r="CT12" s="292">
        <v>0</v>
      </c>
      <c r="CU12" s="292">
        <v>0</v>
      </c>
      <c r="CV12" s="292">
        <v>346</v>
      </c>
      <c r="CW12" s="292">
        <v>0</v>
      </c>
      <c r="CX12" s="292">
        <v>0</v>
      </c>
      <c r="CY12" s="292">
        <f>SUM(CZ12:DE12)</f>
        <v>0</v>
      </c>
      <c r="CZ12" s="292">
        <v>0</v>
      </c>
      <c r="DA12" s="292">
        <v>0</v>
      </c>
      <c r="DB12" s="292">
        <v>0</v>
      </c>
      <c r="DC12" s="292">
        <v>0</v>
      </c>
      <c r="DD12" s="292">
        <v>0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15</v>
      </c>
      <c r="DV12" s="292">
        <v>0</v>
      </c>
      <c r="DW12" s="292">
        <v>0</v>
      </c>
      <c r="DX12" s="292">
        <v>15</v>
      </c>
      <c r="DY12" s="292">
        <v>0</v>
      </c>
      <c r="DZ12" s="292">
        <f>SUM(EA12,EH12)</f>
        <v>0</v>
      </c>
      <c r="EA12" s="292">
        <f>SUM(EB12:EG12)</f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>SUM(EI12:EN12)</f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SUM(E13,T13,AI13,AX13,BM13,CB13,CQ13,DF13,DU13,DZ13)</f>
        <v>14172</v>
      </c>
      <c r="E13" s="292">
        <f>SUM(F13,M13)</f>
        <v>10949</v>
      </c>
      <c r="F13" s="292">
        <f>SUM(G13:L13)</f>
        <v>10666</v>
      </c>
      <c r="G13" s="292">
        <v>0</v>
      </c>
      <c r="H13" s="292">
        <v>10666</v>
      </c>
      <c r="I13" s="292">
        <v>0</v>
      </c>
      <c r="J13" s="292">
        <v>0</v>
      </c>
      <c r="K13" s="292">
        <v>0</v>
      </c>
      <c r="L13" s="292">
        <v>0</v>
      </c>
      <c r="M13" s="292">
        <f>SUM(N13:S13)</f>
        <v>283</v>
      </c>
      <c r="N13" s="292">
        <v>0</v>
      </c>
      <c r="O13" s="292">
        <v>283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1653</v>
      </c>
      <c r="U13" s="292">
        <f>SUM(V13:AA13)</f>
        <v>776</v>
      </c>
      <c r="V13" s="292">
        <v>0</v>
      </c>
      <c r="W13" s="292">
        <v>0</v>
      </c>
      <c r="X13" s="292">
        <v>463</v>
      </c>
      <c r="Y13" s="292">
        <v>0</v>
      </c>
      <c r="Z13" s="292">
        <v>0</v>
      </c>
      <c r="AA13" s="292">
        <v>313</v>
      </c>
      <c r="AB13" s="292">
        <f>SUM(AC13:AH13)</f>
        <v>877</v>
      </c>
      <c r="AC13" s="292">
        <v>0</v>
      </c>
      <c r="AD13" s="292">
        <v>0</v>
      </c>
      <c r="AE13" s="292">
        <v>159</v>
      </c>
      <c r="AF13" s="292">
        <v>0</v>
      </c>
      <c r="AG13" s="292">
        <v>0</v>
      </c>
      <c r="AH13" s="292">
        <v>718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1150</v>
      </c>
      <c r="CR13" s="292">
        <f>SUM(CS13:CX13)</f>
        <v>1150</v>
      </c>
      <c r="CS13" s="292">
        <v>0</v>
      </c>
      <c r="CT13" s="292">
        <v>0</v>
      </c>
      <c r="CU13" s="292">
        <v>0</v>
      </c>
      <c r="CV13" s="292">
        <v>1133</v>
      </c>
      <c r="CW13" s="292">
        <v>17</v>
      </c>
      <c r="CX13" s="292">
        <v>0</v>
      </c>
      <c r="CY13" s="292">
        <f>SUM(CZ13:DE13)</f>
        <v>0</v>
      </c>
      <c r="CZ13" s="292">
        <v>0</v>
      </c>
      <c r="DA13" s="292">
        <v>0</v>
      </c>
      <c r="DB13" s="292">
        <v>0</v>
      </c>
      <c r="DC13" s="292">
        <v>0</v>
      </c>
      <c r="DD13" s="292">
        <v>0</v>
      </c>
      <c r="DE13" s="292">
        <v>0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420</v>
      </c>
      <c r="DV13" s="292">
        <v>420</v>
      </c>
      <c r="DW13" s="292">
        <v>0</v>
      </c>
      <c r="DX13" s="292">
        <v>0</v>
      </c>
      <c r="DY13" s="292">
        <v>0</v>
      </c>
      <c r="DZ13" s="292">
        <f>SUM(EA13,EH13)</f>
        <v>0</v>
      </c>
      <c r="EA13" s="292">
        <f>SUM(EB13:EG13)</f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>SUM(EI13:EN13)</f>
        <v>0</v>
      </c>
      <c r="EI13" s="292">
        <v>0</v>
      </c>
      <c r="EJ13" s="292">
        <v>0</v>
      </c>
      <c r="EK13" s="292">
        <v>0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SUM(E14,T14,AI14,AX14,BM14,CB14,CQ14,DF14,DU14,DZ14)</f>
        <v>8243</v>
      </c>
      <c r="E14" s="292">
        <f>SUM(F14,M14)</f>
        <v>6977</v>
      </c>
      <c r="F14" s="292">
        <f>SUM(G14:L14)</f>
        <v>6931</v>
      </c>
      <c r="G14" s="292">
        <v>0</v>
      </c>
      <c r="H14" s="292">
        <v>6931</v>
      </c>
      <c r="I14" s="292">
        <v>0</v>
      </c>
      <c r="J14" s="292">
        <v>0</v>
      </c>
      <c r="K14" s="292">
        <v>0</v>
      </c>
      <c r="L14" s="292">
        <v>0</v>
      </c>
      <c r="M14" s="292">
        <f>SUM(N14:S14)</f>
        <v>46</v>
      </c>
      <c r="N14" s="292">
        <v>0</v>
      </c>
      <c r="O14" s="292">
        <v>46</v>
      </c>
      <c r="P14" s="292">
        <v>0</v>
      </c>
      <c r="Q14" s="292">
        <v>0</v>
      </c>
      <c r="R14" s="292">
        <v>0</v>
      </c>
      <c r="S14" s="292">
        <v>0</v>
      </c>
      <c r="T14" s="292">
        <f>SUM(U14,AB14)</f>
        <v>700</v>
      </c>
      <c r="U14" s="292">
        <f>SUM(V14:AA14)</f>
        <v>534</v>
      </c>
      <c r="V14" s="292">
        <v>0</v>
      </c>
      <c r="W14" s="292">
        <v>0</v>
      </c>
      <c r="X14" s="292">
        <v>225</v>
      </c>
      <c r="Y14" s="292">
        <v>0</v>
      </c>
      <c r="Z14" s="292">
        <v>0</v>
      </c>
      <c r="AA14" s="292">
        <v>309</v>
      </c>
      <c r="AB14" s="292">
        <f>SUM(AC14:AH14)</f>
        <v>166</v>
      </c>
      <c r="AC14" s="292">
        <v>0</v>
      </c>
      <c r="AD14" s="292">
        <v>0</v>
      </c>
      <c r="AE14" s="292">
        <v>31</v>
      </c>
      <c r="AF14" s="292">
        <v>0</v>
      </c>
      <c r="AG14" s="292">
        <v>0</v>
      </c>
      <c r="AH14" s="292">
        <v>135</v>
      </c>
      <c r="AI14" s="292">
        <f>SUM(AJ14,AQ14)</f>
        <v>82</v>
      </c>
      <c r="AJ14" s="292">
        <f>SUM(AK14:AP14)</f>
        <v>82</v>
      </c>
      <c r="AK14" s="292">
        <v>0</v>
      </c>
      <c r="AL14" s="292">
        <v>0</v>
      </c>
      <c r="AM14" s="292">
        <v>0</v>
      </c>
      <c r="AN14" s="292">
        <v>82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484</v>
      </c>
      <c r="CR14" s="292">
        <f>SUM(CS14:CX14)</f>
        <v>484</v>
      </c>
      <c r="CS14" s="292">
        <v>0</v>
      </c>
      <c r="CT14" s="292">
        <v>0</v>
      </c>
      <c r="CU14" s="292">
        <v>0</v>
      </c>
      <c r="CV14" s="292">
        <v>484</v>
      </c>
      <c r="CW14" s="292">
        <v>0</v>
      </c>
      <c r="CX14" s="292">
        <v>0</v>
      </c>
      <c r="CY14" s="292">
        <f>SUM(CZ14:DE14)</f>
        <v>0</v>
      </c>
      <c r="CZ14" s="292">
        <v>0</v>
      </c>
      <c r="DA14" s="292">
        <v>0</v>
      </c>
      <c r="DB14" s="292">
        <v>0</v>
      </c>
      <c r="DC14" s="292">
        <v>0</v>
      </c>
      <c r="DD14" s="292">
        <v>0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0</v>
      </c>
      <c r="DV14" s="292">
        <v>0</v>
      </c>
      <c r="DW14" s="292">
        <v>0</v>
      </c>
      <c r="DX14" s="292">
        <v>0</v>
      </c>
      <c r="DY14" s="292">
        <v>0</v>
      </c>
      <c r="DZ14" s="292">
        <f>SUM(EA14,EH14)</f>
        <v>0</v>
      </c>
      <c r="EA14" s="292">
        <f>SUM(EB14:EG14)</f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f>SUM(EI14:EN14)</f>
        <v>0</v>
      </c>
      <c r="EI14" s="292">
        <v>0</v>
      </c>
      <c r="EJ14" s="292">
        <v>0</v>
      </c>
      <c r="EK14" s="292">
        <v>0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SUM(E15,T15,AI15,AX15,BM15,CB15,CQ15,DF15,DU15,DZ15)</f>
        <v>12464</v>
      </c>
      <c r="E15" s="292">
        <f>SUM(F15,M15)</f>
        <v>10021</v>
      </c>
      <c r="F15" s="292">
        <f>SUM(G15:L15)</f>
        <v>9069</v>
      </c>
      <c r="G15" s="292">
        <v>0</v>
      </c>
      <c r="H15" s="292">
        <v>9069</v>
      </c>
      <c r="I15" s="292">
        <v>0</v>
      </c>
      <c r="J15" s="292">
        <v>0</v>
      </c>
      <c r="K15" s="292">
        <v>0</v>
      </c>
      <c r="L15" s="292">
        <v>0</v>
      </c>
      <c r="M15" s="292">
        <f>SUM(N15:S15)</f>
        <v>952</v>
      </c>
      <c r="N15" s="292">
        <v>0</v>
      </c>
      <c r="O15" s="292">
        <v>952</v>
      </c>
      <c r="P15" s="292">
        <v>0</v>
      </c>
      <c r="Q15" s="292">
        <v>0</v>
      </c>
      <c r="R15" s="292">
        <v>0</v>
      </c>
      <c r="S15" s="292">
        <v>0</v>
      </c>
      <c r="T15" s="292">
        <f>SUM(U15,AB15)</f>
        <v>0</v>
      </c>
      <c r="U15" s="292">
        <f>SUM(V15:AA15)</f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v>0</v>
      </c>
      <c r="AA15" s="292">
        <v>0</v>
      </c>
      <c r="AB15" s="292">
        <f>SUM(AC15:AH15)</f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f>SUM(AJ15,AQ15)</f>
        <v>570</v>
      </c>
      <c r="AJ15" s="292">
        <f>SUM(AK15:AP15)</f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570</v>
      </c>
      <c r="AR15" s="292">
        <v>0</v>
      </c>
      <c r="AS15" s="292">
        <v>0</v>
      </c>
      <c r="AT15" s="292">
        <v>0</v>
      </c>
      <c r="AU15" s="292">
        <v>570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0</v>
      </c>
      <c r="CC15" s="292">
        <f>SUM(CD15:CI15)</f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1472</v>
      </c>
      <c r="CR15" s="292">
        <f>SUM(CS15:CX15)</f>
        <v>1424</v>
      </c>
      <c r="CS15" s="292">
        <v>0</v>
      </c>
      <c r="CT15" s="292">
        <v>0</v>
      </c>
      <c r="CU15" s="292">
        <v>1070</v>
      </c>
      <c r="CV15" s="292">
        <v>354</v>
      </c>
      <c r="CW15" s="292">
        <v>0</v>
      </c>
      <c r="CX15" s="292">
        <v>0</v>
      </c>
      <c r="CY15" s="292">
        <f>SUM(CZ15:DE15)</f>
        <v>48</v>
      </c>
      <c r="CZ15" s="292">
        <v>0</v>
      </c>
      <c r="DA15" s="292">
        <v>0</v>
      </c>
      <c r="DB15" s="292">
        <v>33</v>
      </c>
      <c r="DC15" s="292">
        <v>15</v>
      </c>
      <c r="DD15" s="292">
        <v>0</v>
      </c>
      <c r="DE15" s="292">
        <v>0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401</v>
      </c>
      <c r="DV15" s="292">
        <v>401</v>
      </c>
      <c r="DW15" s="292">
        <v>0</v>
      </c>
      <c r="DX15" s="292">
        <v>0</v>
      </c>
      <c r="DY15" s="292">
        <v>0</v>
      </c>
      <c r="DZ15" s="292">
        <f>SUM(EA15,EH15)</f>
        <v>0</v>
      </c>
      <c r="EA15" s="292">
        <f>SUM(EB15:EG15)</f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f>SUM(EI15:EN15)</f>
        <v>0</v>
      </c>
      <c r="EI15" s="292">
        <v>0</v>
      </c>
      <c r="EJ15" s="292">
        <v>0</v>
      </c>
      <c r="EK15" s="292">
        <v>0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SUM(E16,T16,AI16,AX16,BM16,CB16,CQ16,DF16,DU16,DZ16)</f>
        <v>8486</v>
      </c>
      <c r="E16" s="292">
        <f>SUM(F16,M16)</f>
        <v>5943</v>
      </c>
      <c r="F16" s="292">
        <f>SUM(G16:L16)</f>
        <v>5943</v>
      </c>
      <c r="G16" s="292">
        <v>0</v>
      </c>
      <c r="H16" s="292">
        <v>5943</v>
      </c>
      <c r="I16" s="292">
        <v>0</v>
      </c>
      <c r="J16" s="292">
        <v>0</v>
      </c>
      <c r="K16" s="292">
        <v>0</v>
      </c>
      <c r="L16" s="292">
        <v>0</v>
      </c>
      <c r="M16" s="292">
        <f>SUM(N16:S16)</f>
        <v>0</v>
      </c>
      <c r="N16" s="292">
        <v>0</v>
      </c>
      <c r="O16" s="292">
        <v>0</v>
      </c>
      <c r="P16" s="292">
        <v>0</v>
      </c>
      <c r="Q16" s="292">
        <v>0</v>
      </c>
      <c r="R16" s="292">
        <v>0</v>
      </c>
      <c r="S16" s="292">
        <v>0</v>
      </c>
      <c r="T16" s="292">
        <f>SUM(U16,AB16)</f>
        <v>422</v>
      </c>
      <c r="U16" s="292">
        <f>SUM(V16:AA16)</f>
        <v>422</v>
      </c>
      <c r="V16" s="292">
        <v>0</v>
      </c>
      <c r="W16" s="292">
        <v>0</v>
      </c>
      <c r="X16" s="292">
        <v>202</v>
      </c>
      <c r="Y16" s="292">
        <v>0</v>
      </c>
      <c r="Z16" s="292">
        <v>0</v>
      </c>
      <c r="AA16" s="292">
        <v>220</v>
      </c>
      <c r="AB16" s="292">
        <f>SUM(AC16:AH16)</f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f>SUM(AJ16,AQ16)</f>
        <v>280</v>
      </c>
      <c r="AJ16" s="292">
        <f>SUM(AK16:AP16)</f>
        <v>280</v>
      </c>
      <c r="AK16" s="292">
        <v>0</v>
      </c>
      <c r="AL16" s="292">
        <v>0</v>
      </c>
      <c r="AM16" s="292">
        <v>0</v>
      </c>
      <c r="AN16" s="292">
        <v>280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926</v>
      </c>
      <c r="CR16" s="292">
        <f>SUM(CS16:CX16)</f>
        <v>926</v>
      </c>
      <c r="CS16" s="292">
        <v>0</v>
      </c>
      <c r="CT16" s="292">
        <v>0</v>
      </c>
      <c r="CU16" s="292">
        <v>0</v>
      </c>
      <c r="CV16" s="292">
        <v>926</v>
      </c>
      <c r="CW16" s="292">
        <v>0</v>
      </c>
      <c r="CX16" s="292">
        <v>0</v>
      </c>
      <c r="CY16" s="292">
        <f>SUM(CZ16:DE16)</f>
        <v>0</v>
      </c>
      <c r="CZ16" s="292">
        <v>0</v>
      </c>
      <c r="DA16" s="292">
        <v>0</v>
      </c>
      <c r="DB16" s="292">
        <v>0</v>
      </c>
      <c r="DC16" s="292">
        <v>0</v>
      </c>
      <c r="DD16" s="292">
        <v>0</v>
      </c>
      <c r="DE16" s="292">
        <v>0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915</v>
      </c>
      <c r="DV16" s="292">
        <v>915</v>
      </c>
      <c r="DW16" s="292">
        <v>0</v>
      </c>
      <c r="DX16" s="292">
        <v>0</v>
      </c>
      <c r="DY16" s="292">
        <v>0</v>
      </c>
      <c r="DZ16" s="292">
        <f>SUM(EA16,EH16)</f>
        <v>0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SUM(E17,T17,AI17,AX17,BM17,CB17,CQ17,DF17,DU17,DZ17)</f>
        <v>8409</v>
      </c>
      <c r="E17" s="292">
        <f>SUM(F17,M17)</f>
        <v>7208</v>
      </c>
      <c r="F17" s="292">
        <f>SUM(G17:L17)</f>
        <v>6347</v>
      </c>
      <c r="G17" s="292">
        <v>0</v>
      </c>
      <c r="H17" s="292">
        <v>6347</v>
      </c>
      <c r="I17" s="292">
        <v>0</v>
      </c>
      <c r="J17" s="292">
        <v>0</v>
      </c>
      <c r="K17" s="292">
        <v>0</v>
      </c>
      <c r="L17" s="292">
        <v>0</v>
      </c>
      <c r="M17" s="292">
        <f>SUM(N17:S17)</f>
        <v>861</v>
      </c>
      <c r="N17" s="292">
        <v>0</v>
      </c>
      <c r="O17" s="292">
        <v>861</v>
      </c>
      <c r="P17" s="292">
        <v>0</v>
      </c>
      <c r="Q17" s="292">
        <v>0</v>
      </c>
      <c r="R17" s="292">
        <v>0</v>
      </c>
      <c r="S17" s="292">
        <v>0</v>
      </c>
      <c r="T17" s="292">
        <f>SUM(U17,AB17)</f>
        <v>943</v>
      </c>
      <c r="U17" s="292">
        <f>SUM(V17:AA17)</f>
        <v>534</v>
      </c>
      <c r="V17" s="292">
        <v>0</v>
      </c>
      <c r="W17" s="292">
        <v>0</v>
      </c>
      <c r="X17" s="292">
        <v>489</v>
      </c>
      <c r="Y17" s="292">
        <v>0</v>
      </c>
      <c r="Z17" s="292">
        <v>0</v>
      </c>
      <c r="AA17" s="292">
        <v>45</v>
      </c>
      <c r="AB17" s="292">
        <f>SUM(AC17:AH17)</f>
        <v>409</v>
      </c>
      <c r="AC17" s="292">
        <v>0</v>
      </c>
      <c r="AD17" s="292">
        <v>0</v>
      </c>
      <c r="AE17" s="292">
        <v>43</v>
      </c>
      <c r="AF17" s="292">
        <v>0</v>
      </c>
      <c r="AG17" s="292">
        <v>0</v>
      </c>
      <c r="AH17" s="292">
        <v>366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258</v>
      </c>
      <c r="CR17" s="292">
        <f>SUM(CS17:CX17)</f>
        <v>236</v>
      </c>
      <c r="CS17" s="292">
        <v>0</v>
      </c>
      <c r="CT17" s="292">
        <v>0</v>
      </c>
      <c r="CU17" s="292">
        <v>0</v>
      </c>
      <c r="CV17" s="292">
        <v>236</v>
      </c>
      <c r="CW17" s="292">
        <v>0</v>
      </c>
      <c r="CX17" s="292">
        <v>0</v>
      </c>
      <c r="CY17" s="292">
        <f>SUM(CZ17:DE17)</f>
        <v>22</v>
      </c>
      <c r="CZ17" s="292">
        <v>0</v>
      </c>
      <c r="DA17" s="292">
        <v>0</v>
      </c>
      <c r="DB17" s="292">
        <v>0</v>
      </c>
      <c r="DC17" s="292">
        <v>22</v>
      </c>
      <c r="DD17" s="292">
        <v>0</v>
      </c>
      <c r="DE17" s="292">
        <v>0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0</v>
      </c>
      <c r="DV17" s="292">
        <v>0</v>
      </c>
      <c r="DW17" s="292">
        <v>0</v>
      </c>
      <c r="DX17" s="292">
        <v>0</v>
      </c>
      <c r="DY17" s="292">
        <v>0</v>
      </c>
      <c r="DZ17" s="292">
        <f>SUM(EA17,EH17)</f>
        <v>0</v>
      </c>
      <c r="EA17" s="292">
        <f>SUM(EB17:EG17)</f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>SUM(EI17:EN17)</f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SUM(E18,T18,AI18,AX18,BM18,CB18,CQ18,DF18,DU18,DZ18)</f>
        <v>4574</v>
      </c>
      <c r="E18" s="292">
        <f>SUM(F18,M18)</f>
        <v>3830</v>
      </c>
      <c r="F18" s="292">
        <f>SUM(G18:L18)</f>
        <v>3541</v>
      </c>
      <c r="G18" s="292">
        <v>0</v>
      </c>
      <c r="H18" s="292">
        <v>3541</v>
      </c>
      <c r="I18" s="292">
        <v>0</v>
      </c>
      <c r="J18" s="292">
        <v>0</v>
      </c>
      <c r="K18" s="292">
        <v>0</v>
      </c>
      <c r="L18" s="292">
        <v>0</v>
      </c>
      <c r="M18" s="292">
        <f>SUM(N18:S18)</f>
        <v>289</v>
      </c>
      <c r="N18" s="292">
        <v>0</v>
      </c>
      <c r="O18" s="292">
        <v>289</v>
      </c>
      <c r="P18" s="292">
        <v>0</v>
      </c>
      <c r="Q18" s="292">
        <v>0</v>
      </c>
      <c r="R18" s="292">
        <v>0</v>
      </c>
      <c r="S18" s="292">
        <v>0</v>
      </c>
      <c r="T18" s="292">
        <f>SUM(U18,AB18)</f>
        <v>435</v>
      </c>
      <c r="U18" s="292">
        <f>SUM(V18:AA18)</f>
        <v>250</v>
      </c>
      <c r="V18" s="292">
        <v>0</v>
      </c>
      <c r="W18" s="292">
        <v>0</v>
      </c>
      <c r="X18" s="292">
        <v>234</v>
      </c>
      <c r="Y18" s="292">
        <v>0</v>
      </c>
      <c r="Z18" s="292">
        <v>0</v>
      </c>
      <c r="AA18" s="292">
        <v>16</v>
      </c>
      <c r="AB18" s="292">
        <f>SUM(AC18:AH18)</f>
        <v>185</v>
      </c>
      <c r="AC18" s="292">
        <v>0</v>
      </c>
      <c r="AD18" s="292">
        <v>0</v>
      </c>
      <c r="AE18" s="292">
        <v>23</v>
      </c>
      <c r="AF18" s="292">
        <v>0</v>
      </c>
      <c r="AG18" s="292">
        <v>0</v>
      </c>
      <c r="AH18" s="292">
        <v>162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0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78</v>
      </c>
      <c r="CR18" s="292">
        <f>SUM(CS18:CX18)</f>
        <v>73</v>
      </c>
      <c r="CS18" s="292">
        <v>0</v>
      </c>
      <c r="CT18" s="292">
        <v>0</v>
      </c>
      <c r="CU18" s="292">
        <v>0</v>
      </c>
      <c r="CV18" s="292">
        <v>73</v>
      </c>
      <c r="CW18" s="292">
        <v>0</v>
      </c>
      <c r="CX18" s="292">
        <v>0</v>
      </c>
      <c r="CY18" s="292">
        <f>SUM(CZ18:DE18)</f>
        <v>5</v>
      </c>
      <c r="CZ18" s="292">
        <v>0</v>
      </c>
      <c r="DA18" s="292">
        <v>0</v>
      </c>
      <c r="DB18" s="292">
        <v>0</v>
      </c>
      <c r="DC18" s="292">
        <v>5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231</v>
      </c>
      <c r="DV18" s="292">
        <v>231</v>
      </c>
      <c r="DW18" s="292">
        <v>0</v>
      </c>
      <c r="DX18" s="292">
        <v>0</v>
      </c>
      <c r="DY18" s="292">
        <v>0</v>
      </c>
      <c r="DZ18" s="292">
        <f>SUM(EA18,EH18)</f>
        <v>0</v>
      </c>
      <c r="EA18" s="292">
        <f>SUM(EB18:EG18)</f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f>SUM(EI18:EN18)</f>
        <v>0</v>
      </c>
      <c r="EI18" s="292">
        <v>0</v>
      </c>
      <c r="EJ18" s="292">
        <v>0</v>
      </c>
      <c r="EK18" s="292">
        <v>0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SUM(E19,T19,AI19,AX19,BM19,CB19,CQ19,DF19,DU19,DZ19)</f>
        <v>6203</v>
      </c>
      <c r="E19" s="292">
        <f>SUM(F19,M19)</f>
        <v>4699</v>
      </c>
      <c r="F19" s="292">
        <f>SUM(G19:L19)</f>
        <v>4449</v>
      </c>
      <c r="G19" s="292">
        <v>0</v>
      </c>
      <c r="H19" s="292">
        <v>4449</v>
      </c>
      <c r="I19" s="292">
        <v>0</v>
      </c>
      <c r="J19" s="292">
        <v>0</v>
      </c>
      <c r="K19" s="292">
        <v>0</v>
      </c>
      <c r="L19" s="292">
        <v>0</v>
      </c>
      <c r="M19" s="292">
        <f>SUM(N19:S19)</f>
        <v>250</v>
      </c>
      <c r="N19" s="292">
        <v>0</v>
      </c>
      <c r="O19" s="292">
        <v>250</v>
      </c>
      <c r="P19" s="292">
        <v>0</v>
      </c>
      <c r="Q19" s="292">
        <v>0</v>
      </c>
      <c r="R19" s="292">
        <v>0</v>
      </c>
      <c r="S19" s="292">
        <v>0</v>
      </c>
      <c r="T19" s="292">
        <f>SUM(U19,AB19)</f>
        <v>561</v>
      </c>
      <c r="U19" s="292">
        <f>SUM(V19:AA19)</f>
        <v>33</v>
      </c>
      <c r="V19" s="292">
        <v>0</v>
      </c>
      <c r="W19" s="292">
        <v>0</v>
      </c>
      <c r="X19" s="292">
        <v>0</v>
      </c>
      <c r="Y19" s="292">
        <v>0</v>
      </c>
      <c r="Z19" s="292">
        <v>0</v>
      </c>
      <c r="AA19" s="292">
        <v>33</v>
      </c>
      <c r="AB19" s="292">
        <f>SUM(AC19:AH19)</f>
        <v>528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528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383</v>
      </c>
      <c r="CR19" s="292">
        <f>SUM(CS19:CX19)</f>
        <v>370</v>
      </c>
      <c r="CS19" s="292">
        <v>0</v>
      </c>
      <c r="CT19" s="292">
        <v>0</v>
      </c>
      <c r="CU19" s="292">
        <v>166</v>
      </c>
      <c r="CV19" s="292">
        <v>199</v>
      </c>
      <c r="CW19" s="292">
        <v>5</v>
      </c>
      <c r="CX19" s="292">
        <v>0</v>
      </c>
      <c r="CY19" s="292">
        <f>SUM(CZ19:DE19)</f>
        <v>13</v>
      </c>
      <c r="CZ19" s="292">
        <v>0</v>
      </c>
      <c r="DA19" s="292">
        <v>0</v>
      </c>
      <c r="DB19" s="292">
        <v>10</v>
      </c>
      <c r="DC19" s="292">
        <v>3</v>
      </c>
      <c r="DD19" s="292">
        <v>0</v>
      </c>
      <c r="DE19" s="292">
        <v>0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560</v>
      </c>
      <c r="DV19" s="292">
        <v>560</v>
      </c>
      <c r="DW19" s="292">
        <v>0</v>
      </c>
      <c r="DX19" s="292">
        <v>0</v>
      </c>
      <c r="DY19" s="292">
        <v>0</v>
      </c>
      <c r="DZ19" s="292">
        <f>SUM(EA19,EH19)</f>
        <v>0</v>
      </c>
      <c r="EA19" s="292">
        <f>SUM(EB19:EG19)</f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f>SUM(EI19:EN19)</f>
        <v>0</v>
      </c>
      <c r="EI19" s="292">
        <v>0</v>
      </c>
      <c r="EJ19" s="292">
        <v>0</v>
      </c>
      <c r="EK19" s="292">
        <v>0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SUM(E20,T20,AI20,AX20,BM20,CB20,CQ20,DF20,DU20,DZ20)</f>
        <v>2684</v>
      </c>
      <c r="E20" s="292">
        <f>SUM(F20,M20)</f>
        <v>2012</v>
      </c>
      <c r="F20" s="292">
        <f>SUM(G20:L20)</f>
        <v>2012</v>
      </c>
      <c r="G20" s="292">
        <v>0</v>
      </c>
      <c r="H20" s="292">
        <v>2012</v>
      </c>
      <c r="I20" s="292">
        <v>0</v>
      </c>
      <c r="J20" s="292">
        <v>0</v>
      </c>
      <c r="K20" s="292">
        <v>0</v>
      </c>
      <c r="L20" s="292">
        <v>0</v>
      </c>
      <c r="M20" s="292">
        <f>SUM(N20:S20)</f>
        <v>0</v>
      </c>
      <c r="N20" s="292">
        <v>0</v>
      </c>
      <c r="O20" s="292">
        <v>0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0</v>
      </c>
      <c r="U20" s="292">
        <f>SUM(V20:AA20)</f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v>0</v>
      </c>
      <c r="AA20" s="292">
        <v>0</v>
      </c>
      <c r="AB20" s="292">
        <f>SUM(AC20:AH20)</f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f>SUM(AJ20,AQ20)</f>
        <v>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0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672</v>
      </c>
      <c r="CR20" s="292">
        <f>SUM(CS20:CX20)</f>
        <v>222</v>
      </c>
      <c r="CS20" s="292">
        <v>0</v>
      </c>
      <c r="CT20" s="292">
        <v>0</v>
      </c>
      <c r="CU20" s="292">
        <v>48</v>
      </c>
      <c r="CV20" s="292">
        <v>172</v>
      </c>
      <c r="CW20" s="292">
        <v>0</v>
      </c>
      <c r="CX20" s="292">
        <v>2</v>
      </c>
      <c r="CY20" s="292">
        <f>SUM(CZ20:DE20)</f>
        <v>450</v>
      </c>
      <c r="CZ20" s="292">
        <v>0</v>
      </c>
      <c r="DA20" s="292">
        <v>0</v>
      </c>
      <c r="DB20" s="292">
        <v>12</v>
      </c>
      <c r="DC20" s="292">
        <v>0</v>
      </c>
      <c r="DD20" s="292">
        <v>0</v>
      </c>
      <c r="DE20" s="292">
        <v>438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0</v>
      </c>
      <c r="DV20" s="292">
        <v>0</v>
      </c>
      <c r="DW20" s="292">
        <v>0</v>
      </c>
      <c r="DX20" s="292">
        <v>0</v>
      </c>
      <c r="DY20" s="292">
        <v>0</v>
      </c>
      <c r="DZ20" s="292">
        <f>SUM(EA20,EH20)</f>
        <v>0</v>
      </c>
      <c r="EA20" s="292">
        <f>SUM(EB20:EG20)</f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f>SUM(EI20:EN20)</f>
        <v>0</v>
      </c>
      <c r="EI20" s="292">
        <v>0</v>
      </c>
      <c r="EJ20" s="292">
        <v>0</v>
      </c>
      <c r="EK20" s="292">
        <v>0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SUM(E21,T21,AI21,AX21,BM21,CB21,CQ21,DF21,DU21,DZ21)</f>
        <v>7190</v>
      </c>
      <c r="E21" s="292">
        <f>SUM(F21,M21)</f>
        <v>5290</v>
      </c>
      <c r="F21" s="292">
        <f>SUM(G21:L21)</f>
        <v>5290</v>
      </c>
      <c r="G21" s="292">
        <v>0</v>
      </c>
      <c r="H21" s="292">
        <v>5290</v>
      </c>
      <c r="I21" s="292">
        <v>0</v>
      </c>
      <c r="J21" s="292">
        <v>0</v>
      </c>
      <c r="K21" s="292">
        <v>0</v>
      </c>
      <c r="L21" s="292">
        <v>0</v>
      </c>
      <c r="M21" s="292">
        <f>SUM(N21:S21)</f>
        <v>0</v>
      </c>
      <c r="N21" s="292">
        <v>0</v>
      </c>
      <c r="O21" s="292">
        <v>0</v>
      </c>
      <c r="P21" s="292">
        <v>0</v>
      </c>
      <c r="Q21" s="292">
        <v>0</v>
      </c>
      <c r="R21" s="292">
        <v>0</v>
      </c>
      <c r="S21" s="292">
        <v>0</v>
      </c>
      <c r="T21" s="292">
        <f>SUM(U21,AB21)</f>
        <v>0</v>
      </c>
      <c r="U21" s="292">
        <f>SUM(V21:AA21)</f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v>0</v>
      </c>
      <c r="AA21" s="292">
        <v>0</v>
      </c>
      <c r="AB21" s="292">
        <f>SUM(AC21:AH21)</f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1900</v>
      </c>
      <c r="CR21" s="292">
        <f>SUM(CS21:CX21)</f>
        <v>496</v>
      </c>
      <c r="CS21" s="292">
        <v>0</v>
      </c>
      <c r="CT21" s="292">
        <v>0</v>
      </c>
      <c r="CU21" s="292">
        <v>81</v>
      </c>
      <c r="CV21" s="292">
        <v>384</v>
      </c>
      <c r="CW21" s="292">
        <v>0</v>
      </c>
      <c r="CX21" s="292">
        <v>31</v>
      </c>
      <c r="CY21" s="292">
        <f>SUM(CZ21:DE21)</f>
        <v>1404</v>
      </c>
      <c r="CZ21" s="292">
        <v>0</v>
      </c>
      <c r="DA21" s="292">
        <v>0</v>
      </c>
      <c r="DB21" s="292">
        <v>190</v>
      </c>
      <c r="DC21" s="292">
        <v>0</v>
      </c>
      <c r="DD21" s="292">
        <v>0</v>
      </c>
      <c r="DE21" s="292">
        <v>1214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0</v>
      </c>
      <c r="DV21" s="292">
        <v>0</v>
      </c>
      <c r="DW21" s="292">
        <v>0</v>
      </c>
      <c r="DX21" s="292">
        <v>0</v>
      </c>
      <c r="DY21" s="292">
        <v>0</v>
      </c>
      <c r="DZ21" s="292">
        <f>SUM(EA21,EH21)</f>
        <v>0</v>
      </c>
      <c r="EA21" s="292">
        <f>SUM(EB21:EG21)</f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f>SUM(EI21:EN21)</f>
        <v>0</v>
      </c>
      <c r="EI21" s="292">
        <v>0</v>
      </c>
      <c r="EJ21" s="292">
        <v>0</v>
      </c>
      <c r="EK21" s="292">
        <v>0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SUM(E22,T22,AI22,AX22,BM22,CB22,CQ22,DF22,DU22,DZ22)</f>
        <v>1487</v>
      </c>
      <c r="E22" s="292">
        <f>SUM(F22,M22)</f>
        <v>1310</v>
      </c>
      <c r="F22" s="292">
        <f>SUM(G22:L22)</f>
        <v>1307</v>
      </c>
      <c r="G22" s="292">
        <v>0</v>
      </c>
      <c r="H22" s="292">
        <v>1307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3</v>
      </c>
      <c r="N22" s="292">
        <v>0</v>
      </c>
      <c r="O22" s="292">
        <v>3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111</v>
      </c>
      <c r="U22" s="292">
        <f>SUM(V22:AA22)</f>
        <v>93</v>
      </c>
      <c r="V22" s="292">
        <v>0</v>
      </c>
      <c r="W22" s="292">
        <v>0</v>
      </c>
      <c r="X22" s="292">
        <v>77</v>
      </c>
      <c r="Y22" s="292">
        <v>0</v>
      </c>
      <c r="Z22" s="292">
        <v>0</v>
      </c>
      <c r="AA22" s="292">
        <v>16</v>
      </c>
      <c r="AB22" s="292">
        <f>SUM(AC22:AH22)</f>
        <v>18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18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66</v>
      </c>
      <c r="CR22" s="292">
        <f>SUM(CS22:CX22)</f>
        <v>66</v>
      </c>
      <c r="CS22" s="292">
        <v>0</v>
      </c>
      <c r="CT22" s="292">
        <v>0</v>
      </c>
      <c r="CU22" s="292">
        <v>53</v>
      </c>
      <c r="CV22" s="292">
        <v>13</v>
      </c>
      <c r="CW22" s="292">
        <v>0</v>
      </c>
      <c r="CX22" s="292">
        <v>0</v>
      </c>
      <c r="CY22" s="292">
        <f>SUM(CZ22:DE22)</f>
        <v>0</v>
      </c>
      <c r="CZ22" s="292">
        <v>0</v>
      </c>
      <c r="DA22" s="292">
        <v>0</v>
      </c>
      <c r="DB22" s="292">
        <v>0</v>
      </c>
      <c r="DC22" s="292">
        <v>0</v>
      </c>
      <c r="DD22" s="292">
        <v>0</v>
      </c>
      <c r="DE22" s="292">
        <v>0</v>
      </c>
      <c r="DF22" s="292">
        <f>SUM(DG22,DN22)</f>
        <v>0</v>
      </c>
      <c r="DG22" s="292">
        <f>SUM(DH22:DM22)</f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0</v>
      </c>
      <c r="DV22" s="292">
        <v>0</v>
      </c>
      <c r="DW22" s="292">
        <v>0</v>
      </c>
      <c r="DX22" s="292">
        <v>0</v>
      </c>
      <c r="DY22" s="292">
        <v>0</v>
      </c>
      <c r="DZ22" s="292">
        <f>SUM(EA22,EH22)</f>
        <v>0</v>
      </c>
      <c r="EA22" s="292">
        <f>SUM(EB22:EG22)</f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f>SUM(EI22:EN22)</f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SUM(E23,T23,AI23,AX23,BM23,CB23,CQ23,DF23,DU23,DZ23)</f>
        <v>5840</v>
      </c>
      <c r="E23" s="292">
        <f>SUM(F23,M23)</f>
        <v>4705</v>
      </c>
      <c r="F23" s="292">
        <f>SUM(G23:L23)</f>
        <v>4194</v>
      </c>
      <c r="G23" s="292">
        <v>0</v>
      </c>
      <c r="H23" s="292">
        <v>4194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511</v>
      </c>
      <c r="N23" s="292">
        <v>0</v>
      </c>
      <c r="O23" s="292">
        <v>511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829</v>
      </c>
      <c r="U23" s="292">
        <f>SUM(V23:AA23)</f>
        <v>284</v>
      </c>
      <c r="V23" s="292">
        <v>0</v>
      </c>
      <c r="W23" s="292">
        <v>0</v>
      </c>
      <c r="X23" s="292">
        <v>206</v>
      </c>
      <c r="Y23" s="292">
        <v>0</v>
      </c>
      <c r="Z23" s="292">
        <v>0</v>
      </c>
      <c r="AA23" s="292">
        <v>78</v>
      </c>
      <c r="AB23" s="292">
        <f>SUM(AC23:AH23)</f>
        <v>545</v>
      </c>
      <c r="AC23" s="292">
        <v>0</v>
      </c>
      <c r="AD23" s="292">
        <v>0</v>
      </c>
      <c r="AE23" s="292">
        <v>105</v>
      </c>
      <c r="AF23" s="292">
        <v>0</v>
      </c>
      <c r="AG23" s="292">
        <v>1</v>
      </c>
      <c r="AH23" s="292">
        <v>439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1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1</v>
      </c>
      <c r="CK23" s="292">
        <v>0</v>
      </c>
      <c r="CL23" s="292">
        <v>0</v>
      </c>
      <c r="CM23" s="292">
        <v>0</v>
      </c>
      <c r="CN23" s="292">
        <v>1</v>
      </c>
      <c r="CO23" s="292">
        <v>0</v>
      </c>
      <c r="CP23" s="292">
        <v>0</v>
      </c>
      <c r="CQ23" s="292">
        <f>SUM(CR23,CY23)</f>
        <v>159</v>
      </c>
      <c r="CR23" s="292">
        <f>SUM(CS23:CX23)</f>
        <v>148</v>
      </c>
      <c r="CS23" s="292">
        <v>0</v>
      </c>
      <c r="CT23" s="292">
        <v>0</v>
      </c>
      <c r="CU23" s="292">
        <v>0</v>
      </c>
      <c r="CV23" s="292">
        <v>148</v>
      </c>
      <c r="CW23" s="292">
        <v>0</v>
      </c>
      <c r="CX23" s="292">
        <v>0</v>
      </c>
      <c r="CY23" s="292">
        <f>SUM(CZ23:DE23)</f>
        <v>11</v>
      </c>
      <c r="CZ23" s="292">
        <v>0</v>
      </c>
      <c r="DA23" s="292">
        <v>0</v>
      </c>
      <c r="DB23" s="292">
        <v>0</v>
      </c>
      <c r="DC23" s="292">
        <v>3</v>
      </c>
      <c r="DD23" s="292">
        <v>8</v>
      </c>
      <c r="DE23" s="292">
        <v>0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146</v>
      </c>
      <c r="DV23" s="292">
        <v>0</v>
      </c>
      <c r="DW23" s="292">
        <v>0</v>
      </c>
      <c r="DX23" s="292">
        <v>146</v>
      </c>
      <c r="DY23" s="292">
        <v>0</v>
      </c>
      <c r="DZ23" s="292">
        <f>SUM(EA23,EH23)</f>
        <v>0</v>
      </c>
      <c r="EA23" s="292">
        <f>SUM(EB23:EG23)</f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>SUM(EI23:EN23)</f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SUM(E24,T24,AI24,AX24,BM24,CB24,CQ24,DF24,DU24,DZ24)</f>
        <v>1772</v>
      </c>
      <c r="E24" s="292">
        <f>SUM(F24,M24)</f>
        <v>1456</v>
      </c>
      <c r="F24" s="292">
        <f>SUM(G24:L24)</f>
        <v>1383</v>
      </c>
      <c r="G24" s="292">
        <v>0</v>
      </c>
      <c r="H24" s="292">
        <v>1383</v>
      </c>
      <c r="I24" s="292">
        <v>0</v>
      </c>
      <c r="J24" s="292">
        <v>0</v>
      </c>
      <c r="K24" s="292">
        <v>0</v>
      </c>
      <c r="L24" s="292">
        <v>0</v>
      </c>
      <c r="M24" s="292">
        <f>SUM(N24:S24)</f>
        <v>73</v>
      </c>
      <c r="N24" s="292">
        <v>0</v>
      </c>
      <c r="O24" s="292">
        <v>73</v>
      </c>
      <c r="P24" s="292">
        <v>0</v>
      </c>
      <c r="Q24" s="292">
        <v>0</v>
      </c>
      <c r="R24" s="292">
        <v>0</v>
      </c>
      <c r="S24" s="292">
        <v>0</v>
      </c>
      <c r="T24" s="292">
        <f>SUM(U24,AB24)</f>
        <v>181</v>
      </c>
      <c r="U24" s="292">
        <f>SUM(V24:AA24)</f>
        <v>140</v>
      </c>
      <c r="V24" s="292">
        <v>0</v>
      </c>
      <c r="W24" s="292">
        <v>0</v>
      </c>
      <c r="X24" s="292">
        <v>79</v>
      </c>
      <c r="Y24" s="292">
        <v>0</v>
      </c>
      <c r="Z24" s="292">
        <v>0</v>
      </c>
      <c r="AA24" s="292">
        <v>61</v>
      </c>
      <c r="AB24" s="292">
        <f>SUM(AC24:AH24)</f>
        <v>41</v>
      </c>
      <c r="AC24" s="292">
        <v>0</v>
      </c>
      <c r="AD24" s="292">
        <v>0</v>
      </c>
      <c r="AE24" s="292">
        <v>8</v>
      </c>
      <c r="AF24" s="292">
        <v>0</v>
      </c>
      <c r="AG24" s="292">
        <v>0</v>
      </c>
      <c r="AH24" s="292">
        <v>33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135</v>
      </c>
      <c r="CR24" s="292">
        <f>SUM(CS24:CX24)</f>
        <v>135</v>
      </c>
      <c r="CS24" s="292">
        <v>0</v>
      </c>
      <c r="CT24" s="292">
        <v>0</v>
      </c>
      <c r="CU24" s="292">
        <v>0</v>
      </c>
      <c r="CV24" s="292">
        <v>135</v>
      </c>
      <c r="CW24" s="292">
        <v>0</v>
      </c>
      <c r="CX24" s="292">
        <v>0</v>
      </c>
      <c r="CY24" s="292">
        <f>SUM(CZ24:DE24)</f>
        <v>0</v>
      </c>
      <c r="CZ24" s="292">
        <v>0</v>
      </c>
      <c r="DA24" s="292">
        <v>0</v>
      </c>
      <c r="DB24" s="292">
        <v>0</v>
      </c>
      <c r="DC24" s="292">
        <v>0</v>
      </c>
      <c r="DD24" s="292">
        <v>0</v>
      </c>
      <c r="DE24" s="292">
        <v>0</v>
      </c>
      <c r="DF24" s="292">
        <f>SUM(DG24,DN24)</f>
        <v>0</v>
      </c>
      <c r="DG24" s="292">
        <f>SUM(DH24:DM24)</f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0</v>
      </c>
      <c r="DV24" s="292">
        <v>0</v>
      </c>
      <c r="DW24" s="292">
        <v>0</v>
      </c>
      <c r="DX24" s="292">
        <v>0</v>
      </c>
      <c r="DY24" s="292">
        <v>0</v>
      </c>
      <c r="DZ24" s="292">
        <f>SUM(EA24,EH24)</f>
        <v>0</v>
      </c>
      <c r="EA24" s="292">
        <f>SUM(EB24:EG24)</f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f>SUM(EI24:EN24)</f>
        <v>0</v>
      </c>
      <c r="EI24" s="292">
        <v>0</v>
      </c>
      <c r="EJ24" s="292">
        <v>0</v>
      </c>
      <c r="EK24" s="292">
        <v>0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SUM(E25,T25,AI25,AX25,BM25,CB25,CQ25,DF25,DU25,DZ25)</f>
        <v>2696</v>
      </c>
      <c r="E25" s="292">
        <f>SUM(F25,M25)</f>
        <v>2288</v>
      </c>
      <c r="F25" s="292">
        <f>SUM(G25:L25)</f>
        <v>2273</v>
      </c>
      <c r="G25" s="292">
        <v>0</v>
      </c>
      <c r="H25" s="292">
        <v>2273</v>
      </c>
      <c r="I25" s="292">
        <v>0</v>
      </c>
      <c r="J25" s="292">
        <v>0</v>
      </c>
      <c r="K25" s="292">
        <v>0</v>
      </c>
      <c r="L25" s="292">
        <v>0</v>
      </c>
      <c r="M25" s="292">
        <f>SUM(N25:S25)</f>
        <v>15</v>
      </c>
      <c r="N25" s="292">
        <v>0</v>
      </c>
      <c r="O25" s="292">
        <v>15</v>
      </c>
      <c r="P25" s="292">
        <v>0</v>
      </c>
      <c r="Q25" s="292">
        <v>0</v>
      </c>
      <c r="R25" s="292">
        <v>0</v>
      </c>
      <c r="S25" s="292">
        <v>0</v>
      </c>
      <c r="T25" s="292">
        <f>SUM(U25,AB25)</f>
        <v>267</v>
      </c>
      <c r="U25" s="292">
        <f>SUM(V25:AA25)</f>
        <v>217</v>
      </c>
      <c r="V25" s="292">
        <v>0</v>
      </c>
      <c r="W25" s="292">
        <v>0</v>
      </c>
      <c r="X25" s="292">
        <v>122</v>
      </c>
      <c r="Y25" s="292">
        <v>0</v>
      </c>
      <c r="Z25" s="292">
        <v>0</v>
      </c>
      <c r="AA25" s="292">
        <v>95</v>
      </c>
      <c r="AB25" s="292">
        <f>SUM(AC25:AH25)</f>
        <v>50</v>
      </c>
      <c r="AC25" s="292">
        <v>0</v>
      </c>
      <c r="AD25" s="292">
        <v>0</v>
      </c>
      <c r="AE25" s="292">
        <v>8</v>
      </c>
      <c r="AF25" s="292">
        <v>0</v>
      </c>
      <c r="AG25" s="292">
        <v>0</v>
      </c>
      <c r="AH25" s="292">
        <v>42</v>
      </c>
      <c r="AI25" s="292">
        <f>SUM(AJ25,AQ25)</f>
        <v>3</v>
      </c>
      <c r="AJ25" s="292">
        <f>SUM(AK25:AP25)</f>
        <v>3</v>
      </c>
      <c r="AK25" s="292">
        <v>0</v>
      </c>
      <c r="AL25" s="292">
        <v>0</v>
      </c>
      <c r="AM25" s="292">
        <v>0</v>
      </c>
      <c r="AN25" s="292">
        <v>3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0</v>
      </c>
      <c r="CC25" s="292">
        <f>SUM(CD25:CI25)</f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51</v>
      </c>
      <c r="CR25" s="292">
        <f>SUM(CS25:CX25)</f>
        <v>51</v>
      </c>
      <c r="CS25" s="292">
        <v>0</v>
      </c>
      <c r="CT25" s="292">
        <v>0</v>
      </c>
      <c r="CU25" s="292">
        <v>0</v>
      </c>
      <c r="CV25" s="292">
        <v>51</v>
      </c>
      <c r="CW25" s="292">
        <v>0</v>
      </c>
      <c r="CX25" s="292">
        <v>0</v>
      </c>
      <c r="CY25" s="292">
        <f>SUM(CZ25:DE25)</f>
        <v>0</v>
      </c>
      <c r="CZ25" s="292">
        <v>0</v>
      </c>
      <c r="DA25" s="292">
        <v>0</v>
      </c>
      <c r="DB25" s="292">
        <v>0</v>
      </c>
      <c r="DC25" s="292">
        <v>0</v>
      </c>
      <c r="DD25" s="292">
        <v>0</v>
      </c>
      <c r="DE25" s="292">
        <v>0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87</v>
      </c>
      <c r="DV25" s="292">
        <v>87</v>
      </c>
      <c r="DW25" s="292">
        <v>0</v>
      </c>
      <c r="DX25" s="292">
        <v>0</v>
      </c>
      <c r="DY25" s="292">
        <v>0</v>
      </c>
      <c r="DZ25" s="292">
        <f>SUM(EA25,EH25)</f>
        <v>0</v>
      </c>
      <c r="EA25" s="292">
        <f>SUM(EB25:EG25)</f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f>SUM(EI25:EN25)</f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SUM(E26,T26,AI26,AX26,BM26,CB26,CQ26,DF26,DU26,DZ26)</f>
        <v>5618</v>
      </c>
      <c r="E26" s="292">
        <f>SUM(F26,M26)</f>
        <v>4617</v>
      </c>
      <c r="F26" s="292">
        <f>SUM(G26:L26)</f>
        <v>4522</v>
      </c>
      <c r="G26" s="292">
        <v>0</v>
      </c>
      <c r="H26" s="292">
        <v>4522</v>
      </c>
      <c r="I26" s="292">
        <v>0</v>
      </c>
      <c r="J26" s="292">
        <v>0</v>
      </c>
      <c r="K26" s="292">
        <v>0</v>
      </c>
      <c r="L26" s="292">
        <v>0</v>
      </c>
      <c r="M26" s="292">
        <f>SUM(N26:S26)</f>
        <v>95</v>
      </c>
      <c r="N26" s="292">
        <v>0</v>
      </c>
      <c r="O26" s="292">
        <v>95</v>
      </c>
      <c r="P26" s="292">
        <v>0</v>
      </c>
      <c r="Q26" s="292">
        <v>0</v>
      </c>
      <c r="R26" s="292">
        <v>0</v>
      </c>
      <c r="S26" s="292">
        <v>0</v>
      </c>
      <c r="T26" s="292">
        <f>SUM(U26,AB26)</f>
        <v>789</v>
      </c>
      <c r="U26" s="292">
        <f>SUM(V26:AA26)</f>
        <v>396</v>
      </c>
      <c r="V26" s="292">
        <v>0</v>
      </c>
      <c r="W26" s="292">
        <v>0</v>
      </c>
      <c r="X26" s="292">
        <v>267</v>
      </c>
      <c r="Y26" s="292">
        <v>0</v>
      </c>
      <c r="Z26" s="292">
        <v>0</v>
      </c>
      <c r="AA26" s="292">
        <v>129</v>
      </c>
      <c r="AB26" s="292">
        <f>SUM(AC26:AH26)</f>
        <v>393</v>
      </c>
      <c r="AC26" s="292">
        <v>0</v>
      </c>
      <c r="AD26" s="292">
        <v>0</v>
      </c>
      <c r="AE26" s="292">
        <v>61</v>
      </c>
      <c r="AF26" s="292">
        <v>0</v>
      </c>
      <c r="AG26" s="292">
        <v>0</v>
      </c>
      <c r="AH26" s="292">
        <v>332</v>
      </c>
      <c r="AI26" s="292">
        <f>SUM(AJ26,AQ26)</f>
        <v>0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0</v>
      </c>
      <c r="CC26" s="292">
        <f>SUM(CD26:CI26)</f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>SUM(CR26,CY26)</f>
        <v>212</v>
      </c>
      <c r="CR26" s="292">
        <f>SUM(CS26:CX26)</f>
        <v>212</v>
      </c>
      <c r="CS26" s="292">
        <v>0</v>
      </c>
      <c r="CT26" s="292">
        <v>0</v>
      </c>
      <c r="CU26" s="292">
        <v>0</v>
      </c>
      <c r="CV26" s="292">
        <v>212</v>
      </c>
      <c r="CW26" s="292">
        <v>0</v>
      </c>
      <c r="CX26" s="292">
        <v>0</v>
      </c>
      <c r="CY26" s="292">
        <f>SUM(CZ26:DE26)</f>
        <v>0</v>
      </c>
      <c r="CZ26" s="292">
        <v>0</v>
      </c>
      <c r="DA26" s="292">
        <v>0</v>
      </c>
      <c r="DB26" s="292">
        <v>0</v>
      </c>
      <c r="DC26" s="292">
        <v>0</v>
      </c>
      <c r="DD26" s="292">
        <v>0</v>
      </c>
      <c r="DE26" s="292">
        <v>0</v>
      </c>
      <c r="DF26" s="292">
        <f>SUM(DG26,DN26)</f>
        <v>0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0</v>
      </c>
      <c r="DV26" s="292">
        <v>0</v>
      </c>
      <c r="DW26" s="292">
        <v>0</v>
      </c>
      <c r="DX26" s="292">
        <v>0</v>
      </c>
      <c r="DY26" s="292">
        <v>0</v>
      </c>
      <c r="DZ26" s="292">
        <f>SUM(EA26,EH26)</f>
        <v>0</v>
      </c>
      <c r="EA26" s="292">
        <f>SUM(EB26:EG26)</f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f>SUM(EI26:EN26)</f>
        <v>0</v>
      </c>
      <c r="EI26" s="292">
        <v>0</v>
      </c>
      <c r="EJ26" s="292">
        <v>0</v>
      </c>
      <c r="EK26" s="292">
        <v>0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SUM(E27,T27,AI27,AX27,BM27,CB27,CQ27,DF27,DU27,DZ27)</f>
        <v>2093</v>
      </c>
      <c r="E27" s="292">
        <f>SUM(F27,M27)</f>
        <v>1548</v>
      </c>
      <c r="F27" s="292">
        <f>SUM(G27:L27)</f>
        <v>1221</v>
      </c>
      <c r="G27" s="292">
        <v>0</v>
      </c>
      <c r="H27" s="292">
        <v>1221</v>
      </c>
      <c r="I27" s="292">
        <v>0</v>
      </c>
      <c r="J27" s="292">
        <v>0</v>
      </c>
      <c r="K27" s="292">
        <v>0</v>
      </c>
      <c r="L27" s="292">
        <v>0</v>
      </c>
      <c r="M27" s="292">
        <f>SUM(N27:S27)</f>
        <v>327</v>
      </c>
      <c r="N27" s="292">
        <v>0</v>
      </c>
      <c r="O27" s="292">
        <v>327</v>
      </c>
      <c r="P27" s="292">
        <v>0</v>
      </c>
      <c r="Q27" s="292">
        <v>0</v>
      </c>
      <c r="R27" s="292">
        <v>0</v>
      </c>
      <c r="S27" s="292">
        <v>0</v>
      </c>
      <c r="T27" s="292">
        <f>SUM(U27,AB27)</f>
        <v>28</v>
      </c>
      <c r="U27" s="292">
        <f>SUM(V27:AA27)</f>
        <v>5</v>
      </c>
      <c r="V27" s="292">
        <v>0</v>
      </c>
      <c r="W27" s="292">
        <v>0</v>
      </c>
      <c r="X27" s="292">
        <v>0</v>
      </c>
      <c r="Y27" s="292">
        <v>0</v>
      </c>
      <c r="Z27" s="292">
        <v>0</v>
      </c>
      <c r="AA27" s="292">
        <v>5</v>
      </c>
      <c r="AB27" s="292">
        <f>SUM(AC27:AH27)</f>
        <v>23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23</v>
      </c>
      <c r="AI27" s="292">
        <f>SUM(AJ27,AQ27)</f>
        <v>0</v>
      </c>
      <c r="AJ27" s="292">
        <f>SUM(AK27:AP27)</f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>SUM(AR27:AW27)</f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>SUM(AY27,BF27)</f>
        <v>0</v>
      </c>
      <c r="AY27" s="292">
        <f>SUM(AZ27:BE27)</f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>SUM(BG27:BL27)</f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>SUM(BN27,BU27)</f>
        <v>0</v>
      </c>
      <c r="BN27" s="292">
        <f>SUM(BO27:BT27)</f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>SUM(BV27:CA27)</f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>SUM(CC27,CJ27)</f>
        <v>0</v>
      </c>
      <c r="CC27" s="292">
        <f>SUM(CD27:CI27)</f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>SUM(CK27:CP27)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f>SUM(CR27,CY27)</f>
        <v>231</v>
      </c>
      <c r="CR27" s="292">
        <f>SUM(CS27:CX27)</f>
        <v>133</v>
      </c>
      <c r="CS27" s="292">
        <v>0</v>
      </c>
      <c r="CT27" s="292">
        <v>0</v>
      </c>
      <c r="CU27" s="292">
        <v>0</v>
      </c>
      <c r="CV27" s="292">
        <v>120</v>
      </c>
      <c r="CW27" s="292">
        <v>0</v>
      </c>
      <c r="CX27" s="292">
        <v>13</v>
      </c>
      <c r="CY27" s="292">
        <f>SUM(CZ27:DE27)</f>
        <v>98</v>
      </c>
      <c r="CZ27" s="292">
        <v>0</v>
      </c>
      <c r="DA27" s="292">
        <v>0</v>
      </c>
      <c r="DB27" s="292">
        <v>0</v>
      </c>
      <c r="DC27" s="292">
        <v>36</v>
      </c>
      <c r="DD27" s="292">
        <v>0</v>
      </c>
      <c r="DE27" s="292">
        <v>62</v>
      </c>
      <c r="DF27" s="292">
        <f>SUM(DG27,DN27)</f>
        <v>286</v>
      </c>
      <c r="DG27" s="292">
        <f>SUM(DH27:DM27)</f>
        <v>130</v>
      </c>
      <c r="DH27" s="292">
        <v>0</v>
      </c>
      <c r="DI27" s="292">
        <v>0</v>
      </c>
      <c r="DJ27" s="292">
        <v>130</v>
      </c>
      <c r="DK27" s="292">
        <v>0</v>
      </c>
      <c r="DL27" s="292">
        <v>0</v>
      </c>
      <c r="DM27" s="292">
        <v>0</v>
      </c>
      <c r="DN27" s="292">
        <f>SUM(DO27:DT27)</f>
        <v>156</v>
      </c>
      <c r="DO27" s="292">
        <v>0</v>
      </c>
      <c r="DP27" s="292">
        <v>0</v>
      </c>
      <c r="DQ27" s="292">
        <v>156</v>
      </c>
      <c r="DR27" s="292">
        <v>0</v>
      </c>
      <c r="DS27" s="292">
        <v>0</v>
      </c>
      <c r="DT27" s="292">
        <v>0</v>
      </c>
      <c r="DU27" s="292">
        <f>SUM(DV27:DY27)</f>
        <v>0</v>
      </c>
      <c r="DV27" s="292">
        <v>0</v>
      </c>
      <c r="DW27" s="292">
        <v>0</v>
      </c>
      <c r="DX27" s="292">
        <v>0</v>
      </c>
      <c r="DY27" s="292">
        <v>0</v>
      </c>
      <c r="DZ27" s="292">
        <f>SUM(EA27,EH27)</f>
        <v>0</v>
      </c>
      <c r="EA27" s="292">
        <f>SUM(EB27:EG27)</f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f>SUM(EI27:EN27)</f>
        <v>0</v>
      </c>
      <c r="EI27" s="292">
        <v>0</v>
      </c>
      <c r="EJ27" s="292">
        <v>0</v>
      </c>
      <c r="EK27" s="292">
        <v>0</v>
      </c>
      <c r="EL27" s="292">
        <v>0</v>
      </c>
      <c r="EM27" s="292">
        <v>0</v>
      </c>
      <c r="EN27" s="292">
        <v>0</v>
      </c>
    </row>
    <row r="28" spans="1:144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  <c r="DN28" s="292"/>
      <c r="DO28" s="292"/>
      <c r="DP28" s="292"/>
      <c r="DQ28" s="292"/>
      <c r="DR28" s="292"/>
      <c r="DS28" s="292"/>
      <c r="DT28" s="292"/>
      <c r="DU28" s="292"/>
      <c r="DV28" s="292"/>
      <c r="DW28" s="292"/>
      <c r="DX28" s="292"/>
      <c r="DY28" s="292"/>
      <c r="DZ28" s="292"/>
      <c r="EA28" s="292"/>
      <c r="EB28" s="292"/>
      <c r="EC28" s="292"/>
      <c r="ED28" s="292"/>
      <c r="EE28" s="292"/>
      <c r="EF28" s="292"/>
      <c r="EG28" s="292"/>
      <c r="EH28" s="292"/>
      <c r="EI28" s="292"/>
      <c r="EJ28" s="292"/>
      <c r="EK28" s="292"/>
      <c r="EL28" s="292"/>
      <c r="EM28" s="292"/>
      <c r="EN28" s="292"/>
    </row>
    <row r="29" spans="1:144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  <c r="DN29" s="292"/>
      <c r="DO29" s="292"/>
      <c r="DP29" s="292"/>
      <c r="DQ29" s="292"/>
      <c r="DR29" s="292"/>
      <c r="DS29" s="292"/>
      <c r="DT29" s="292"/>
      <c r="DU29" s="292"/>
      <c r="DV29" s="292"/>
      <c r="DW29" s="292"/>
      <c r="DX29" s="292"/>
      <c r="DY29" s="292"/>
      <c r="DZ29" s="292"/>
      <c r="EA29" s="292"/>
      <c r="EB29" s="292"/>
      <c r="EC29" s="292"/>
      <c r="ED29" s="292"/>
      <c r="EE29" s="292"/>
      <c r="EF29" s="292"/>
      <c r="EG29" s="292"/>
      <c r="EH29" s="292"/>
      <c r="EI29" s="292"/>
      <c r="EJ29" s="292"/>
      <c r="EK29" s="292"/>
      <c r="EL29" s="292"/>
      <c r="EM29" s="292"/>
      <c r="EN29" s="292"/>
    </row>
    <row r="30" spans="1:144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  <c r="DN30" s="292"/>
      <c r="DO30" s="292"/>
      <c r="DP30" s="292"/>
      <c r="DQ30" s="292"/>
      <c r="DR30" s="292"/>
      <c r="DS30" s="292"/>
      <c r="DT30" s="292"/>
      <c r="DU30" s="292"/>
      <c r="DV30" s="292"/>
      <c r="DW30" s="292"/>
      <c r="DX30" s="292"/>
      <c r="DY30" s="292"/>
      <c r="DZ30" s="292"/>
      <c r="EA30" s="292"/>
      <c r="EB30" s="292"/>
      <c r="EC30" s="292"/>
      <c r="ED30" s="292"/>
      <c r="EE30" s="292"/>
      <c r="EF30" s="292"/>
      <c r="EG30" s="292"/>
      <c r="EH30" s="292"/>
      <c r="EI30" s="292"/>
      <c r="EJ30" s="292"/>
      <c r="EK30" s="292"/>
      <c r="EL30" s="292"/>
      <c r="EM30" s="292"/>
      <c r="EN30" s="292"/>
    </row>
    <row r="31" spans="1:144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2"/>
      <c r="DS31" s="292"/>
      <c r="DT31" s="292"/>
      <c r="DU31" s="292"/>
      <c r="DV31" s="292"/>
      <c r="DW31" s="292"/>
      <c r="DX31" s="292"/>
      <c r="DY31" s="292"/>
      <c r="DZ31" s="292"/>
      <c r="EA31" s="292"/>
      <c r="EB31" s="292"/>
      <c r="EC31" s="292"/>
      <c r="ED31" s="292"/>
      <c r="EE31" s="292"/>
      <c r="EF31" s="292"/>
      <c r="EG31" s="292"/>
      <c r="EH31" s="292"/>
      <c r="EI31" s="292"/>
      <c r="EJ31" s="292"/>
      <c r="EK31" s="292"/>
      <c r="EL31" s="292"/>
      <c r="EM31" s="292"/>
      <c r="EN31" s="292"/>
    </row>
    <row r="32" spans="1:144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  <c r="DN32" s="292"/>
      <c r="DO32" s="292"/>
      <c r="DP32" s="292"/>
      <c r="DQ32" s="292"/>
      <c r="DR32" s="292"/>
      <c r="DS32" s="292"/>
      <c r="DT32" s="292"/>
      <c r="DU32" s="292"/>
      <c r="DV32" s="292"/>
      <c r="DW32" s="292"/>
      <c r="DX32" s="292"/>
      <c r="DY32" s="292"/>
      <c r="DZ32" s="292"/>
      <c r="EA32" s="292"/>
      <c r="EB32" s="292"/>
      <c r="EC32" s="292"/>
      <c r="ED32" s="292"/>
      <c r="EE32" s="292"/>
      <c r="EF32" s="292"/>
      <c r="EG32" s="292"/>
      <c r="EH32" s="292"/>
      <c r="EI32" s="292"/>
      <c r="EJ32" s="292"/>
      <c r="EK32" s="292"/>
      <c r="EL32" s="292"/>
      <c r="EM32" s="292"/>
      <c r="EN32" s="292"/>
    </row>
    <row r="33" spans="1:144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2"/>
      <c r="DS33" s="292"/>
      <c r="DT33" s="292"/>
      <c r="DU33" s="292"/>
      <c r="DV33" s="292"/>
      <c r="DW33" s="292"/>
      <c r="DX33" s="292"/>
      <c r="DY33" s="292"/>
      <c r="DZ33" s="292"/>
      <c r="EA33" s="292"/>
      <c r="EB33" s="292"/>
      <c r="EC33" s="292"/>
      <c r="ED33" s="292"/>
      <c r="EE33" s="292"/>
      <c r="EF33" s="292"/>
      <c r="EG33" s="292"/>
      <c r="EH33" s="292"/>
      <c r="EI33" s="292"/>
      <c r="EJ33" s="292"/>
      <c r="EK33" s="292"/>
      <c r="EL33" s="292"/>
      <c r="EM33" s="292"/>
      <c r="EN33" s="292"/>
    </row>
    <row r="34" spans="1:144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2"/>
      <c r="DS34" s="292"/>
      <c r="DT34" s="292"/>
      <c r="DU34" s="292"/>
      <c r="DV34" s="292"/>
      <c r="DW34" s="292"/>
      <c r="DX34" s="292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2"/>
      <c r="EL34" s="292"/>
      <c r="EM34" s="292"/>
      <c r="EN34" s="292"/>
    </row>
    <row r="35" spans="1:1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2"/>
      <c r="DS35" s="292"/>
      <c r="DT35" s="292"/>
      <c r="DU35" s="292"/>
      <c r="DV35" s="292"/>
      <c r="DW35" s="292"/>
      <c r="DX35" s="292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2"/>
      <c r="EL35" s="292"/>
      <c r="EM35" s="292"/>
      <c r="EN35" s="292"/>
    </row>
    <row r="36" spans="1:1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2"/>
      <c r="DS36" s="292"/>
      <c r="DT36" s="292"/>
      <c r="DU36" s="292"/>
      <c r="DV36" s="292"/>
      <c r="DW36" s="292"/>
      <c r="DX36" s="292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2"/>
      <c r="EL36" s="292"/>
      <c r="EM36" s="292"/>
      <c r="EN36" s="292"/>
    </row>
    <row r="37" spans="1:1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2"/>
      <c r="DS37" s="292"/>
      <c r="DT37" s="292"/>
      <c r="DU37" s="292"/>
      <c r="DV37" s="292"/>
      <c r="DW37" s="292"/>
      <c r="DX37" s="292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2"/>
      <c r="EL37" s="292"/>
      <c r="EM37" s="292"/>
      <c r="EN37" s="292"/>
    </row>
    <row r="38" spans="1:1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2"/>
      <c r="DS38" s="292"/>
      <c r="DT38" s="292"/>
      <c r="DU38" s="292"/>
      <c r="DV38" s="292"/>
      <c r="DW38" s="292"/>
      <c r="DX38" s="292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2"/>
      <c r="EL38" s="292"/>
      <c r="EM38" s="292"/>
      <c r="EN38" s="292"/>
    </row>
    <row r="39" spans="1:1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2"/>
      <c r="DS39" s="292"/>
      <c r="DT39" s="292"/>
      <c r="DU39" s="292"/>
      <c r="DV39" s="292"/>
      <c r="DW39" s="292"/>
      <c r="DX39" s="292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2"/>
      <c r="EL39" s="292"/>
      <c r="EM39" s="292"/>
      <c r="EN39" s="292"/>
    </row>
    <row r="40" spans="1:1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2"/>
      <c r="DS40" s="292"/>
      <c r="DT40" s="292"/>
      <c r="DU40" s="292"/>
      <c r="DV40" s="292"/>
      <c r="DW40" s="292"/>
      <c r="DX40" s="292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2"/>
      <c r="EL40" s="292"/>
      <c r="EM40" s="292"/>
      <c r="EN40" s="292"/>
    </row>
    <row r="41" spans="1:1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2"/>
      <c r="DS41" s="292"/>
      <c r="DT41" s="292"/>
      <c r="DU41" s="292"/>
      <c r="DV41" s="292"/>
      <c r="DW41" s="292"/>
      <c r="DX41" s="292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2"/>
      <c r="EL41" s="292"/>
      <c r="EM41" s="292"/>
      <c r="EN41" s="292"/>
    </row>
    <row r="42" spans="1:1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2"/>
      <c r="EL42" s="292"/>
      <c r="EM42" s="292"/>
      <c r="EN42" s="292"/>
    </row>
    <row r="43" spans="1:1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2"/>
      <c r="DS43" s="292"/>
      <c r="DT43" s="292"/>
      <c r="DU43" s="292"/>
      <c r="DV43" s="292"/>
      <c r="DW43" s="292"/>
      <c r="DX43" s="292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2"/>
      <c r="EL43" s="292"/>
      <c r="EM43" s="292"/>
      <c r="EN43" s="292"/>
    </row>
    <row r="44" spans="1:1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2"/>
      <c r="DS44" s="292"/>
      <c r="DT44" s="292"/>
      <c r="DU44" s="292"/>
      <c r="DV44" s="292"/>
      <c r="DW44" s="292"/>
      <c r="DX44" s="292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2"/>
      <c r="EL44" s="292"/>
      <c r="EM44" s="292"/>
      <c r="EN44" s="292"/>
    </row>
    <row r="45" spans="1:1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2"/>
      <c r="DS45" s="292"/>
      <c r="DT45" s="292"/>
      <c r="DU45" s="292"/>
      <c r="DV45" s="292"/>
      <c r="DW45" s="292"/>
      <c r="DX45" s="292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2"/>
      <c r="EL45" s="292"/>
      <c r="EM45" s="292"/>
      <c r="EN45" s="292"/>
    </row>
    <row r="46" spans="1:1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2"/>
      <c r="DS46" s="292"/>
      <c r="DT46" s="292"/>
      <c r="DU46" s="292"/>
      <c r="DV46" s="292"/>
      <c r="DW46" s="292"/>
      <c r="DX46" s="292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2"/>
      <c r="EL46" s="292"/>
      <c r="EM46" s="292"/>
      <c r="EN46" s="292"/>
    </row>
    <row r="47" spans="1:1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2"/>
      <c r="EL47" s="292"/>
      <c r="EM47" s="292"/>
      <c r="EN47" s="292"/>
    </row>
    <row r="48" spans="1:1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2"/>
      <c r="EL48" s="292"/>
      <c r="EM48" s="292"/>
      <c r="EN48" s="292"/>
    </row>
    <row r="49" spans="1:1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</row>
    <row r="50" spans="1:1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27">
    <sortCondition ref="A8:A27"/>
    <sortCondition ref="B8:B27"/>
    <sortCondition ref="C8:C27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&amp;L処理施設別ごみ搬入量の状況（令和2年度実績）</oddHeader>
  </headerFooter>
  <colBreaks count="8" manualBreakCount="8">
    <brk id="19" min="1" max="26" man="1"/>
    <brk id="34" min="1" max="26" man="1"/>
    <brk id="49" min="1" max="26" man="1"/>
    <brk id="64" min="1" max="26" man="1"/>
    <brk id="79" min="1" max="26" man="1"/>
    <brk id="94" min="1" max="26" man="1"/>
    <brk id="109" min="1" max="26" man="1"/>
    <brk id="124" min="1" max="2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16" t="s">
        <v>665</v>
      </c>
      <c r="B2" s="316" t="s">
        <v>666</v>
      </c>
      <c r="C2" s="318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17"/>
      <c r="B3" s="317"/>
      <c r="C3" s="319"/>
      <c r="D3" s="343" t="s">
        <v>684</v>
      </c>
      <c r="E3" s="318" t="s">
        <v>685</v>
      </c>
      <c r="F3" s="344" t="s">
        <v>709</v>
      </c>
      <c r="G3" s="347"/>
      <c r="H3" s="347"/>
      <c r="I3" s="347"/>
      <c r="J3" s="347"/>
      <c r="K3" s="347"/>
      <c r="L3" s="347"/>
      <c r="M3" s="348"/>
      <c r="N3" s="318" t="s">
        <v>710</v>
      </c>
      <c r="O3" s="318" t="s">
        <v>711</v>
      </c>
      <c r="P3" s="343" t="s">
        <v>684</v>
      </c>
      <c r="Q3" s="318" t="s">
        <v>685</v>
      </c>
      <c r="R3" s="349" t="s">
        <v>712</v>
      </c>
      <c r="S3" s="350"/>
      <c r="T3" s="350"/>
      <c r="U3" s="350"/>
      <c r="V3" s="350"/>
      <c r="W3" s="350"/>
      <c r="X3" s="350"/>
      <c r="Y3" s="351"/>
      <c r="Z3" s="343" t="s">
        <v>684</v>
      </c>
      <c r="AA3" s="318" t="s">
        <v>686</v>
      </c>
      <c r="AB3" s="318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16" t="s">
        <v>714</v>
      </c>
      <c r="AM3" s="316" t="s">
        <v>690</v>
      </c>
      <c r="AN3" s="316" t="s">
        <v>691</v>
      </c>
      <c r="AO3" s="316" t="s">
        <v>692</v>
      </c>
      <c r="AP3" s="316" t="s">
        <v>693</v>
      </c>
      <c r="AQ3" s="316" t="s">
        <v>699</v>
      </c>
      <c r="AR3" s="316" t="s">
        <v>695</v>
      </c>
      <c r="AS3" s="316" t="s">
        <v>700</v>
      </c>
    </row>
    <row r="4" spans="1:45" s="175" customFormat="1" ht="25.5" customHeight="1">
      <c r="A4" s="317"/>
      <c r="B4" s="317"/>
      <c r="C4" s="319"/>
      <c r="D4" s="343"/>
      <c r="E4" s="319"/>
      <c r="F4" s="343" t="s">
        <v>684</v>
      </c>
      <c r="G4" s="318" t="s">
        <v>690</v>
      </c>
      <c r="H4" s="316" t="s">
        <v>691</v>
      </c>
      <c r="I4" s="316" t="s">
        <v>692</v>
      </c>
      <c r="J4" s="316" t="s">
        <v>693</v>
      </c>
      <c r="K4" s="316" t="s">
        <v>699</v>
      </c>
      <c r="L4" s="316" t="s">
        <v>695</v>
      </c>
      <c r="M4" s="318" t="s">
        <v>700</v>
      </c>
      <c r="N4" s="319"/>
      <c r="O4" s="352"/>
      <c r="P4" s="343"/>
      <c r="Q4" s="319"/>
      <c r="R4" s="317" t="s">
        <v>684</v>
      </c>
      <c r="S4" s="318" t="s">
        <v>690</v>
      </c>
      <c r="T4" s="316" t="s">
        <v>691</v>
      </c>
      <c r="U4" s="316" t="s">
        <v>692</v>
      </c>
      <c r="V4" s="316" t="s">
        <v>693</v>
      </c>
      <c r="W4" s="316" t="s">
        <v>699</v>
      </c>
      <c r="X4" s="316" t="s">
        <v>695</v>
      </c>
      <c r="Y4" s="318" t="s">
        <v>700</v>
      </c>
      <c r="Z4" s="343"/>
      <c r="AA4" s="319"/>
      <c r="AB4" s="319"/>
      <c r="AC4" s="343" t="s">
        <v>684</v>
      </c>
      <c r="AD4" s="318" t="s">
        <v>690</v>
      </c>
      <c r="AE4" s="316" t="s">
        <v>691</v>
      </c>
      <c r="AF4" s="316" t="s">
        <v>692</v>
      </c>
      <c r="AG4" s="316" t="s">
        <v>693</v>
      </c>
      <c r="AH4" s="316" t="s">
        <v>699</v>
      </c>
      <c r="AI4" s="316" t="s">
        <v>695</v>
      </c>
      <c r="AJ4" s="318" t="s">
        <v>700</v>
      </c>
      <c r="AK4" s="343"/>
      <c r="AL4" s="317"/>
      <c r="AM4" s="317"/>
      <c r="AN4" s="317"/>
      <c r="AO4" s="317"/>
      <c r="AP4" s="317"/>
      <c r="AQ4" s="317"/>
      <c r="AR4" s="317"/>
      <c r="AS4" s="317"/>
    </row>
    <row r="5" spans="1:45" s="175" customFormat="1" ht="22.5" customHeight="1">
      <c r="A5" s="317"/>
      <c r="B5" s="317"/>
      <c r="C5" s="319"/>
      <c r="D5" s="343"/>
      <c r="E5" s="319"/>
      <c r="F5" s="343"/>
      <c r="G5" s="319"/>
      <c r="H5" s="317"/>
      <c r="I5" s="317"/>
      <c r="J5" s="317"/>
      <c r="K5" s="317"/>
      <c r="L5" s="317"/>
      <c r="M5" s="319"/>
      <c r="N5" s="317"/>
      <c r="O5" s="352"/>
      <c r="P5" s="343"/>
      <c r="Q5" s="317"/>
      <c r="R5" s="319"/>
      <c r="S5" s="319"/>
      <c r="T5" s="317"/>
      <c r="U5" s="317"/>
      <c r="V5" s="317"/>
      <c r="W5" s="317"/>
      <c r="X5" s="317"/>
      <c r="Y5" s="319"/>
      <c r="Z5" s="343"/>
      <c r="AA5" s="317"/>
      <c r="AB5" s="317"/>
      <c r="AC5" s="343"/>
      <c r="AD5" s="319"/>
      <c r="AE5" s="317"/>
      <c r="AF5" s="317"/>
      <c r="AG5" s="317"/>
      <c r="AH5" s="317"/>
      <c r="AI5" s="317"/>
      <c r="AJ5" s="319"/>
      <c r="AK5" s="343"/>
      <c r="AL5" s="317"/>
      <c r="AM5" s="317"/>
      <c r="AN5" s="317"/>
      <c r="AO5" s="317"/>
      <c r="AP5" s="317"/>
      <c r="AQ5" s="317"/>
      <c r="AR5" s="317"/>
      <c r="AS5" s="317"/>
    </row>
    <row r="6" spans="1:45" s="176" customFormat="1" ht="13.5" customHeight="1">
      <c r="A6" s="317"/>
      <c r="B6" s="317"/>
      <c r="C6" s="319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佐賀県</v>
      </c>
      <c r="B7" s="303" t="str">
        <f>ごみ処理概要!B7</f>
        <v>41000</v>
      </c>
      <c r="C7" s="304" t="s">
        <v>3</v>
      </c>
      <c r="D7" s="305">
        <f>SUM(E7,F7,N7,O7)</f>
        <v>261607</v>
      </c>
      <c r="E7" s="305">
        <f>+Q7</f>
        <v>214072</v>
      </c>
      <c r="F7" s="305">
        <f>SUM(G7:M7)</f>
        <v>40723</v>
      </c>
      <c r="G7" s="305">
        <f t="shared" ref="G7:M7" si="0">SUM(G$8:G$207)</f>
        <v>11839</v>
      </c>
      <c r="H7" s="305">
        <f t="shared" si="0"/>
        <v>2986</v>
      </c>
      <c r="I7" s="305">
        <f t="shared" si="0"/>
        <v>0</v>
      </c>
      <c r="J7" s="305">
        <f t="shared" si="0"/>
        <v>168</v>
      </c>
      <c r="K7" s="305">
        <f t="shared" si="0"/>
        <v>676</v>
      </c>
      <c r="L7" s="305">
        <f t="shared" si="0"/>
        <v>24768</v>
      </c>
      <c r="M7" s="305">
        <f t="shared" si="0"/>
        <v>286</v>
      </c>
      <c r="N7" s="305">
        <f>+AA7</f>
        <v>6</v>
      </c>
      <c r="O7" s="305">
        <f>+資源化量内訳!Y7</f>
        <v>6806</v>
      </c>
      <c r="P7" s="305">
        <f>+SUM(Q7,R7)</f>
        <v>229260</v>
      </c>
      <c r="Q7" s="305">
        <f>SUM(Q$8:Q$207)</f>
        <v>214072</v>
      </c>
      <c r="R7" s="305">
        <f>+SUM(S7,T7,U7,V7,W7,X7,Y7)</f>
        <v>15188</v>
      </c>
      <c r="S7" s="305">
        <f t="shared" ref="S7:Y7" si="1">SUM(S$8:S$207)</f>
        <v>9635</v>
      </c>
      <c r="T7" s="305">
        <f t="shared" si="1"/>
        <v>0</v>
      </c>
      <c r="U7" s="305">
        <f t="shared" si="1"/>
        <v>0</v>
      </c>
      <c r="V7" s="305">
        <f t="shared" si="1"/>
        <v>0</v>
      </c>
      <c r="W7" s="305">
        <f t="shared" si="1"/>
        <v>0</v>
      </c>
      <c r="X7" s="305">
        <f t="shared" si="1"/>
        <v>5267</v>
      </c>
      <c r="Y7" s="305">
        <f t="shared" si="1"/>
        <v>286</v>
      </c>
      <c r="Z7" s="305">
        <f>SUM(AA7:AC7)</f>
        <v>10815</v>
      </c>
      <c r="AA7" s="305">
        <f>SUM(AA$8:AA$207)</f>
        <v>6</v>
      </c>
      <c r="AB7" s="305">
        <f>SUM(AB$8:AB$207)</f>
        <v>8960</v>
      </c>
      <c r="AC7" s="305">
        <f>SUM(AD7:AJ7)</f>
        <v>1849</v>
      </c>
      <c r="AD7" s="305">
        <f t="shared" ref="AD7:AJ7" si="2">SUM(AD$8:AD$207)</f>
        <v>677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0</v>
      </c>
      <c r="AI7" s="305">
        <f t="shared" si="2"/>
        <v>1172</v>
      </c>
      <c r="AJ7" s="305">
        <f t="shared" si="2"/>
        <v>0</v>
      </c>
      <c r="AK7" s="305">
        <f>SUM(AL7:AS7)</f>
        <v>0</v>
      </c>
      <c r="AL7" s="305">
        <f t="shared" ref="AL7:AS7" si="3">SUM(AL$8:AL$207)</f>
        <v>0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83021</v>
      </c>
      <c r="E8" s="292">
        <f>+Q8</f>
        <v>71881</v>
      </c>
      <c r="F8" s="292">
        <f>SUM(G8:M8)</f>
        <v>11115</v>
      </c>
      <c r="G8" s="292">
        <v>320</v>
      </c>
      <c r="H8" s="292">
        <v>1330</v>
      </c>
      <c r="I8" s="292">
        <v>0</v>
      </c>
      <c r="J8" s="292">
        <v>0</v>
      </c>
      <c r="K8" s="292">
        <v>610</v>
      </c>
      <c r="L8" s="292">
        <v>8855</v>
      </c>
      <c r="M8" s="292">
        <v>0</v>
      </c>
      <c r="N8" s="292">
        <f>+AA8</f>
        <v>0</v>
      </c>
      <c r="O8" s="292">
        <f>+資源化量内訳!Y8</f>
        <v>25</v>
      </c>
      <c r="P8" s="292">
        <f>+SUM(Q8,R8)</f>
        <v>72993</v>
      </c>
      <c r="Q8" s="292">
        <v>71881</v>
      </c>
      <c r="R8" s="292">
        <f>+SUM(S8,T8,U8,V8,W8,X8,Y8)</f>
        <v>1112</v>
      </c>
      <c r="S8" s="292">
        <v>220</v>
      </c>
      <c r="T8" s="292">
        <v>0</v>
      </c>
      <c r="U8" s="292">
        <v>0</v>
      </c>
      <c r="V8" s="292">
        <v>0</v>
      </c>
      <c r="W8" s="292">
        <v>0</v>
      </c>
      <c r="X8" s="292">
        <v>892</v>
      </c>
      <c r="Y8" s="292">
        <v>0</v>
      </c>
      <c r="Z8" s="292">
        <f>SUM(AA8:AC8)</f>
        <v>2977</v>
      </c>
      <c r="AA8" s="292">
        <v>0</v>
      </c>
      <c r="AB8" s="292">
        <v>1950</v>
      </c>
      <c r="AC8" s="292">
        <f>SUM(AD8:AJ8)</f>
        <v>1027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1027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38726</v>
      </c>
      <c r="E9" s="292">
        <f>+Q9</f>
        <v>30948</v>
      </c>
      <c r="F9" s="292">
        <f>SUM(G9:M9)</f>
        <v>3892</v>
      </c>
      <c r="G9" s="292">
        <v>2488</v>
      </c>
      <c r="H9" s="292">
        <v>0</v>
      </c>
      <c r="I9" s="292">
        <v>0</v>
      </c>
      <c r="J9" s="292">
        <v>0</v>
      </c>
      <c r="K9" s="292">
        <v>0</v>
      </c>
      <c r="L9" s="292">
        <v>1404</v>
      </c>
      <c r="M9" s="292">
        <v>0</v>
      </c>
      <c r="N9" s="292">
        <f>+AA9</f>
        <v>6</v>
      </c>
      <c r="O9" s="292">
        <f>+資源化量内訳!Y9</f>
        <v>3880</v>
      </c>
      <c r="P9" s="292">
        <f>+SUM(Q9,R9)</f>
        <v>33052</v>
      </c>
      <c r="Q9" s="292">
        <v>30948</v>
      </c>
      <c r="R9" s="292">
        <f>+SUM(S9,T9,U9,V9,W9,X9,Y9)</f>
        <v>2104</v>
      </c>
      <c r="S9" s="292">
        <v>2104</v>
      </c>
      <c r="T9" s="292">
        <v>0</v>
      </c>
      <c r="U9" s="292">
        <v>0</v>
      </c>
      <c r="V9" s="292">
        <v>0</v>
      </c>
      <c r="W9" s="292">
        <v>0</v>
      </c>
      <c r="X9" s="292">
        <v>0</v>
      </c>
      <c r="Y9" s="292">
        <v>0</v>
      </c>
      <c r="Z9" s="292">
        <f>SUM(AA9:AC9)</f>
        <v>4601</v>
      </c>
      <c r="AA9" s="292">
        <v>6</v>
      </c>
      <c r="AB9" s="292">
        <v>4211</v>
      </c>
      <c r="AC9" s="292">
        <f>SUM(AD9:AJ9)</f>
        <v>384</v>
      </c>
      <c r="AD9" s="292">
        <v>384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26780</v>
      </c>
      <c r="E10" s="292">
        <f>+Q10</f>
        <v>20918</v>
      </c>
      <c r="F10" s="292">
        <f>SUM(G10:M10)</f>
        <v>5798</v>
      </c>
      <c r="G10" s="292">
        <v>0</v>
      </c>
      <c r="H10" s="292">
        <v>343</v>
      </c>
      <c r="I10" s="292">
        <v>0</v>
      </c>
      <c r="J10" s="292">
        <v>168</v>
      </c>
      <c r="K10" s="292">
        <v>0</v>
      </c>
      <c r="L10" s="292">
        <v>5287</v>
      </c>
      <c r="M10" s="292">
        <v>0</v>
      </c>
      <c r="N10" s="292">
        <f>+AA10</f>
        <v>0</v>
      </c>
      <c r="O10" s="292">
        <f>+資源化量内訳!Y10</f>
        <v>64</v>
      </c>
      <c r="P10" s="292">
        <f>+SUM(Q10,R10)</f>
        <v>23223</v>
      </c>
      <c r="Q10" s="292">
        <v>20918</v>
      </c>
      <c r="R10" s="292">
        <f>+SUM(S10,T10,U10,V10,W10,X10,Y10)</f>
        <v>2305</v>
      </c>
      <c r="S10" s="292">
        <v>0</v>
      </c>
      <c r="T10" s="292">
        <v>0</v>
      </c>
      <c r="U10" s="292">
        <v>0</v>
      </c>
      <c r="V10" s="292">
        <v>0</v>
      </c>
      <c r="W10" s="292">
        <v>0</v>
      </c>
      <c r="X10" s="292">
        <v>2305</v>
      </c>
      <c r="Y10" s="292">
        <v>0</v>
      </c>
      <c r="Z10" s="292">
        <f>SUM(AA10:AC10)</f>
        <v>0</v>
      </c>
      <c r="AA10" s="292">
        <v>0</v>
      </c>
      <c r="AB10" s="292">
        <v>0</v>
      </c>
      <c r="AC10" s="292">
        <f>SUM(AD10:AJ10)</f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768</v>
      </c>
      <c r="C11" s="290" t="s">
        <v>769</v>
      </c>
      <c r="D11" s="292">
        <f>SUM(E11,F11,N11,O11)</f>
        <v>5560</v>
      </c>
      <c r="E11" s="292">
        <f>+Q11</f>
        <v>5001</v>
      </c>
      <c r="F11" s="292">
        <f>SUM(G11:M11)</f>
        <v>497</v>
      </c>
      <c r="G11" s="292">
        <v>0</v>
      </c>
      <c r="H11" s="292">
        <v>0</v>
      </c>
      <c r="I11" s="292">
        <v>0</v>
      </c>
      <c r="J11" s="292">
        <v>0</v>
      </c>
      <c r="K11" s="292">
        <v>54</v>
      </c>
      <c r="L11" s="292">
        <v>443</v>
      </c>
      <c r="M11" s="292">
        <v>0</v>
      </c>
      <c r="N11" s="292">
        <f>+AA11</f>
        <v>0</v>
      </c>
      <c r="O11" s="292">
        <f>+資源化量内訳!Y11</f>
        <v>62</v>
      </c>
      <c r="P11" s="292">
        <f>+SUM(Q11,R11)</f>
        <v>5001</v>
      </c>
      <c r="Q11" s="292">
        <v>5001</v>
      </c>
      <c r="R11" s="292">
        <f>+SUM(S11,T11,U11,V11,W11,X11,Y11)</f>
        <v>0</v>
      </c>
      <c r="S11" s="292">
        <v>0</v>
      </c>
      <c r="T11" s="292">
        <v>0</v>
      </c>
      <c r="U11" s="292"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f>SUM(AA11:AC11)</f>
        <v>106</v>
      </c>
      <c r="AA11" s="292">
        <v>0</v>
      </c>
      <c r="AB11" s="292">
        <v>30</v>
      </c>
      <c r="AC11" s="292">
        <f>SUM(AD11:AJ11)</f>
        <v>76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76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770</v>
      </c>
      <c r="C12" s="290" t="s">
        <v>771</v>
      </c>
      <c r="D12" s="292">
        <f>SUM(E12,F12,N12,O12)</f>
        <v>15333</v>
      </c>
      <c r="E12" s="292">
        <f>+Q12</f>
        <v>12471</v>
      </c>
      <c r="F12" s="292">
        <f>SUM(G12:M12)</f>
        <v>2847</v>
      </c>
      <c r="G12" s="292">
        <v>2112</v>
      </c>
      <c r="H12" s="292">
        <v>378</v>
      </c>
      <c r="I12" s="292">
        <v>0</v>
      </c>
      <c r="J12" s="292">
        <v>0</v>
      </c>
      <c r="K12" s="292">
        <v>11</v>
      </c>
      <c r="L12" s="292">
        <v>346</v>
      </c>
      <c r="M12" s="292">
        <v>0</v>
      </c>
      <c r="N12" s="292">
        <f>+AA12</f>
        <v>0</v>
      </c>
      <c r="O12" s="292">
        <f>+資源化量内訳!Y12</f>
        <v>15</v>
      </c>
      <c r="P12" s="292">
        <f>+SUM(Q12,R12)</f>
        <v>14381</v>
      </c>
      <c r="Q12" s="292">
        <v>12471</v>
      </c>
      <c r="R12" s="292">
        <f>+SUM(S12,T12,U12,V12,W12,X12,Y12)</f>
        <v>1910</v>
      </c>
      <c r="S12" s="292">
        <v>1910</v>
      </c>
      <c r="T12" s="292">
        <v>0</v>
      </c>
      <c r="U12" s="292"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f>SUM(AA12:AC12)</f>
        <v>460</v>
      </c>
      <c r="AA12" s="292">
        <v>0</v>
      </c>
      <c r="AB12" s="292">
        <v>460</v>
      </c>
      <c r="AC12" s="292">
        <f>SUM(AD12:AJ12)</f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SUM(E13,F13,N13,O13)</f>
        <v>14172</v>
      </c>
      <c r="E13" s="292">
        <f>+Q13</f>
        <v>10949</v>
      </c>
      <c r="F13" s="292">
        <f>SUM(G13:M13)</f>
        <v>2803</v>
      </c>
      <c r="G13" s="292">
        <v>1653</v>
      </c>
      <c r="H13" s="292">
        <v>0</v>
      </c>
      <c r="I13" s="292">
        <v>0</v>
      </c>
      <c r="J13" s="292">
        <v>0</v>
      </c>
      <c r="K13" s="292">
        <v>0</v>
      </c>
      <c r="L13" s="292">
        <v>1150</v>
      </c>
      <c r="M13" s="292">
        <v>0</v>
      </c>
      <c r="N13" s="292">
        <f>+AA13</f>
        <v>0</v>
      </c>
      <c r="O13" s="292">
        <f>+資源化量内訳!Y13</f>
        <v>420</v>
      </c>
      <c r="P13" s="292">
        <f>+SUM(Q13,R13)</f>
        <v>12447</v>
      </c>
      <c r="Q13" s="292">
        <v>10949</v>
      </c>
      <c r="R13" s="292">
        <f>+SUM(S13,T13,U13,V13,W13,X13,Y13)</f>
        <v>1498</v>
      </c>
      <c r="S13" s="292">
        <v>1498</v>
      </c>
      <c r="T13" s="292">
        <v>0</v>
      </c>
      <c r="U13" s="292"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f>SUM(AA13:AC13)</f>
        <v>398</v>
      </c>
      <c r="AA13" s="292">
        <v>0</v>
      </c>
      <c r="AB13" s="292">
        <v>398</v>
      </c>
      <c r="AC13" s="292">
        <f>SUM(AD13:AJ13)</f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SUM(E14,F14,N14,O14)</f>
        <v>8499</v>
      </c>
      <c r="E14" s="292">
        <f>+Q14</f>
        <v>6977</v>
      </c>
      <c r="F14" s="292">
        <f>SUM(G14:M14)</f>
        <v>1522</v>
      </c>
      <c r="G14" s="292">
        <v>700</v>
      </c>
      <c r="H14" s="292">
        <v>82</v>
      </c>
      <c r="I14" s="292">
        <v>0</v>
      </c>
      <c r="J14" s="292">
        <v>0</v>
      </c>
      <c r="K14" s="292">
        <v>0</v>
      </c>
      <c r="L14" s="292">
        <v>740</v>
      </c>
      <c r="M14" s="292">
        <v>0</v>
      </c>
      <c r="N14" s="292">
        <f>+AA14</f>
        <v>0</v>
      </c>
      <c r="O14" s="292">
        <f>+資源化量内訳!Y14</f>
        <v>0</v>
      </c>
      <c r="P14" s="292">
        <f>+SUM(Q14,R14)</f>
        <v>7612</v>
      </c>
      <c r="Q14" s="292">
        <v>6977</v>
      </c>
      <c r="R14" s="292">
        <f>+SUM(S14,T14,U14,V14,W14,X14,Y14)</f>
        <v>635</v>
      </c>
      <c r="S14" s="292">
        <v>635</v>
      </c>
      <c r="T14" s="292">
        <v>0</v>
      </c>
      <c r="U14" s="292"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f>SUM(AA14:AC14)</f>
        <v>244</v>
      </c>
      <c r="AA14" s="292">
        <v>0</v>
      </c>
      <c r="AB14" s="292">
        <v>244</v>
      </c>
      <c r="AC14" s="292">
        <f>SUM(AD14:AJ14)</f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SUM(E15,F15,N15,O15)</f>
        <v>12464</v>
      </c>
      <c r="E15" s="292">
        <f>+Q15</f>
        <v>10021</v>
      </c>
      <c r="F15" s="292">
        <f>SUM(G15:M15)</f>
        <v>2042</v>
      </c>
      <c r="G15" s="292">
        <v>0</v>
      </c>
      <c r="H15" s="292">
        <v>570</v>
      </c>
      <c r="I15" s="292">
        <v>0</v>
      </c>
      <c r="J15" s="292">
        <v>0</v>
      </c>
      <c r="K15" s="292">
        <v>0</v>
      </c>
      <c r="L15" s="292">
        <v>1472</v>
      </c>
      <c r="M15" s="292">
        <v>0</v>
      </c>
      <c r="N15" s="292">
        <f>+AA15</f>
        <v>0</v>
      </c>
      <c r="O15" s="292">
        <f>+資源化量内訳!Y15</f>
        <v>401</v>
      </c>
      <c r="P15" s="292">
        <f>+SUM(Q15,R15)</f>
        <v>10021</v>
      </c>
      <c r="Q15" s="292">
        <v>10021</v>
      </c>
      <c r="R15" s="292">
        <f>+SUM(S15,T15,U15,V15,W15,X15,Y15)</f>
        <v>0</v>
      </c>
      <c r="S15" s="292">
        <v>0</v>
      </c>
      <c r="T15" s="292">
        <v>0</v>
      </c>
      <c r="U15" s="292"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f>SUM(AA15:AC15)</f>
        <v>750</v>
      </c>
      <c r="AA15" s="292">
        <v>0</v>
      </c>
      <c r="AB15" s="292">
        <v>750</v>
      </c>
      <c r="AC15" s="292">
        <f>SUM(AD15:AJ15)</f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SUM(E16,F16,N16,O16)</f>
        <v>8486</v>
      </c>
      <c r="E16" s="292">
        <f>+Q16</f>
        <v>5943</v>
      </c>
      <c r="F16" s="292">
        <f>SUM(G16:M16)</f>
        <v>1628</v>
      </c>
      <c r="G16" s="292">
        <v>422</v>
      </c>
      <c r="H16" s="292">
        <v>280</v>
      </c>
      <c r="I16" s="292">
        <v>0</v>
      </c>
      <c r="J16" s="292">
        <v>0</v>
      </c>
      <c r="K16" s="292">
        <v>0</v>
      </c>
      <c r="L16" s="292">
        <v>926</v>
      </c>
      <c r="M16" s="292">
        <v>0</v>
      </c>
      <c r="N16" s="292">
        <f>+AA16</f>
        <v>0</v>
      </c>
      <c r="O16" s="292">
        <f>+資源化量内訳!Y16</f>
        <v>915</v>
      </c>
      <c r="P16" s="292">
        <f>+SUM(Q16,R16)</f>
        <v>6320</v>
      </c>
      <c r="Q16" s="292">
        <v>5943</v>
      </c>
      <c r="R16" s="292">
        <f>+SUM(S16,T16,U16,V16,W16,X16,Y16)</f>
        <v>377</v>
      </c>
      <c r="S16" s="292">
        <v>377</v>
      </c>
      <c r="T16" s="292">
        <v>0</v>
      </c>
      <c r="U16" s="292"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f>SUM(AA16:AC16)</f>
        <v>202</v>
      </c>
      <c r="AA16" s="292">
        <v>0</v>
      </c>
      <c r="AB16" s="292">
        <v>202</v>
      </c>
      <c r="AC16" s="292">
        <f>SUM(AD16:AJ16)</f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SUM(E17,F17,N17,O17)</f>
        <v>8409</v>
      </c>
      <c r="E17" s="292">
        <f>+Q17</f>
        <v>7208</v>
      </c>
      <c r="F17" s="292">
        <f>SUM(G17:M17)</f>
        <v>1201</v>
      </c>
      <c r="G17" s="292">
        <v>943</v>
      </c>
      <c r="H17" s="292">
        <v>0</v>
      </c>
      <c r="I17" s="292">
        <v>0</v>
      </c>
      <c r="J17" s="292">
        <v>0</v>
      </c>
      <c r="K17" s="292">
        <v>0</v>
      </c>
      <c r="L17" s="292">
        <v>258</v>
      </c>
      <c r="M17" s="292">
        <v>0</v>
      </c>
      <c r="N17" s="292">
        <f>+AA17</f>
        <v>0</v>
      </c>
      <c r="O17" s="292">
        <f>+資源化量内訳!Y17</f>
        <v>0</v>
      </c>
      <c r="P17" s="292">
        <f>+SUM(Q17,R17)</f>
        <v>7750</v>
      </c>
      <c r="Q17" s="292">
        <v>7208</v>
      </c>
      <c r="R17" s="292">
        <f>+SUM(S17,T17,U17,V17,W17,X17,Y17)</f>
        <v>542</v>
      </c>
      <c r="S17" s="292">
        <v>530</v>
      </c>
      <c r="T17" s="292">
        <v>0</v>
      </c>
      <c r="U17" s="292">
        <v>0</v>
      </c>
      <c r="V17" s="292">
        <v>0</v>
      </c>
      <c r="W17" s="292">
        <v>0</v>
      </c>
      <c r="X17" s="292">
        <v>12</v>
      </c>
      <c r="Y17" s="292">
        <v>0</v>
      </c>
      <c r="Z17" s="292">
        <f>SUM(AA17:AC17)</f>
        <v>0</v>
      </c>
      <c r="AA17" s="292">
        <v>0</v>
      </c>
      <c r="AB17" s="292">
        <v>0</v>
      </c>
      <c r="AC17" s="292">
        <f>SUM(AD17:AJ17)</f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SUM(E18,F18,N18,O18)</f>
        <v>4574</v>
      </c>
      <c r="E18" s="292">
        <f>+Q18</f>
        <v>3830</v>
      </c>
      <c r="F18" s="292">
        <f>SUM(G18:M18)</f>
        <v>513</v>
      </c>
      <c r="G18" s="292">
        <v>435</v>
      </c>
      <c r="H18" s="292">
        <v>0</v>
      </c>
      <c r="I18" s="292">
        <v>0</v>
      </c>
      <c r="J18" s="292">
        <v>0</v>
      </c>
      <c r="K18" s="292">
        <v>0</v>
      </c>
      <c r="L18" s="292">
        <v>78</v>
      </c>
      <c r="M18" s="292">
        <v>0</v>
      </c>
      <c r="N18" s="292">
        <f>+AA18</f>
        <v>0</v>
      </c>
      <c r="O18" s="292">
        <f>+資源化量内訳!Y18</f>
        <v>231</v>
      </c>
      <c r="P18" s="292">
        <f>+SUM(Q18,R18)</f>
        <v>4072</v>
      </c>
      <c r="Q18" s="292">
        <v>3830</v>
      </c>
      <c r="R18" s="292">
        <f>+SUM(S18,T18,U18,V18,W18,X18,Y18)</f>
        <v>242</v>
      </c>
      <c r="S18" s="292">
        <v>239</v>
      </c>
      <c r="T18" s="292">
        <v>0</v>
      </c>
      <c r="U18" s="292">
        <v>0</v>
      </c>
      <c r="V18" s="292">
        <v>0</v>
      </c>
      <c r="W18" s="292">
        <v>0</v>
      </c>
      <c r="X18" s="292">
        <v>3</v>
      </c>
      <c r="Y18" s="292">
        <v>0</v>
      </c>
      <c r="Z18" s="292">
        <f>SUM(AA18:AC18)</f>
        <v>0</v>
      </c>
      <c r="AA18" s="292">
        <v>0</v>
      </c>
      <c r="AB18" s="292">
        <v>0</v>
      </c>
      <c r="AC18" s="292">
        <f>SUM(AD18:AJ18)</f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SUM(E19,F19,N19,O19)</f>
        <v>6203</v>
      </c>
      <c r="E19" s="292">
        <f>+Q19</f>
        <v>4699</v>
      </c>
      <c r="F19" s="292">
        <f>SUM(G19:M19)</f>
        <v>944</v>
      </c>
      <c r="G19" s="292">
        <v>561</v>
      </c>
      <c r="H19" s="292">
        <v>0</v>
      </c>
      <c r="I19" s="292">
        <v>0</v>
      </c>
      <c r="J19" s="292">
        <v>0</v>
      </c>
      <c r="K19" s="292">
        <v>0</v>
      </c>
      <c r="L19" s="292">
        <v>383</v>
      </c>
      <c r="M19" s="292">
        <v>0</v>
      </c>
      <c r="N19" s="292">
        <f>+AA19</f>
        <v>0</v>
      </c>
      <c r="O19" s="292">
        <f>+資源化量内訳!Y19</f>
        <v>560</v>
      </c>
      <c r="P19" s="292">
        <f>+SUM(Q19,R19)</f>
        <v>5383</v>
      </c>
      <c r="Q19" s="292">
        <v>4699</v>
      </c>
      <c r="R19" s="292">
        <f>+SUM(S19,T19,U19,V19,W19,X19,Y19)</f>
        <v>684</v>
      </c>
      <c r="S19" s="292">
        <v>449</v>
      </c>
      <c r="T19" s="292">
        <v>0</v>
      </c>
      <c r="U19" s="292">
        <v>0</v>
      </c>
      <c r="V19" s="292">
        <v>0</v>
      </c>
      <c r="W19" s="292">
        <v>0</v>
      </c>
      <c r="X19" s="292">
        <v>235</v>
      </c>
      <c r="Y19" s="292">
        <v>0</v>
      </c>
      <c r="Z19" s="292">
        <f>SUM(AA19:AC19)</f>
        <v>0</v>
      </c>
      <c r="AA19" s="292">
        <v>0</v>
      </c>
      <c r="AB19" s="292">
        <v>0</v>
      </c>
      <c r="AC19" s="292">
        <f>SUM(AD19:AJ19)</f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SUM(E20,F20,N20,O20)</f>
        <v>2684</v>
      </c>
      <c r="E20" s="292">
        <f>+Q20</f>
        <v>2012</v>
      </c>
      <c r="F20" s="292">
        <f>SUM(G20:M20)</f>
        <v>672</v>
      </c>
      <c r="G20" s="292">
        <v>0</v>
      </c>
      <c r="H20" s="292">
        <v>0</v>
      </c>
      <c r="I20" s="292">
        <v>0</v>
      </c>
      <c r="J20" s="292">
        <v>0</v>
      </c>
      <c r="K20" s="292">
        <v>0</v>
      </c>
      <c r="L20" s="292">
        <v>672</v>
      </c>
      <c r="M20" s="292">
        <v>0</v>
      </c>
      <c r="N20" s="292">
        <f>+AA20</f>
        <v>0</v>
      </c>
      <c r="O20" s="292">
        <f>+資源化量内訳!Y20</f>
        <v>0</v>
      </c>
      <c r="P20" s="292">
        <f>+SUM(Q20,R20)</f>
        <v>2447</v>
      </c>
      <c r="Q20" s="292">
        <v>2012</v>
      </c>
      <c r="R20" s="292">
        <f>+SUM(S20,T20,U20,V20,W20,X20,Y20)</f>
        <v>435</v>
      </c>
      <c r="S20" s="292">
        <v>0</v>
      </c>
      <c r="T20" s="292">
        <v>0</v>
      </c>
      <c r="U20" s="292">
        <v>0</v>
      </c>
      <c r="V20" s="292">
        <v>0</v>
      </c>
      <c r="W20" s="292">
        <v>0</v>
      </c>
      <c r="X20" s="292">
        <v>435</v>
      </c>
      <c r="Y20" s="292">
        <v>0</v>
      </c>
      <c r="Z20" s="292">
        <f>SUM(AA20:AC20)</f>
        <v>0</v>
      </c>
      <c r="AA20" s="292">
        <v>0</v>
      </c>
      <c r="AB20" s="292">
        <v>0</v>
      </c>
      <c r="AC20" s="292">
        <f>SUM(AD20:AJ20)</f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SUM(E21,F21,N21,O21)</f>
        <v>7190</v>
      </c>
      <c r="E21" s="292">
        <f>+Q21</f>
        <v>5290</v>
      </c>
      <c r="F21" s="292">
        <f>SUM(G21:M21)</f>
        <v>1900</v>
      </c>
      <c r="G21" s="292">
        <v>0</v>
      </c>
      <c r="H21" s="292">
        <v>0</v>
      </c>
      <c r="I21" s="292">
        <v>0</v>
      </c>
      <c r="J21" s="292">
        <v>0</v>
      </c>
      <c r="K21" s="292">
        <v>0</v>
      </c>
      <c r="L21" s="292">
        <v>1900</v>
      </c>
      <c r="M21" s="292">
        <v>0</v>
      </c>
      <c r="N21" s="292">
        <f>+AA21</f>
        <v>0</v>
      </c>
      <c r="O21" s="292">
        <f>+資源化量内訳!Y21</f>
        <v>0</v>
      </c>
      <c r="P21" s="292">
        <f>+SUM(Q21,R21)</f>
        <v>6646</v>
      </c>
      <c r="Q21" s="292">
        <v>5290</v>
      </c>
      <c r="R21" s="292">
        <f>+SUM(S21,T21,U21,V21,W21,X21,Y21)</f>
        <v>1356</v>
      </c>
      <c r="S21" s="292">
        <v>0</v>
      </c>
      <c r="T21" s="292">
        <v>0</v>
      </c>
      <c r="U21" s="292">
        <v>0</v>
      </c>
      <c r="V21" s="292">
        <v>0</v>
      </c>
      <c r="W21" s="292">
        <v>0</v>
      </c>
      <c r="X21" s="292">
        <v>1356</v>
      </c>
      <c r="Y21" s="292">
        <v>0</v>
      </c>
      <c r="Z21" s="292">
        <f>SUM(AA21:AC21)</f>
        <v>0</v>
      </c>
      <c r="AA21" s="292">
        <v>0</v>
      </c>
      <c r="AB21" s="292">
        <v>0</v>
      </c>
      <c r="AC21" s="292">
        <f>SUM(AD21:AJ21)</f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1487</v>
      </c>
      <c r="E22" s="292">
        <f>+Q22</f>
        <v>1310</v>
      </c>
      <c r="F22" s="292">
        <f>SUM(G22:M22)</f>
        <v>177</v>
      </c>
      <c r="G22" s="292">
        <v>111</v>
      </c>
      <c r="H22" s="292">
        <v>0</v>
      </c>
      <c r="I22" s="292">
        <v>0</v>
      </c>
      <c r="J22" s="292">
        <v>0</v>
      </c>
      <c r="K22" s="292">
        <v>0</v>
      </c>
      <c r="L22" s="292">
        <v>66</v>
      </c>
      <c r="M22" s="292">
        <v>0</v>
      </c>
      <c r="N22" s="292">
        <f>+AA22</f>
        <v>0</v>
      </c>
      <c r="O22" s="292">
        <f>+資源化量内訳!Y22</f>
        <v>0</v>
      </c>
      <c r="P22" s="292">
        <f>+SUM(Q22,R22)</f>
        <v>1406</v>
      </c>
      <c r="Q22" s="292">
        <v>1310</v>
      </c>
      <c r="R22" s="292">
        <f>+SUM(S22,T22,U22,V22,W22,X22,Y22)</f>
        <v>96</v>
      </c>
      <c r="S22" s="292">
        <v>77</v>
      </c>
      <c r="T22" s="292">
        <v>0</v>
      </c>
      <c r="U22" s="292">
        <v>0</v>
      </c>
      <c r="V22" s="292">
        <v>0</v>
      </c>
      <c r="W22" s="292">
        <v>0</v>
      </c>
      <c r="X22" s="292">
        <v>19</v>
      </c>
      <c r="Y22" s="292">
        <v>0</v>
      </c>
      <c r="Z22" s="292">
        <f>SUM(AA22:AC22)</f>
        <v>206</v>
      </c>
      <c r="AA22" s="292">
        <v>0</v>
      </c>
      <c r="AB22" s="292">
        <v>189</v>
      </c>
      <c r="AC22" s="292">
        <f>SUM(AD22:AJ22)</f>
        <v>17</v>
      </c>
      <c r="AD22" s="292">
        <v>17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5840</v>
      </c>
      <c r="E23" s="292">
        <f>+Q23</f>
        <v>4705</v>
      </c>
      <c r="F23" s="292">
        <f>SUM(G23:M23)</f>
        <v>989</v>
      </c>
      <c r="G23" s="292">
        <v>829</v>
      </c>
      <c r="H23" s="292">
        <v>0</v>
      </c>
      <c r="I23" s="292">
        <v>0</v>
      </c>
      <c r="J23" s="292">
        <v>0</v>
      </c>
      <c r="K23" s="292">
        <v>1</v>
      </c>
      <c r="L23" s="292">
        <v>159</v>
      </c>
      <c r="M23" s="292">
        <v>0</v>
      </c>
      <c r="N23" s="292">
        <f>+AA23</f>
        <v>0</v>
      </c>
      <c r="O23" s="292">
        <f>+資源化量内訳!Y23</f>
        <v>146</v>
      </c>
      <c r="P23" s="292">
        <f>+SUM(Q23,R23)</f>
        <v>5200</v>
      </c>
      <c r="Q23" s="292">
        <v>4705</v>
      </c>
      <c r="R23" s="292">
        <f>+SUM(S23,T23,U23,V23,W23,X23,Y23)</f>
        <v>495</v>
      </c>
      <c r="S23" s="292">
        <v>485</v>
      </c>
      <c r="T23" s="292">
        <v>0</v>
      </c>
      <c r="U23" s="292">
        <v>0</v>
      </c>
      <c r="V23" s="292">
        <v>0</v>
      </c>
      <c r="W23" s="292">
        <v>0</v>
      </c>
      <c r="X23" s="292">
        <v>10</v>
      </c>
      <c r="Y23" s="292">
        <v>0</v>
      </c>
      <c r="Z23" s="292">
        <f>SUM(AA23:AC23)</f>
        <v>511</v>
      </c>
      <c r="AA23" s="292">
        <v>0</v>
      </c>
      <c r="AB23" s="292">
        <v>166</v>
      </c>
      <c r="AC23" s="292">
        <f>SUM(AD23:AJ23)</f>
        <v>345</v>
      </c>
      <c r="AD23" s="292">
        <v>276</v>
      </c>
      <c r="AE23" s="292">
        <v>0</v>
      </c>
      <c r="AF23" s="292">
        <v>0</v>
      </c>
      <c r="AG23" s="292">
        <v>0</v>
      </c>
      <c r="AH23" s="292">
        <v>0</v>
      </c>
      <c r="AI23" s="292">
        <v>69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1772</v>
      </c>
      <c r="E24" s="292">
        <f>+Q24</f>
        <v>1456</v>
      </c>
      <c r="F24" s="292">
        <f>SUM(G24:M24)</f>
        <v>316</v>
      </c>
      <c r="G24" s="292">
        <v>181</v>
      </c>
      <c r="H24" s="292">
        <v>0</v>
      </c>
      <c r="I24" s="292">
        <v>0</v>
      </c>
      <c r="J24" s="292">
        <v>0</v>
      </c>
      <c r="K24" s="292">
        <v>0</v>
      </c>
      <c r="L24" s="292">
        <v>135</v>
      </c>
      <c r="M24" s="292">
        <v>0</v>
      </c>
      <c r="N24" s="292">
        <f>+AA24</f>
        <v>0</v>
      </c>
      <c r="O24" s="292">
        <f>+資源化量内訳!Y24</f>
        <v>0</v>
      </c>
      <c r="P24" s="292">
        <f>+SUM(Q24,R24)</f>
        <v>1618</v>
      </c>
      <c r="Q24" s="292">
        <v>1456</v>
      </c>
      <c r="R24" s="292">
        <f>+SUM(S24,T24,U24,V24,W24,X24,Y24)</f>
        <v>162</v>
      </c>
      <c r="S24" s="292">
        <v>162</v>
      </c>
      <c r="T24" s="292">
        <v>0</v>
      </c>
      <c r="U24" s="292"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f>SUM(AA24:AC24)</f>
        <v>52</v>
      </c>
      <c r="AA24" s="292">
        <v>0</v>
      </c>
      <c r="AB24" s="292">
        <v>52</v>
      </c>
      <c r="AC24" s="292">
        <f>SUM(AD24:AJ24)</f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2696</v>
      </c>
      <c r="E25" s="292">
        <f>+Q25</f>
        <v>2288</v>
      </c>
      <c r="F25" s="292">
        <f>SUM(G25:M25)</f>
        <v>321</v>
      </c>
      <c r="G25" s="292">
        <v>267</v>
      </c>
      <c r="H25" s="292">
        <v>3</v>
      </c>
      <c r="I25" s="292">
        <v>0</v>
      </c>
      <c r="J25" s="292">
        <v>0</v>
      </c>
      <c r="K25" s="292">
        <v>0</v>
      </c>
      <c r="L25" s="292">
        <v>51</v>
      </c>
      <c r="M25" s="292">
        <v>0</v>
      </c>
      <c r="N25" s="292">
        <f>+AA25</f>
        <v>0</v>
      </c>
      <c r="O25" s="292">
        <f>+資源化量内訳!Y25</f>
        <v>87</v>
      </c>
      <c r="P25" s="292">
        <f>+SUM(Q25,R25)</f>
        <v>2527</v>
      </c>
      <c r="Q25" s="292">
        <v>2288</v>
      </c>
      <c r="R25" s="292">
        <f>+SUM(S25,T25,U25,V25,W25,X25,Y25)</f>
        <v>239</v>
      </c>
      <c r="S25" s="292">
        <v>239</v>
      </c>
      <c r="T25" s="292">
        <v>0</v>
      </c>
      <c r="U25" s="292"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f>SUM(AA25:AC25)</f>
        <v>81</v>
      </c>
      <c r="AA25" s="292">
        <v>0</v>
      </c>
      <c r="AB25" s="292">
        <v>81</v>
      </c>
      <c r="AC25" s="292">
        <f>SUM(AD25:AJ25)</f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5618</v>
      </c>
      <c r="E26" s="292">
        <f>+Q26</f>
        <v>4617</v>
      </c>
      <c r="F26" s="292">
        <f>SUM(G26:M26)</f>
        <v>1001</v>
      </c>
      <c r="G26" s="292">
        <v>789</v>
      </c>
      <c r="H26" s="292">
        <v>0</v>
      </c>
      <c r="I26" s="292">
        <v>0</v>
      </c>
      <c r="J26" s="292">
        <v>0</v>
      </c>
      <c r="K26" s="292">
        <v>0</v>
      </c>
      <c r="L26" s="292">
        <v>212</v>
      </c>
      <c r="M26" s="292">
        <v>0</v>
      </c>
      <c r="N26" s="292">
        <f>+AA26</f>
        <v>0</v>
      </c>
      <c r="O26" s="292">
        <f>+資源化量内訳!Y26</f>
        <v>0</v>
      </c>
      <c r="P26" s="292">
        <f>+SUM(Q26,R26)</f>
        <v>5327</v>
      </c>
      <c r="Q26" s="292">
        <v>4617</v>
      </c>
      <c r="R26" s="292">
        <f>+SUM(S26,T26,U26,V26,W26,X26,Y26)</f>
        <v>710</v>
      </c>
      <c r="S26" s="292">
        <v>710</v>
      </c>
      <c r="T26" s="292">
        <v>0</v>
      </c>
      <c r="U26" s="292"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f>SUM(AA26:AC26)</f>
        <v>170</v>
      </c>
      <c r="AA26" s="292">
        <v>0</v>
      </c>
      <c r="AB26" s="292">
        <v>170</v>
      </c>
      <c r="AC26" s="292">
        <f>SUM(AD26:AJ26)</f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SUM(E27,F27,N27,O27)</f>
        <v>2093</v>
      </c>
      <c r="E27" s="292">
        <f>+Q27</f>
        <v>1548</v>
      </c>
      <c r="F27" s="292">
        <f>SUM(G27:M27)</f>
        <v>545</v>
      </c>
      <c r="G27" s="292">
        <v>28</v>
      </c>
      <c r="H27" s="292">
        <v>0</v>
      </c>
      <c r="I27" s="292">
        <v>0</v>
      </c>
      <c r="J27" s="292">
        <v>0</v>
      </c>
      <c r="K27" s="292">
        <v>0</v>
      </c>
      <c r="L27" s="292">
        <v>231</v>
      </c>
      <c r="M27" s="292">
        <v>286</v>
      </c>
      <c r="N27" s="292">
        <f>+AA27</f>
        <v>0</v>
      </c>
      <c r="O27" s="292">
        <f>+資源化量内訳!Y27</f>
        <v>0</v>
      </c>
      <c r="P27" s="292">
        <f>+SUM(Q27,R27)</f>
        <v>1834</v>
      </c>
      <c r="Q27" s="292">
        <v>1548</v>
      </c>
      <c r="R27" s="292">
        <f>+SUM(S27,T27,U27,V27,W27,X27,Y27)</f>
        <v>286</v>
      </c>
      <c r="S27" s="292">
        <v>0</v>
      </c>
      <c r="T27" s="292">
        <v>0</v>
      </c>
      <c r="U27" s="292">
        <v>0</v>
      </c>
      <c r="V27" s="292">
        <v>0</v>
      </c>
      <c r="W27" s="292">
        <v>0</v>
      </c>
      <c r="X27" s="292">
        <v>0</v>
      </c>
      <c r="Y27" s="292">
        <v>286</v>
      </c>
      <c r="Z27" s="292">
        <f>SUM(AA27:AC27)</f>
        <v>57</v>
      </c>
      <c r="AA27" s="292">
        <v>0</v>
      </c>
      <c r="AB27" s="292">
        <v>57</v>
      </c>
      <c r="AC27" s="292">
        <f>SUM(AD27:AJ27)</f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2">
        <v>0</v>
      </c>
      <c r="AK27" s="290">
        <f>SUM(AL27:AS27)</f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0"/>
      <c r="AL28" s="290"/>
      <c r="AM28" s="290"/>
      <c r="AN28" s="290"/>
      <c r="AO28" s="290"/>
      <c r="AP28" s="290"/>
      <c r="AQ28" s="290"/>
      <c r="AR28" s="290"/>
      <c r="AS28" s="290"/>
    </row>
    <row r="29" spans="1:45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0"/>
      <c r="AL29" s="290"/>
      <c r="AM29" s="290"/>
      <c r="AN29" s="290"/>
      <c r="AO29" s="290"/>
      <c r="AP29" s="290"/>
      <c r="AQ29" s="290"/>
      <c r="AR29" s="290"/>
      <c r="AS29" s="290"/>
    </row>
    <row r="30" spans="1:45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0"/>
      <c r="AL30" s="290"/>
      <c r="AM30" s="290"/>
      <c r="AN30" s="290"/>
      <c r="AO30" s="290"/>
      <c r="AP30" s="290"/>
      <c r="AQ30" s="290"/>
      <c r="AR30" s="290"/>
      <c r="AS30" s="290"/>
    </row>
    <row r="31" spans="1:45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0"/>
      <c r="AL31" s="290"/>
      <c r="AM31" s="290"/>
      <c r="AN31" s="290"/>
      <c r="AO31" s="290"/>
      <c r="AP31" s="290"/>
      <c r="AQ31" s="290"/>
      <c r="AR31" s="290"/>
      <c r="AS31" s="290"/>
    </row>
    <row r="32" spans="1:45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0"/>
      <c r="AL32" s="290"/>
      <c r="AM32" s="290"/>
      <c r="AN32" s="290"/>
      <c r="AO32" s="290"/>
      <c r="AP32" s="290"/>
      <c r="AQ32" s="290"/>
      <c r="AR32" s="290"/>
      <c r="AS32" s="290"/>
    </row>
    <row r="33" spans="1:45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0"/>
      <c r="AL33" s="290"/>
      <c r="AM33" s="290"/>
      <c r="AN33" s="290"/>
      <c r="AO33" s="290"/>
      <c r="AP33" s="290"/>
      <c r="AQ33" s="290"/>
      <c r="AR33" s="290"/>
      <c r="AS33" s="290"/>
    </row>
    <row r="34" spans="1:45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0"/>
      <c r="AL34" s="290"/>
      <c r="AM34" s="290"/>
      <c r="AN34" s="290"/>
      <c r="AO34" s="290"/>
      <c r="AP34" s="290"/>
      <c r="AQ34" s="290"/>
      <c r="AR34" s="290"/>
      <c r="AS34" s="290"/>
    </row>
    <row r="35" spans="1:45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0"/>
      <c r="AL35" s="290"/>
      <c r="AM35" s="290"/>
      <c r="AN35" s="290"/>
      <c r="AO35" s="290"/>
      <c r="AP35" s="290"/>
      <c r="AQ35" s="290"/>
      <c r="AR35" s="290"/>
      <c r="AS35" s="290"/>
    </row>
    <row r="36" spans="1:45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0"/>
      <c r="AL36" s="290"/>
      <c r="AM36" s="290"/>
      <c r="AN36" s="290"/>
      <c r="AO36" s="290"/>
      <c r="AP36" s="290"/>
      <c r="AQ36" s="290"/>
      <c r="AR36" s="290"/>
      <c r="AS36" s="290"/>
    </row>
    <row r="37" spans="1:45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0"/>
      <c r="AL37" s="290"/>
      <c r="AM37" s="290"/>
      <c r="AN37" s="290"/>
      <c r="AO37" s="290"/>
      <c r="AP37" s="290"/>
      <c r="AQ37" s="290"/>
      <c r="AR37" s="290"/>
      <c r="AS37" s="290"/>
    </row>
    <row r="38" spans="1:45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0"/>
      <c r="AL38" s="290"/>
      <c r="AM38" s="290"/>
      <c r="AN38" s="290"/>
      <c r="AO38" s="290"/>
      <c r="AP38" s="290"/>
      <c r="AQ38" s="290"/>
      <c r="AR38" s="290"/>
      <c r="AS38" s="290"/>
    </row>
    <row r="39" spans="1:45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0"/>
      <c r="AL39" s="290"/>
      <c r="AM39" s="290"/>
      <c r="AN39" s="290"/>
      <c r="AO39" s="290"/>
      <c r="AP39" s="290"/>
      <c r="AQ39" s="290"/>
      <c r="AR39" s="290"/>
      <c r="AS39" s="290"/>
    </row>
    <row r="40" spans="1:45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0"/>
      <c r="AL40" s="290"/>
      <c r="AM40" s="290"/>
      <c r="AN40" s="290"/>
      <c r="AO40" s="290"/>
      <c r="AP40" s="290"/>
      <c r="AQ40" s="290"/>
      <c r="AR40" s="290"/>
      <c r="AS40" s="290"/>
    </row>
    <row r="41" spans="1:45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0"/>
      <c r="AL41" s="290"/>
      <c r="AM41" s="290"/>
      <c r="AN41" s="290"/>
      <c r="AO41" s="290"/>
      <c r="AP41" s="290"/>
      <c r="AQ41" s="290"/>
      <c r="AR41" s="290"/>
      <c r="AS41" s="290"/>
    </row>
    <row r="42" spans="1:45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0"/>
      <c r="AL42" s="290"/>
      <c r="AM42" s="290"/>
      <c r="AN42" s="290"/>
      <c r="AO42" s="290"/>
      <c r="AP42" s="290"/>
      <c r="AQ42" s="290"/>
      <c r="AR42" s="290"/>
      <c r="AS42" s="290"/>
    </row>
    <row r="43" spans="1:45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0"/>
      <c r="AL43" s="290"/>
      <c r="AM43" s="290"/>
      <c r="AN43" s="290"/>
      <c r="AO43" s="290"/>
      <c r="AP43" s="290"/>
      <c r="AQ43" s="290"/>
      <c r="AR43" s="290"/>
      <c r="AS43" s="290"/>
    </row>
    <row r="44" spans="1:45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0"/>
      <c r="AL44" s="290"/>
      <c r="AM44" s="290"/>
      <c r="AN44" s="290"/>
      <c r="AO44" s="290"/>
      <c r="AP44" s="290"/>
      <c r="AQ44" s="290"/>
      <c r="AR44" s="290"/>
      <c r="AS44" s="290"/>
    </row>
    <row r="45" spans="1:45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0"/>
      <c r="AL45" s="290"/>
      <c r="AM45" s="290"/>
      <c r="AN45" s="290"/>
      <c r="AO45" s="290"/>
      <c r="AP45" s="290"/>
      <c r="AQ45" s="290"/>
      <c r="AR45" s="290"/>
      <c r="AS45" s="290"/>
    </row>
    <row r="46" spans="1:45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0"/>
      <c r="AL46" s="290"/>
      <c r="AM46" s="290"/>
      <c r="AN46" s="290"/>
      <c r="AO46" s="290"/>
      <c r="AP46" s="290"/>
      <c r="AQ46" s="290"/>
      <c r="AR46" s="290"/>
      <c r="AS46" s="290"/>
    </row>
    <row r="47" spans="1:45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0"/>
      <c r="AL47" s="290"/>
      <c r="AM47" s="290"/>
      <c r="AN47" s="290"/>
      <c r="AO47" s="290"/>
      <c r="AP47" s="290"/>
      <c r="AQ47" s="290"/>
      <c r="AR47" s="290"/>
      <c r="AS47" s="290"/>
    </row>
    <row r="48" spans="1:45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0"/>
      <c r="AL48" s="290"/>
      <c r="AM48" s="290"/>
      <c r="AN48" s="290"/>
      <c r="AO48" s="290"/>
      <c r="AP48" s="290"/>
      <c r="AQ48" s="290"/>
      <c r="AR48" s="290"/>
      <c r="AS48" s="290"/>
    </row>
    <row r="49" spans="1:45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0"/>
      <c r="AL49" s="290"/>
      <c r="AM49" s="290"/>
      <c r="AN49" s="290"/>
      <c r="AO49" s="290"/>
      <c r="AP49" s="290"/>
      <c r="AQ49" s="290"/>
      <c r="AR49" s="290"/>
      <c r="AS49" s="290"/>
    </row>
    <row r="50" spans="1:45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27">
    <sortCondition ref="A8:A27"/>
    <sortCondition ref="B8:B27"/>
    <sortCondition ref="C8:C27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&amp;Lごみ処理の状況（令和2年度実績）</oddHeader>
  </headerFooter>
  <colBreaks count="3" manualBreakCount="3">
    <brk id="15" min="1" max="26" man="1"/>
    <brk id="25" min="1" max="26" man="1"/>
    <brk id="36" min="1" max="2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16" t="s">
        <v>665</v>
      </c>
      <c r="B2" s="316" t="s">
        <v>666</v>
      </c>
      <c r="C2" s="318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8" t="s">
        <v>719</v>
      </c>
    </row>
    <row r="3" spans="1:88" s="228" customFormat="1" ht="25.5" customHeight="1">
      <c r="A3" s="317"/>
      <c r="B3" s="317"/>
      <c r="C3" s="319"/>
      <c r="D3" s="327" t="s">
        <v>684</v>
      </c>
      <c r="E3" s="322" t="s">
        <v>720</v>
      </c>
      <c r="F3" s="322" t="s">
        <v>721</v>
      </c>
      <c r="G3" s="322" t="s">
        <v>722</v>
      </c>
      <c r="H3" s="322" t="s">
        <v>723</v>
      </c>
      <c r="I3" s="322" t="s">
        <v>724</v>
      </c>
      <c r="J3" s="328" t="s">
        <v>725</v>
      </c>
      <c r="K3" s="322" t="s">
        <v>726</v>
      </c>
      <c r="L3" s="328" t="s">
        <v>727</v>
      </c>
      <c r="M3" s="328" t="s">
        <v>728</v>
      </c>
      <c r="N3" s="322" t="s">
        <v>729</v>
      </c>
      <c r="O3" s="322" t="s">
        <v>730</v>
      </c>
      <c r="P3" s="322" t="s">
        <v>731</v>
      </c>
      <c r="Q3" s="322" t="s">
        <v>732</v>
      </c>
      <c r="R3" s="328" t="s">
        <v>733</v>
      </c>
      <c r="S3" s="322" t="s">
        <v>740</v>
      </c>
      <c r="T3" s="322" t="s">
        <v>734</v>
      </c>
      <c r="U3" s="328" t="s">
        <v>735</v>
      </c>
      <c r="V3" s="328" t="s">
        <v>736</v>
      </c>
      <c r="W3" s="328" t="s">
        <v>737</v>
      </c>
      <c r="X3" s="328" t="s">
        <v>738</v>
      </c>
      <c r="Y3" s="327" t="s">
        <v>684</v>
      </c>
      <c r="Z3" s="322" t="s">
        <v>720</v>
      </c>
      <c r="AA3" s="322" t="s">
        <v>721</v>
      </c>
      <c r="AB3" s="322" t="s">
        <v>722</v>
      </c>
      <c r="AC3" s="322" t="s">
        <v>723</v>
      </c>
      <c r="AD3" s="322" t="s">
        <v>724</v>
      </c>
      <c r="AE3" s="328" t="s">
        <v>725</v>
      </c>
      <c r="AF3" s="322" t="s">
        <v>726</v>
      </c>
      <c r="AG3" s="328" t="s">
        <v>727</v>
      </c>
      <c r="AH3" s="328" t="s">
        <v>728</v>
      </c>
      <c r="AI3" s="322" t="s">
        <v>729</v>
      </c>
      <c r="AJ3" s="322" t="s">
        <v>730</v>
      </c>
      <c r="AK3" s="322" t="s">
        <v>731</v>
      </c>
      <c r="AL3" s="322" t="s">
        <v>732</v>
      </c>
      <c r="AM3" s="328" t="s">
        <v>733</v>
      </c>
      <c r="AN3" s="322" t="s">
        <v>91</v>
      </c>
      <c r="AO3" s="322" t="s">
        <v>734</v>
      </c>
      <c r="AP3" s="328" t="s">
        <v>735</v>
      </c>
      <c r="AQ3" s="328" t="s">
        <v>736</v>
      </c>
      <c r="AR3" s="328" t="s">
        <v>737</v>
      </c>
      <c r="AS3" s="328" t="s">
        <v>738</v>
      </c>
      <c r="AT3" s="327" t="s">
        <v>684</v>
      </c>
      <c r="AU3" s="322" t="s">
        <v>720</v>
      </c>
      <c r="AV3" s="322" t="s">
        <v>721</v>
      </c>
      <c r="AW3" s="322" t="s">
        <v>722</v>
      </c>
      <c r="AX3" s="322" t="s">
        <v>723</v>
      </c>
      <c r="AY3" s="322" t="s">
        <v>724</v>
      </c>
      <c r="AZ3" s="328" t="s">
        <v>725</v>
      </c>
      <c r="BA3" s="322" t="s">
        <v>726</v>
      </c>
      <c r="BB3" s="328" t="s">
        <v>727</v>
      </c>
      <c r="BC3" s="328" t="s">
        <v>728</v>
      </c>
      <c r="BD3" s="322" t="s">
        <v>729</v>
      </c>
      <c r="BE3" s="322" t="s">
        <v>730</v>
      </c>
      <c r="BF3" s="322" t="s">
        <v>731</v>
      </c>
      <c r="BG3" s="322" t="s">
        <v>732</v>
      </c>
      <c r="BH3" s="328" t="s">
        <v>733</v>
      </c>
      <c r="BI3" s="322" t="s">
        <v>741</v>
      </c>
      <c r="BJ3" s="322" t="s">
        <v>734</v>
      </c>
      <c r="BK3" s="328" t="s">
        <v>735</v>
      </c>
      <c r="BL3" s="328" t="s">
        <v>736</v>
      </c>
      <c r="BM3" s="328" t="s">
        <v>737</v>
      </c>
      <c r="BN3" s="328" t="s">
        <v>738</v>
      </c>
      <c r="BO3" s="327" t="s">
        <v>684</v>
      </c>
      <c r="BP3" s="322" t="s">
        <v>720</v>
      </c>
      <c r="BQ3" s="322" t="s">
        <v>721</v>
      </c>
      <c r="BR3" s="322" t="s">
        <v>722</v>
      </c>
      <c r="BS3" s="322" t="s">
        <v>723</v>
      </c>
      <c r="BT3" s="322" t="s">
        <v>724</v>
      </c>
      <c r="BU3" s="328" t="s">
        <v>725</v>
      </c>
      <c r="BV3" s="322" t="s">
        <v>726</v>
      </c>
      <c r="BW3" s="328" t="s">
        <v>727</v>
      </c>
      <c r="BX3" s="328" t="s">
        <v>728</v>
      </c>
      <c r="BY3" s="322" t="s">
        <v>729</v>
      </c>
      <c r="BZ3" s="322" t="s">
        <v>730</v>
      </c>
      <c r="CA3" s="322" t="s">
        <v>731</v>
      </c>
      <c r="CB3" s="322" t="s">
        <v>732</v>
      </c>
      <c r="CC3" s="328" t="s">
        <v>733</v>
      </c>
      <c r="CD3" s="322" t="s">
        <v>741</v>
      </c>
      <c r="CE3" s="322" t="s">
        <v>734</v>
      </c>
      <c r="CF3" s="328" t="s">
        <v>735</v>
      </c>
      <c r="CG3" s="328" t="s">
        <v>736</v>
      </c>
      <c r="CH3" s="328" t="s">
        <v>737</v>
      </c>
      <c r="CI3" s="328" t="s">
        <v>738</v>
      </c>
      <c r="CJ3" s="323"/>
    </row>
    <row r="4" spans="1:88" s="228" customFormat="1" ht="25.5" customHeight="1">
      <c r="A4" s="317"/>
      <c r="B4" s="317"/>
      <c r="C4" s="319"/>
      <c r="D4" s="327"/>
      <c r="E4" s="329"/>
      <c r="F4" s="329"/>
      <c r="G4" s="329"/>
      <c r="H4" s="329"/>
      <c r="I4" s="329"/>
      <c r="J4" s="329"/>
      <c r="K4" s="329"/>
      <c r="L4" s="329"/>
      <c r="M4" s="323"/>
      <c r="N4" s="329"/>
      <c r="O4" s="329"/>
      <c r="P4" s="329"/>
      <c r="Q4" s="329"/>
      <c r="R4" s="329"/>
      <c r="S4" s="329"/>
      <c r="T4" s="329"/>
      <c r="U4" s="329"/>
      <c r="V4" s="323"/>
      <c r="W4" s="323"/>
      <c r="X4" s="323"/>
      <c r="Y4" s="327"/>
      <c r="Z4" s="329"/>
      <c r="AA4" s="329"/>
      <c r="AB4" s="329"/>
      <c r="AC4" s="329"/>
      <c r="AD4" s="329"/>
      <c r="AE4" s="329"/>
      <c r="AF4" s="329"/>
      <c r="AG4" s="329"/>
      <c r="AH4" s="323"/>
      <c r="AI4" s="329"/>
      <c r="AJ4" s="329"/>
      <c r="AK4" s="329"/>
      <c r="AL4" s="329"/>
      <c r="AM4" s="329"/>
      <c r="AN4" s="329"/>
      <c r="AO4" s="329"/>
      <c r="AP4" s="329"/>
      <c r="AQ4" s="323"/>
      <c r="AR4" s="323"/>
      <c r="AS4" s="323"/>
      <c r="AT4" s="327"/>
      <c r="AU4" s="329"/>
      <c r="AV4" s="329"/>
      <c r="AW4" s="329"/>
      <c r="AX4" s="329"/>
      <c r="AY4" s="329"/>
      <c r="AZ4" s="329"/>
      <c r="BA4" s="329"/>
      <c r="BB4" s="329"/>
      <c r="BC4" s="323"/>
      <c r="BD4" s="329"/>
      <c r="BE4" s="329"/>
      <c r="BF4" s="329"/>
      <c r="BG4" s="329"/>
      <c r="BH4" s="329"/>
      <c r="BI4" s="329"/>
      <c r="BJ4" s="329"/>
      <c r="BK4" s="329"/>
      <c r="BL4" s="323"/>
      <c r="BM4" s="323"/>
      <c r="BN4" s="323"/>
      <c r="BO4" s="327"/>
      <c r="BP4" s="329"/>
      <c r="BQ4" s="329"/>
      <c r="BR4" s="329"/>
      <c r="BS4" s="329"/>
      <c r="BT4" s="329"/>
      <c r="BU4" s="329"/>
      <c r="BV4" s="329"/>
      <c r="BW4" s="329"/>
      <c r="BX4" s="323"/>
      <c r="BY4" s="329"/>
      <c r="BZ4" s="329"/>
      <c r="CA4" s="329"/>
      <c r="CB4" s="329"/>
      <c r="CC4" s="329"/>
      <c r="CD4" s="329"/>
      <c r="CE4" s="329"/>
      <c r="CF4" s="329"/>
      <c r="CG4" s="323"/>
      <c r="CH4" s="323"/>
      <c r="CI4" s="323"/>
      <c r="CJ4" s="323"/>
    </row>
    <row r="5" spans="1:88" s="228" customFormat="1" ht="22.5" customHeight="1">
      <c r="A5" s="317"/>
      <c r="B5" s="317"/>
      <c r="C5" s="319"/>
      <c r="D5" s="327"/>
      <c r="E5" s="329"/>
      <c r="F5" s="329"/>
      <c r="G5" s="329"/>
      <c r="H5" s="329"/>
      <c r="I5" s="329"/>
      <c r="J5" s="329"/>
      <c r="K5" s="329"/>
      <c r="L5" s="329"/>
      <c r="M5" s="323"/>
      <c r="N5" s="329"/>
      <c r="O5" s="329"/>
      <c r="P5" s="329"/>
      <c r="Q5" s="329"/>
      <c r="R5" s="329"/>
      <c r="S5" s="329"/>
      <c r="T5" s="329"/>
      <c r="U5" s="329"/>
      <c r="V5" s="323"/>
      <c r="W5" s="323"/>
      <c r="X5" s="323"/>
      <c r="Y5" s="327"/>
      <c r="Z5" s="329"/>
      <c r="AA5" s="329"/>
      <c r="AB5" s="329"/>
      <c r="AC5" s="329"/>
      <c r="AD5" s="329"/>
      <c r="AE5" s="329"/>
      <c r="AF5" s="329"/>
      <c r="AG5" s="329"/>
      <c r="AH5" s="323"/>
      <c r="AI5" s="329"/>
      <c r="AJ5" s="329"/>
      <c r="AK5" s="329"/>
      <c r="AL5" s="329"/>
      <c r="AM5" s="329"/>
      <c r="AN5" s="329"/>
      <c r="AO5" s="329"/>
      <c r="AP5" s="329"/>
      <c r="AQ5" s="323"/>
      <c r="AR5" s="323"/>
      <c r="AS5" s="323"/>
      <c r="AT5" s="327"/>
      <c r="AU5" s="329"/>
      <c r="AV5" s="329"/>
      <c r="AW5" s="329"/>
      <c r="AX5" s="329"/>
      <c r="AY5" s="329"/>
      <c r="AZ5" s="329"/>
      <c r="BA5" s="329"/>
      <c r="BB5" s="329"/>
      <c r="BC5" s="323"/>
      <c r="BD5" s="329"/>
      <c r="BE5" s="329"/>
      <c r="BF5" s="329"/>
      <c r="BG5" s="329"/>
      <c r="BH5" s="329"/>
      <c r="BI5" s="329"/>
      <c r="BJ5" s="329"/>
      <c r="BK5" s="329"/>
      <c r="BL5" s="323"/>
      <c r="BM5" s="323"/>
      <c r="BN5" s="323"/>
      <c r="BO5" s="327"/>
      <c r="BP5" s="329"/>
      <c r="BQ5" s="329"/>
      <c r="BR5" s="329"/>
      <c r="BS5" s="329"/>
      <c r="BT5" s="329"/>
      <c r="BU5" s="329"/>
      <c r="BV5" s="329"/>
      <c r="BW5" s="329"/>
      <c r="BX5" s="323"/>
      <c r="BY5" s="329"/>
      <c r="BZ5" s="329"/>
      <c r="CA5" s="329"/>
      <c r="CB5" s="329"/>
      <c r="CC5" s="329"/>
      <c r="CD5" s="329"/>
      <c r="CE5" s="329"/>
      <c r="CF5" s="329"/>
      <c r="CG5" s="323"/>
      <c r="CH5" s="323"/>
      <c r="CI5" s="323"/>
      <c r="CJ5" s="323"/>
    </row>
    <row r="6" spans="1:88" s="230" customFormat="1" ht="13.5" customHeight="1">
      <c r="A6" s="317"/>
      <c r="B6" s="317"/>
      <c r="C6" s="319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3"/>
    </row>
    <row r="7" spans="1:88" s="299" customFormat="1" ht="13.5" customHeight="1">
      <c r="A7" s="302" t="str">
        <f>ごみ処理概要!A7</f>
        <v>佐賀県</v>
      </c>
      <c r="B7" s="303" t="str">
        <f>ごみ処理概要!B7</f>
        <v>41000</v>
      </c>
      <c r="C7" s="304" t="s">
        <v>3</v>
      </c>
      <c r="D7" s="306">
        <f t="shared" ref="D7:X7" si="0">SUM(Y7,AT7,BO7)</f>
        <v>52147</v>
      </c>
      <c r="E7" s="306">
        <f t="shared" si="0"/>
        <v>11033</v>
      </c>
      <c r="F7" s="306">
        <f t="shared" si="0"/>
        <v>45</v>
      </c>
      <c r="G7" s="306">
        <f t="shared" si="0"/>
        <v>379</v>
      </c>
      <c r="H7" s="306">
        <f t="shared" si="0"/>
        <v>7039</v>
      </c>
      <c r="I7" s="306">
        <f t="shared" si="0"/>
        <v>3835</v>
      </c>
      <c r="J7" s="306">
        <f t="shared" si="0"/>
        <v>1632</v>
      </c>
      <c r="K7" s="306">
        <f t="shared" si="0"/>
        <v>7</v>
      </c>
      <c r="L7" s="306">
        <f t="shared" si="0"/>
        <v>526</v>
      </c>
      <c r="M7" s="306">
        <f t="shared" si="0"/>
        <v>107</v>
      </c>
      <c r="N7" s="306">
        <f t="shared" si="0"/>
        <v>1143</v>
      </c>
      <c r="O7" s="306">
        <f t="shared" si="0"/>
        <v>2425</v>
      </c>
      <c r="P7" s="306">
        <f t="shared" si="0"/>
        <v>0</v>
      </c>
      <c r="Q7" s="306">
        <f t="shared" si="0"/>
        <v>10634</v>
      </c>
      <c r="R7" s="306">
        <f t="shared" si="0"/>
        <v>54</v>
      </c>
      <c r="S7" s="306">
        <f t="shared" si="0"/>
        <v>500</v>
      </c>
      <c r="T7" s="306">
        <f t="shared" si="0"/>
        <v>5897</v>
      </c>
      <c r="U7" s="306">
        <f t="shared" si="0"/>
        <v>0</v>
      </c>
      <c r="V7" s="306">
        <f t="shared" si="0"/>
        <v>1680</v>
      </c>
      <c r="W7" s="306">
        <f t="shared" si="0"/>
        <v>296</v>
      </c>
      <c r="X7" s="306">
        <f t="shared" si="0"/>
        <v>4915</v>
      </c>
      <c r="Y7" s="306">
        <f>SUM(Z7:AS7)</f>
        <v>6806</v>
      </c>
      <c r="Z7" s="306">
        <f t="shared" ref="Z7:AI7" si="1">SUM(Z$8:Z$207)</f>
        <v>2777</v>
      </c>
      <c r="AA7" s="306">
        <f t="shared" si="1"/>
        <v>9</v>
      </c>
      <c r="AB7" s="306">
        <f t="shared" si="1"/>
        <v>280</v>
      </c>
      <c r="AC7" s="306">
        <f t="shared" si="1"/>
        <v>338</v>
      </c>
      <c r="AD7" s="306">
        <f t="shared" si="1"/>
        <v>37</v>
      </c>
      <c r="AE7" s="306">
        <f t="shared" si="1"/>
        <v>85</v>
      </c>
      <c r="AF7" s="306">
        <f t="shared" si="1"/>
        <v>0</v>
      </c>
      <c r="AG7" s="306">
        <f t="shared" si="1"/>
        <v>93</v>
      </c>
      <c r="AH7" s="306">
        <f t="shared" si="1"/>
        <v>0</v>
      </c>
      <c r="AI7" s="306">
        <f t="shared" si="1"/>
        <v>427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11</v>
      </c>
      <c r="AS7" s="306">
        <f>SUM(AS$8:AS$207)</f>
        <v>2749</v>
      </c>
      <c r="AT7" s="306">
        <f>施設資源化量内訳!D7</f>
        <v>41880</v>
      </c>
      <c r="AU7" s="306">
        <f>施設資源化量内訳!E7</f>
        <v>5209</v>
      </c>
      <c r="AV7" s="306">
        <f>施設資源化量内訳!F7</f>
        <v>31</v>
      </c>
      <c r="AW7" s="306">
        <f>施設資源化量内訳!G7</f>
        <v>31</v>
      </c>
      <c r="AX7" s="306">
        <f>施設資源化量内訳!H7</f>
        <v>6571</v>
      </c>
      <c r="AY7" s="306">
        <f>施設資源化量内訳!I7</f>
        <v>3753</v>
      </c>
      <c r="AZ7" s="306">
        <f>施設資源化量内訳!J7</f>
        <v>1541</v>
      </c>
      <c r="BA7" s="306">
        <f>施設資源化量内訳!K7</f>
        <v>7</v>
      </c>
      <c r="BB7" s="306">
        <f>施設資源化量内訳!L7</f>
        <v>391</v>
      </c>
      <c r="BC7" s="306">
        <f>施設資源化量内訳!M7</f>
        <v>107</v>
      </c>
      <c r="BD7" s="306">
        <f>施設資源化量内訳!N7</f>
        <v>603</v>
      </c>
      <c r="BE7" s="306">
        <f>施設資源化量内訳!O7</f>
        <v>2425</v>
      </c>
      <c r="BF7" s="306">
        <f>施設資源化量内訳!P7</f>
        <v>0</v>
      </c>
      <c r="BG7" s="306">
        <f>施設資源化量内訳!Q7</f>
        <v>10634</v>
      </c>
      <c r="BH7" s="306">
        <f>施設資源化量内訳!R7</f>
        <v>54</v>
      </c>
      <c r="BI7" s="306">
        <f>施設資源化量内訳!S7</f>
        <v>500</v>
      </c>
      <c r="BJ7" s="306">
        <f>施設資源化量内訳!T7</f>
        <v>5897</v>
      </c>
      <c r="BK7" s="306">
        <f>施設資源化量内訳!U7</f>
        <v>0</v>
      </c>
      <c r="BL7" s="306">
        <f>施設資源化量内訳!V7</f>
        <v>1680</v>
      </c>
      <c r="BM7" s="306">
        <f>施設資源化量内訳!W7</f>
        <v>281</v>
      </c>
      <c r="BN7" s="306">
        <f>施設資源化量内訳!X7</f>
        <v>2165</v>
      </c>
      <c r="BO7" s="306">
        <f>SUM(BP7:CI7)</f>
        <v>3461</v>
      </c>
      <c r="BP7" s="306">
        <f t="shared" ref="BP7:BY7" si="2">SUM(BP$8:BP$207)</f>
        <v>3047</v>
      </c>
      <c r="BQ7" s="306">
        <f t="shared" si="2"/>
        <v>5</v>
      </c>
      <c r="BR7" s="306">
        <f t="shared" si="2"/>
        <v>68</v>
      </c>
      <c r="BS7" s="306">
        <f t="shared" si="2"/>
        <v>130</v>
      </c>
      <c r="BT7" s="306">
        <f t="shared" si="2"/>
        <v>45</v>
      </c>
      <c r="BU7" s="306">
        <f t="shared" si="2"/>
        <v>6</v>
      </c>
      <c r="BV7" s="306">
        <f t="shared" si="2"/>
        <v>0</v>
      </c>
      <c r="BW7" s="306">
        <f t="shared" si="2"/>
        <v>42</v>
      </c>
      <c r="BX7" s="306">
        <f t="shared" si="2"/>
        <v>0</v>
      </c>
      <c r="BY7" s="306">
        <f t="shared" si="2"/>
        <v>113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4</v>
      </c>
      <c r="CI7" s="306">
        <f>SUM(CI$8:CI$207)</f>
        <v>1</v>
      </c>
      <c r="CJ7" s="307">
        <f>+COUNTIF(CJ$8:CJ$207,"有る")</f>
        <v>14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15632</v>
      </c>
      <c r="E8" s="292">
        <f>SUM(Z8,AU8,BP8)</f>
        <v>3876</v>
      </c>
      <c r="F8" s="292">
        <f>SUM(AA8,AV8,BQ8)</f>
        <v>10</v>
      </c>
      <c r="G8" s="292">
        <f>SUM(AB8,AW8,BR8)</f>
        <v>0</v>
      </c>
      <c r="H8" s="292">
        <f>SUM(AC8,AX8,BS8)</f>
        <v>1645</v>
      </c>
      <c r="I8" s="292">
        <f>SUM(AD8,AY8,BT8)</f>
        <v>1445</v>
      </c>
      <c r="J8" s="292">
        <f>SUM(AE8,AZ8,BU8)</f>
        <v>509</v>
      </c>
      <c r="K8" s="292">
        <f>SUM(AF8,BA8,BV8)</f>
        <v>0</v>
      </c>
      <c r="L8" s="292">
        <f>SUM(AG8,BB8,BW8)</f>
        <v>0</v>
      </c>
      <c r="M8" s="292">
        <f>SUM(AH8,BC8,BX8)</f>
        <v>0</v>
      </c>
      <c r="N8" s="292">
        <f>SUM(AI8,BD8,BY8)</f>
        <v>400</v>
      </c>
      <c r="O8" s="292">
        <f>SUM(AJ8,BE8,BZ8)</f>
        <v>1330</v>
      </c>
      <c r="P8" s="292">
        <f>SUM(AK8,BF8,CA8)</f>
        <v>0</v>
      </c>
      <c r="Q8" s="292">
        <f>SUM(AL8,BG8,CB8)</f>
        <v>367</v>
      </c>
      <c r="R8" s="292">
        <f>SUM(AM8,BH8,CC8)</f>
        <v>0</v>
      </c>
      <c r="S8" s="292">
        <f>SUM(AN8,BI8,CD8)</f>
        <v>496</v>
      </c>
      <c r="T8" s="292">
        <f>SUM(AO8,BJ8,CE8)</f>
        <v>5319</v>
      </c>
      <c r="U8" s="292">
        <f>SUM(AP8,BK8,CF8)</f>
        <v>0</v>
      </c>
      <c r="V8" s="292">
        <f>SUM(AQ8,BL8,CG8)</f>
        <v>83</v>
      </c>
      <c r="W8" s="292">
        <f>SUM(AR8,BM8,CH8)</f>
        <v>114</v>
      </c>
      <c r="X8" s="292">
        <f>SUM(AS8,BN8,CI8)</f>
        <v>38</v>
      </c>
      <c r="Y8" s="292">
        <f>SUM(Z8:AS8)</f>
        <v>25</v>
      </c>
      <c r="Z8" s="292">
        <v>25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5">
        <v>0</v>
      </c>
      <c r="AJ8" s="295" t="s">
        <v>802</v>
      </c>
      <c r="AK8" s="295" t="s">
        <v>802</v>
      </c>
      <c r="AL8" s="295" t="s">
        <v>802</v>
      </c>
      <c r="AM8" s="295" t="s">
        <v>802</v>
      </c>
      <c r="AN8" s="295" t="s">
        <v>802</v>
      </c>
      <c r="AO8" s="295" t="s">
        <v>802</v>
      </c>
      <c r="AP8" s="295" t="s">
        <v>802</v>
      </c>
      <c r="AQ8" s="295" t="s">
        <v>802</v>
      </c>
      <c r="AR8" s="292">
        <v>0</v>
      </c>
      <c r="AS8" s="292">
        <v>0</v>
      </c>
      <c r="AT8" s="292">
        <f>施設資源化量内訳!D8</f>
        <v>14752</v>
      </c>
      <c r="AU8" s="292">
        <f>施設資源化量内訳!E8</f>
        <v>3022</v>
      </c>
      <c r="AV8" s="292">
        <f>施設資源化量内訳!F8</f>
        <v>10</v>
      </c>
      <c r="AW8" s="292">
        <f>施設資源化量内訳!G8</f>
        <v>0</v>
      </c>
      <c r="AX8" s="292">
        <f>施設資源化量内訳!H8</f>
        <v>1645</v>
      </c>
      <c r="AY8" s="292">
        <f>施設資源化量内訳!I8</f>
        <v>1445</v>
      </c>
      <c r="AZ8" s="292">
        <f>施設資源化量内訳!J8</f>
        <v>509</v>
      </c>
      <c r="BA8" s="292">
        <f>施設資源化量内訳!K8</f>
        <v>0</v>
      </c>
      <c r="BB8" s="292">
        <f>施設資源化量内訳!L8</f>
        <v>0</v>
      </c>
      <c r="BC8" s="292">
        <f>施設資源化量内訳!M8</f>
        <v>0</v>
      </c>
      <c r="BD8" s="292">
        <f>施設資源化量内訳!N8</f>
        <v>374</v>
      </c>
      <c r="BE8" s="292">
        <f>施設資源化量内訳!O8</f>
        <v>1330</v>
      </c>
      <c r="BF8" s="292">
        <f>施設資源化量内訳!P8</f>
        <v>0</v>
      </c>
      <c r="BG8" s="292">
        <f>施設資源化量内訳!Q8</f>
        <v>367</v>
      </c>
      <c r="BH8" s="292">
        <f>施設資源化量内訳!R8</f>
        <v>0</v>
      </c>
      <c r="BI8" s="292">
        <f>施設資源化量内訳!S8</f>
        <v>496</v>
      </c>
      <c r="BJ8" s="292">
        <f>施設資源化量内訳!T8</f>
        <v>5319</v>
      </c>
      <c r="BK8" s="292">
        <f>施設資源化量内訳!U8</f>
        <v>0</v>
      </c>
      <c r="BL8" s="292">
        <f>施設資源化量内訳!V8</f>
        <v>83</v>
      </c>
      <c r="BM8" s="292">
        <f>施設資源化量内訳!W8</f>
        <v>114</v>
      </c>
      <c r="BN8" s="292">
        <f>施設資源化量内訳!X8</f>
        <v>38</v>
      </c>
      <c r="BO8" s="292">
        <f>SUM(BP8:CI8)</f>
        <v>855</v>
      </c>
      <c r="BP8" s="292">
        <v>829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26</v>
      </c>
      <c r="BZ8" s="295" t="s">
        <v>802</v>
      </c>
      <c r="CA8" s="295" t="s">
        <v>802</v>
      </c>
      <c r="CB8" s="295" t="s">
        <v>802</v>
      </c>
      <c r="CC8" s="295" t="s">
        <v>802</v>
      </c>
      <c r="CD8" s="295" t="s">
        <v>802</v>
      </c>
      <c r="CE8" s="295" t="s">
        <v>802</v>
      </c>
      <c r="CF8" s="295" t="s">
        <v>802</v>
      </c>
      <c r="CG8" s="295" t="s">
        <v>802</v>
      </c>
      <c r="CH8" s="292">
        <v>0</v>
      </c>
      <c r="CI8" s="292">
        <v>0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5615</v>
      </c>
      <c r="E9" s="292">
        <f>SUM(Z9,AU9,BP9)</f>
        <v>981</v>
      </c>
      <c r="F9" s="292">
        <f>SUM(AA9,AV9,BQ9)</f>
        <v>2</v>
      </c>
      <c r="G9" s="292">
        <f>SUM(AB9,AW9,BR9)</f>
        <v>293</v>
      </c>
      <c r="H9" s="292">
        <f>SUM(AC9,AX9,BS9)</f>
        <v>851</v>
      </c>
      <c r="I9" s="292">
        <f>SUM(AD9,AY9,BT9)</f>
        <v>338</v>
      </c>
      <c r="J9" s="292">
        <f>SUM(AE9,AZ9,BU9)</f>
        <v>209</v>
      </c>
      <c r="K9" s="292">
        <f>SUM(AF9,BA9,BV9)</f>
        <v>0</v>
      </c>
      <c r="L9" s="292">
        <f>SUM(AG9,BB9,BW9)</f>
        <v>0</v>
      </c>
      <c r="M9" s="292">
        <f>SUM(AH9,BC9,BX9)</f>
        <v>4</v>
      </c>
      <c r="N9" s="292">
        <f>SUM(AI9,BD9,BY9)</f>
        <v>194</v>
      </c>
      <c r="O9" s="292">
        <f>SUM(AJ9,BE9,BZ9)</f>
        <v>0</v>
      </c>
      <c r="P9" s="292">
        <f>SUM(AK9,BF9,CA9)</f>
        <v>0</v>
      </c>
      <c r="Q9" s="292">
        <f>SUM(AL9,BG9,CB9)</f>
        <v>0</v>
      </c>
      <c r="R9" s="292">
        <f>SUM(AM9,BH9,CC9)</f>
        <v>0</v>
      </c>
      <c r="S9" s="292">
        <f>SUM(AN9,BI9,CD9)</f>
        <v>0</v>
      </c>
      <c r="T9" s="292">
        <f>SUM(AO9,BJ9,CE9)</f>
        <v>0</v>
      </c>
      <c r="U9" s="292">
        <f>SUM(AP9,BK9,CF9)</f>
        <v>0</v>
      </c>
      <c r="V9" s="292">
        <f>SUM(AQ9,BL9,CG9)</f>
        <v>0</v>
      </c>
      <c r="W9" s="292">
        <f>SUM(AR9,BM9,CH9)</f>
        <v>6</v>
      </c>
      <c r="X9" s="292">
        <f>SUM(AS9,BN9,CI9)</f>
        <v>2737</v>
      </c>
      <c r="Y9" s="292">
        <f>SUM(Z9:AS9)</f>
        <v>3880</v>
      </c>
      <c r="Z9" s="292">
        <v>778</v>
      </c>
      <c r="AA9" s="292">
        <v>1</v>
      </c>
      <c r="AB9" s="292">
        <v>236</v>
      </c>
      <c r="AC9" s="292">
        <v>123</v>
      </c>
      <c r="AD9" s="292">
        <v>25</v>
      </c>
      <c r="AE9" s="292">
        <v>0</v>
      </c>
      <c r="AF9" s="292">
        <v>0</v>
      </c>
      <c r="AG9" s="292">
        <v>0</v>
      </c>
      <c r="AH9" s="292">
        <v>0</v>
      </c>
      <c r="AI9" s="295">
        <v>171</v>
      </c>
      <c r="AJ9" s="295" t="s">
        <v>802</v>
      </c>
      <c r="AK9" s="295" t="s">
        <v>802</v>
      </c>
      <c r="AL9" s="295" t="s">
        <v>802</v>
      </c>
      <c r="AM9" s="295" t="s">
        <v>802</v>
      </c>
      <c r="AN9" s="295" t="s">
        <v>802</v>
      </c>
      <c r="AO9" s="295" t="s">
        <v>802</v>
      </c>
      <c r="AP9" s="295" t="s">
        <v>802</v>
      </c>
      <c r="AQ9" s="295" t="s">
        <v>802</v>
      </c>
      <c r="AR9" s="292">
        <v>6</v>
      </c>
      <c r="AS9" s="292">
        <v>2540</v>
      </c>
      <c r="AT9" s="292">
        <f>施設資源化量内訳!D9</f>
        <v>1404</v>
      </c>
      <c r="AU9" s="292">
        <f>施設資源化量内訳!E9</f>
        <v>0</v>
      </c>
      <c r="AV9" s="292">
        <f>施設資源化量内訳!F9</f>
        <v>0</v>
      </c>
      <c r="AW9" s="292">
        <f>施設資源化量内訳!G9</f>
        <v>0</v>
      </c>
      <c r="AX9" s="292">
        <f>施設資源化量内訳!H9</f>
        <v>699</v>
      </c>
      <c r="AY9" s="292">
        <f>施設資源化量内訳!I9</f>
        <v>296</v>
      </c>
      <c r="AZ9" s="292">
        <f>施設資源化量内訳!J9</f>
        <v>209</v>
      </c>
      <c r="BA9" s="292">
        <f>施設資源化量内訳!K9</f>
        <v>0</v>
      </c>
      <c r="BB9" s="292">
        <f>施設資源化量内訳!L9</f>
        <v>0</v>
      </c>
      <c r="BC9" s="292">
        <f>施設資源化量内訳!M9</f>
        <v>4</v>
      </c>
      <c r="BD9" s="292">
        <f>施設資源化量内訳!N9</f>
        <v>0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0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196</v>
      </c>
      <c r="BO9" s="292">
        <f>SUM(BP9:CI9)</f>
        <v>331</v>
      </c>
      <c r="BP9" s="292">
        <v>203</v>
      </c>
      <c r="BQ9" s="292">
        <v>1</v>
      </c>
      <c r="BR9" s="292">
        <v>57</v>
      </c>
      <c r="BS9" s="292">
        <v>29</v>
      </c>
      <c r="BT9" s="292">
        <v>17</v>
      </c>
      <c r="BU9" s="292">
        <v>0</v>
      </c>
      <c r="BV9" s="292">
        <v>0</v>
      </c>
      <c r="BW9" s="292">
        <v>0</v>
      </c>
      <c r="BX9" s="292">
        <v>0</v>
      </c>
      <c r="BY9" s="292">
        <v>23</v>
      </c>
      <c r="BZ9" s="295" t="s">
        <v>802</v>
      </c>
      <c r="CA9" s="295" t="s">
        <v>802</v>
      </c>
      <c r="CB9" s="295" t="s">
        <v>802</v>
      </c>
      <c r="CC9" s="295" t="s">
        <v>802</v>
      </c>
      <c r="CD9" s="295" t="s">
        <v>802</v>
      </c>
      <c r="CE9" s="295" t="s">
        <v>802</v>
      </c>
      <c r="CF9" s="295" t="s">
        <v>802</v>
      </c>
      <c r="CG9" s="295" t="s">
        <v>802</v>
      </c>
      <c r="CH9" s="292">
        <v>0</v>
      </c>
      <c r="CI9" s="292">
        <v>1</v>
      </c>
      <c r="CJ9" s="293" t="s">
        <v>762</v>
      </c>
    </row>
    <row r="10" spans="1:88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SUM(Y10,AT10,BO10)</f>
        <v>6724</v>
      </c>
      <c r="E10" s="292">
        <f>SUM(Z10,AU10,BP10)</f>
        <v>1295</v>
      </c>
      <c r="F10" s="292">
        <f>SUM(AA10,AV10,BQ10)</f>
        <v>8</v>
      </c>
      <c r="G10" s="292">
        <f>SUM(AB10,AW10,BR10)</f>
        <v>0</v>
      </c>
      <c r="H10" s="292">
        <f>SUM(AC10,AX10,BS10)</f>
        <v>540</v>
      </c>
      <c r="I10" s="292">
        <f>SUM(AD10,AY10,BT10)</f>
        <v>323</v>
      </c>
      <c r="J10" s="292">
        <f>SUM(AE10,AZ10,BU10)</f>
        <v>97</v>
      </c>
      <c r="K10" s="292">
        <f>SUM(AF10,BA10,BV10)</f>
        <v>1</v>
      </c>
      <c r="L10" s="292">
        <f>SUM(AG10,BB10,BW10)</f>
        <v>45</v>
      </c>
      <c r="M10" s="292">
        <f>SUM(AH10,BC10,BX10)</f>
        <v>0</v>
      </c>
      <c r="N10" s="292">
        <f>SUM(AI10,BD10,BY10)</f>
        <v>88</v>
      </c>
      <c r="O10" s="292">
        <f>SUM(AJ10,BE10,BZ10)</f>
        <v>9</v>
      </c>
      <c r="P10" s="292">
        <f>SUM(AK10,BF10,CA10)</f>
        <v>0</v>
      </c>
      <c r="Q10" s="292">
        <f>SUM(AL10,BG10,CB10)</f>
        <v>1910</v>
      </c>
      <c r="R10" s="292">
        <f>SUM(AM10,BH10,CC10)</f>
        <v>0</v>
      </c>
      <c r="S10" s="292">
        <f>SUM(AN10,BI10,CD10)</f>
        <v>4</v>
      </c>
      <c r="T10" s="292">
        <f>SUM(AO10,BJ10,CE10)</f>
        <v>233</v>
      </c>
      <c r="U10" s="292">
        <f>SUM(AP10,BK10,CF10)</f>
        <v>0</v>
      </c>
      <c r="V10" s="292">
        <f>SUM(AQ10,BL10,CG10)</f>
        <v>766</v>
      </c>
      <c r="W10" s="292">
        <f>SUM(AR10,BM10,CH10)</f>
        <v>17</v>
      </c>
      <c r="X10" s="292">
        <f>SUM(AS10,BN10,CI10)</f>
        <v>1388</v>
      </c>
      <c r="Y10" s="292">
        <f>SUM(Z10:AS10)</f>
        <v>64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5">
        <v>64</v>
      </c>
      <c r="AJ10" s="295" t="s">
        <v>802</v>
      </c>
      <c r="AK10" s="295" t="s">
        <v>802</v>
      </c>
      <c r="AL10" s="295" t="s">
        <v>802</v>
      </c>
      <c r="AM10" s="295" t="s">
        <v>802</v>
      </c>
      <c r="AN10" s="295" t="s">
        <v>802</v>
      </c>
      <c r="AO10" s="295" t="s">
        <v>802</v>
      </c>
      <c r="AP10" s="295" t="s">
        <v>802</v>
      </c>
      <c r="AQ10" s="295" t="s">
        <v>802</v>
      </c>
      <c r="AR10" s="292">
        <v>0</v>
      </c>
      <c r="AS10" s="292">
        <v>0</v>
      </c>
      <c r="AT10" s="292">
        <f>施設資源化量内訳!D10</f>
        <v>6011</v>
      </c>
      <c r="AU10" s="292">
        <f>施設資源化量内訳!E10</f>
        <v>674</v>
      </c>
      <c r="AV10" s="292">
        <f>施設資源化量内訳!F10</f>
        <v>7</v>
      </c>
      <c r="AW10" s="292">
        <f>施設資源化量内訳!G10</f>
        <v>0</v>
      </c>
      <c r="AX10" s="292">
        <f>施設資源化量内訳!H10</f>
        <v>534</v>
      </c>
      <c r="AY10" s="292">
        <f>施設資源化量内訳!I10</f>
        <v>321</v>
      </c>
      <c r="AZ10" s="292">
        <f>施設資源化量内訳!J10</f>
        <v>94</v>
      </c>
      <c r="BA10" s="292">
        <f>施設資源化量内訳!K10</f>
        <v>1</v>
      </c>
      <c r="BB10" s="292">
        <f>施設資源化量内訳!L10</f>
        <v>45</v>
      </c>
      <c r="BC10" s="292">
        <f>施設資源化量内訳!M10</f>
        <v>0</v>
      </c>
      <c r="BD10" s="292">
        <f>施設資源化量内訳!N10</f>
        <v>8</v>
      </c>
      <c r="BE10" s="292">
        <f>施設資源化量内訳!O10</f>
        <v>9</v>
      </c>
      <c r="BF10" s="292">
        <f>施設資源化量内訳!P10</f>
        <v>0</v>
      </c>
      <c r="BG10" s="292">
        <f>施設資源化量内訳!Q10</f>
        <v>1910</v>
      </c>
      <c r="BH10" s="292">
        <f>施設資源化量内訳!R10</f>
        <v>0</v>
      </c>
      <c r="BI10" s="292">
        <f>施設資源化量内訳!S10</f>
        <v>4</v>
      </c>
      <c r="BJ10" s="292">
        <f>施設資源化量内訳!T10</f>
        <v>233</v>
      </c>
      <c r="BK10" s="292">
        <f>施設資源化量内訳!U10</f>
        <v>0</v>
      </c>
      <c r="BL10" s="292">
        <f>施設資源化量内訳!V10</f>
        <v>766</v>
      </c>
      <c r="BM10" s="292">
        <f>施設資源化量内訳!W10</f>
        <v>17</v>
      </c>
      <c r="BN10" s="292">
        <f>施設資源化量内訳!X10</f>
        <v>1388</v>
      </c>
      <c r="BO10" s="292">
        <f>SUM(BP10:CI10)</f>
        <v>649</v>
      </c>
      <c r="BP10" s="292">
        <v>621</v>
      </c>
      <c r="BQ10" s="292">
        <v>1</v>
      </c>
      <c r="BR10" s="292">
        <v>0</v>
      </c>
      <c r="BS10" s="292">
        <v>6</v>
      </c>
      <c r="BT10" s="292">
        <v>2</v>
      </c>
      <c r="BU10" s="292">
        <v>3</v>
      </c>
      <c r="BV10" s="292">
        <v>0</v>
      </c>
      <c r="BW10" s="292">
        <v>0</v>
      </c>
      <c r="BX10" s="292">
        <v>0</v>
      </c>
      <c r="BY10" s="292">
        <v>16</v>
      </c>
      <c r="BZ10" s="295" t="s">
        <v>802</v>
      </c>
      <c r="CA10" s="295" t="s">
        <v>802</v>
      </c>
      <c r="CB10" s="295" t="s">
        <v>802</v>
      </c>
      <c r="CC10" s="295" t="s">
        <v>802</v>
      </c>
      <c r="CD10" s="295" t="s">
        <v>802</v>
      </c>
      <c r="CE10" s="295" t="s">
        <v>802</v>
      </c>
      <c r="CF10" s="295" t="s">
        <v>802</v>
      </c>
      <c r="CG10" s="295" t="s">
        <v>802</v>
      </c>
      <c r="CH10" s="292">
        <v>0</v>
      </c>
      <c r="CI10" s="292">
        <v>0</v>
      </c>
      <c r="CJ10" s="293" t="s">
        <v>767</v>
      </c>
    </row>
    <row r="11" spans="1:88" s="224" customFormat="1" ht="13.5" customHeight="1">
      <c r="A11" s="290" t="s">
        <v>745</v>
      </c>
      <c r="B11" s="291" t="s">
        <v>768</v>
      </c>
      <c r="C11" s="290" t="s">
        <v>769</v>
      </c>
      <c r="D11" s="292">
        <f>SUM(Y11,AT11,BO11)</f>
        <v>493</v>
      </c>
      <c r="E11" s="292">
        <f>SUM(Z11,AU11,BP11)</f>
        <v>62</v>
      </c>
      <c r="F11" s="292">
        <f>SUM(AA11,AV11,BQ11)</f>
        <v>0</v>
      </c>
      <c r="G11" s="292">
        <f>SUM(AB11,AW11,BR11)</f>
        <v>0</v>
      </c>
      <c r="H11" s="292">
        <f>SUM(AC11,AX11,BS11)</f>
        <v>198</v>
      </c>
      <c r="I11" s="292">
        <f>SUM(AD11,AY11,BT11)</f>
        <v>97</v>
      </c>
      <c r="J11" s="292">
        <f>SUM(AE11,AZ11,BU11)</f>
        <v>27</v>
      </c>
      <c r="K11" s="292">
        <f>SUM(AF11,BA11,BV11)</f>
        <v>0</v>
      </c>
      <c r="L11" s="292">
        <f>SUM(AG11,BB11,BW11)</f>
        <v>45</v>
      </c>
      <c r="M11" s="292">
        <f>SUM(AH11,BC11,BX11)</f>
        <v>0</v>
      </c>
      <c r="N11" s="292">
        <f>SUM(AI11,BD11,BY11)</f>
        <v>0</v>
      </c>
      <c r="O11" s="292">
        <f>SUM(AJ11,BE11,BZ11)</f>
        <v>0</v>
      </c>
      <c r="P11" s="292">
        <f>SUM(AK11,BF11,CA11)</f>
        <v>0</v>
      </c>
      <c r="Q11" s="292">
        <f>SUM(AL11,BG11,CB11)</f>
        <v>0</v>
      </c>
      <c r="R11" s="292">
        <f>SUM(AM11,BH11,CC11)</f>
        <v>54</v>
      </c>
      <c r="S11" s="292">
        <f>SUM(AN11,BI11,CD11)</f>
        <v>0</v>
      </c>
      <c r="T11" s="292">
        <f>SUM(AO11,BJ11,CE11)</f>
        <v>10</v>
      </c>
      <c r="U11" s="292">
        <f>SUM(AP11,BK11,CF11)</f>
        <v>0</v>
      </c>
      <c r="V11" s="292">
        <f>SUM(AQ11,BL11,CG11)</f>
        <v>0</v>
      </c>
      <c r="W11" s="292">
        <f>SUM(AR11,BM11,CH11)</f>
        <v>0</v>
      </c>
      <c r="X11" s="292">
        <f>SUM(AS11,BN11,CI11)</f>
        <v>0</v>
      </c>
      <c r="Y11" s="292">
        <f>SUM(Z11:AS11)</f>
        <v>62</v>
      </c>
      <c r="Z11" s="292">
        <v>62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5">
        <v>0</v>
      </c>
      <c r="AJ11" s="295" t="s">
        <v>802</v>
      </c>
      <c r="AK11" s="295" t="s">
        <v>802</v>
      </c>
      <c r="AL11" s="295" t="s">
        <v>802</v>
      </c>
      <c r="AM11" s="295" t="s">
        <v>802</v>
      </c>
      <c r="AN11" s="295" t="s">
        <v>802</v>
      </c>
      <c r="AO11" s="295" t="s">
        <v>802</v>
      </c>
      <c r="AP11" s="295" t="s">
        <v>802</v>
      </c>
      <c r="AQ11" s="295" t="s">
        <v>802</v>
      </c>
      <c r="AR11" s="292">
        <v>0</v>
      </c>
      <c r="AS11" s="292">
        <v>0</v>
      </c>
      <c r="AT11" s="292">
        <f>施設資源化量内訳!D11</f>
        <v>431</v>
      </c>
      <c r="AU11" s="292">
        <f>施設資源化量内訳!E11</f>
        <v>0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198</v>
      </c>
      <c r="AY11" s="292">
        <f>施設資源化量内訳!I11</f>
        <v>97</v>
      </c>
      <c r="AZ11" s="292">
        <f>施設資源化量内訳!J11</f>
        <v>27</v>
      </c>
      <c r="BA11" s="292">
        <f>施設資源化量内訳!K11</f>
        <v>0</v>
      </c>
      <c r="BB11" s="292">
        <f>施設資源化量内訳!L11</f>
        <v>45</v>
      </c>
      <c r="BC11" s="292">
        <f>施設資源化量内訳!M11</f>
        <v>0</v>
      </c>
      <c r="BD11" s="292">
        <f>施設資源化量内訳!N11</f>
        <v>0</v>
      </c>
      <c r="BE11" s="292">
        <f>施設資源化量内訳!O11</f>
        <v>0</v>
      </c>
      <c r="BF11" s="292">
        <f>施設資源化量内訳!P11</f>
        <v>0</v>
      </c>
      <c r="BG11" s="292">
        <f>施設資源化量内訳!Q11</f>
        <v>0</v>
      </c>
      <c r="BH11" s="292">
        <f>施設資源化量内訳!R11</f>
        <v>54</v>
      </c>
      <c r="BI11" s="292">
        <f>施設資源化量内訳!S11</f>
        <v>0</v>
      </c>
      <c r="BJ11" s="292">
        <f>施設資源化量内訳!T11</f>
        <v>10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0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5" t="s">
        <v>802</v>
      </c>
      <c r="CA11" s="295" t="s">
        <v>802</v>
      </c>
      <c r="CB11" s="295" t="s">
        <v>802</v>
      </c>
      <c r="CC11" s="295" t="s">
        <v>802</v>
      </c>
      <c r="CD11" s="295" t="s">
        <v>802</v>
      </c>
      <c r="CE11" s="295" t="s">
        <v>802</v>
      </c>
      <c r="CF11" s="295" t="s">
        <v>802</v>
      </c>
      <c r="CG11" s="295" t="s">
        <v>802</v>
      </c>
      <c r="CH11" s="292">
        <v>0</v>
      </c>
      <c r="CI11" s="292">
        <v>0</v>
      </c>
      <c r="CJ11" s="293" t="s">
        <v>767</v>
      </c>
    </row>
    <row r="12" spans="1:88" s="224" customFormat="1" ht="13.5" customHeight="1">
      <c r="A12" s="290" t="s">
        <v>745</v>
      </c>
      <c r="B12" s="291" t="s">
        <v>770</v>
      </c>
      <c r="C12" s="290" t="s">
        <v>771</v>
      </c>
      <c r="D12" s="292">
        <f>SUM(Y12,AT12,BO12)</f>
        <v>2864</v>
      </c>
      <c r="E12" s="292">
        <f>SUM(Z12,AU12,BP12)</f>
        <v>531</v>
      </c>
      <c r="F12" s="292">
        <f>SUM(AA12,AV12,BQ12)</f>
        <v>0</v>
      </c>
      <c r="G12" s="292">
        <f>SUM(AB12,AW12,BR12)</f>
        <v>0</v>
      </c>
      <c r="H12" s="292">
        <f>SUM(AC12,AX12,BS12)</f>
        <v>512</v>
      </c>
      <c r="I12" s="292">
        <f>SUM(AD12,AY12,BT12)</f>
        <v>253</v>
      </c>
      <c r="J12" s="292">
        <f>SUM(AE12,AZ12,BU12)</f>
        <v>111</v>
      </c>
      <c r="K12" s="292">
        <f>SUM(AF12,BA12,BV12)</f>
        <v>1</v>
      </c>
      <c r="L12" s="292">
        <f>SUM(AG12,BB12,BW12)</f>
        <v>0</v>
      </c>
      <c r="M12" s="292">
        <f>SUM(AH12,BC12,BX12)</f>
        <v>0</v>
      </c>
      <c r="N12" s="292">
        <f>SUM(AI12,BD12,BY12)</f>
        <v>0</v>
      </c>
      <c r="O12" s="292">
        <f>SUM(AJ12,BE12,BZ12)</f>
        <v>151</v>
      </c>
      <c r="P12" s="292">
        <f>SUM(AK12,BF12,CA12)</f>
        <v>0</v>
      </c>
      <c r="Q12" s="292">
        <f>SUM(AL12,BG12,CB12)</f>
        <v>1279</v>
      </c>
      <c r="R12" s="292">
        <f>SUM(AM12,BH12,CC12)</f>
        <v>0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11</v>
      </c>
      <c r="X12" s="292">
        <f>SUM(AS12,BN12,CI12)</f>
        <v>15</v>
      </c>
      <c r="Y12" s="292">
        <f>SUM(Z12:AS12)</f>
        <v>15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5">
        <v>0</v>
      </c>
      <c r="AJ12" s="295" t="s">
        <v>802</v>
      </c>
      <c r="AK12" s="295" t="s">
        <v>802</v>
      </c>
      <c r="AL12" s="295" t="s">
        <v>802</v>
      </c>
      <c r="AM12" s="295" t="s">
        <v>802</v>
      </c>
      <c r="AN12" s="295" t="s">
        <v>802</v>
      </c>
      <c r="AO12" s="295" t="s">
        <v>802</v>
      </c>
      <c r="AP12" s="295" t="s">
        <v>802</v>
      </c>
      <c r="AQ12" s="295" t="s">
        <v>802</v>
      </c>
      <c r="AR12" s="292">
        <v>0</v>
      </c>
      <c r="AS12" s="292">
        <v>15</v>
      </c>
      <c r="AT12" s="292">
        <f>施設資源化量内訳!D12</f>
        <v>2253</v>
      </c>
      <c r="AU12" s="292">
        <f>施設資源化量内訳!E12</f>
        <v>0</v>
      </c>
      <c r="AV12" s="292">
        <f>施設資源化量内訳!F12</f>
        <v>0</v>
      </c>
      <c r="AW12" s="292">
        <f>施設資源化量内訳!G12</f>
        <v>0</v>
      </c>
      <c r="AX12" s="292">
        <f>施設資源化量内訳!H12</f>
        <v>466</v>
      </c>
      <c r="AY12" s="292">
        <f>施設資源化量内訳!I12</f>
        <v>234</v>
      </c>
      <c r="AZ12" s="292">
        <f>施設資源化量内訳!J12</f>
        <v>111</v>
      </c>
      <c r="BA12" s="292">
        <f>施設資源化量内訳!K12</f>
        <v>1</v>
      </c>
      <c r="BB12" s="292">
        <f>施設資源化量内訳!L12</f>
        <v>0</v>
      </c>
      <c r="BC12" s="292">
        <f>施設資源化量内訳!M12</f>
        <v>0</v>
      </c>
      <c r="BD12" s="292">
        <f>施設資源化量内訳!N12</f>
        <v>0</v>
      </c>
      <c r="BE12" s="292">
        <f>施設資源化量内訳!O12</f>
        <v>151</v>
      </c>
      <c r="BF12" s="292">
        <f>施設資源化量内訳!P12</f>
        <v>0</v>
      </c>
      <c r="BG12" s="292">
        <f>施設資源化量内訳!Q12</f>
        <v>1279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11</v>
      </c>
      <c r="BN12" s="292">
        <f>施設資源化量内訳!X12</f>
        <v>0</v>
      </c>
      <c r="BO12" s="292">
        <f>SUM(BP12:CI12)</f>
        <v>596</v>
      </c>
      <c r="BP12" s="292">
        <v>531</v>
      </c>
      <c r="BQ12" s="292">
        <v>0</v>
      </c>
      <c r="BR12" s="292">
        <v>0</v>
      </c>
      <c r="BS12" s="292">
        <v>46</v>
      </c>
      <c r="BT12" s="292">
        <v>19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5" t="s">
        <v>802</v>
      </c>
      <c r="CA12" s="295" t="s">
        <v>802</v>
      </c>
      <c r="CB12" s="295" t="s">
        <v>802</v>
      </c>
      <c r="CC12" s="295" t="s">
        <v>802</v>
      </c>
      <c r="CD12" s="295" t="s">
        <v>802</v>
      </c>
      <c r="CE12" s="295" t="s">
        <v>802</v>
      </c>
      <c r="CF12" s="295" t="s">
        <v>802</v>
      </c>
      <c r="CG12" s="295" t="s">
        <v>802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SUM(Y13,AT13,BO13)</f>
        <v>3122</v>
      </c>
      <c r="E13" s="292">
        <f>SUM(Z13,AU13,BP13)</f>
        <v>1031</v>
      </c>
      <c r="F13" s="292">
        <f>SUM(AA13,AV13,BQ13)</f>
        <v>0</v>
      </c>
      <c r="G13" s="292">
        <f>SUM(AB13,AW13,BR13)</f>
        <v>0</v>
      </c>
      <c r="H13" s="292">
        <f>SUM(AC13,AX13,BS13)</f>
        <v>459</v>
      </c>
      <c r="I13" s="292">
        <f>SUM(AD13,AY13,BT13)</f>
        <v>275</v>
      </c>
      <c r="J13" s="292">
        <f>SUM(AE13,AZ13,BU13)</f>
        <v>119</v>
      </c>
      <c r="K13" s="292">
        <f>SUM(AF13,BA13,BV13)</f>
        <v>0</v>
      </c>
      <c r="L13" s="292">
        <f>SUM(AG13,BB13,BW13)</f>
        <v>0</v>
      </c>
      <c r="M13" s="292">
        <f>SUM(AH13,BC13,BX13)</f>
        <v>0</v>
      </c>
      <c r="N13" s="292">
        <f>SUM(AI13,BD13,BY13)</f>
        <v>43</v>
      </c>
      <c r="O13" s="292">
        <f>SUM(AJ13,BE13,BZ13)</f>
        <v>0</v>
      </c>
      <c r="P13" s="292">
        <f>SUM(AK13,BF13,CA13)</f>
        <v>0</v>
      </c>
      <c r="Q13" s="292">
        <f>SUM(AL13,BG13,CB13)</f>
        <v>1107</v>
      </c>
      <c r="R13" s="292">
        <f>SUM(AM13,BH13,CC13)</f>
        <v>0</v>
      </c>
      <c r="S13" s="292">
        <f>SUM(AN13,BI13,CD13)</f>
        <v>0</v>
      </c>
      <c r="T13" s="292">
        <f>SUM(AO13,BJ13,CE13)</f>
        <v>0</v>
      </c>
      <c r="U13" s="292">
        <f>SUM(AP13,BK13,CF13)</f>
        <v>0</v>
      </c>
      <c r="V13" s="292">
        <f>SUM(AQ13,BL13,CG13)</f>
        <v>0</v>
      </c>
      <c r="W13" s="292">
        <f>SUM(AR13,BM13,CH13)</f>
        <v>0</v>
      </c>
      <c r="X13" s="292">
        <f>SUM(AS13,BN13,CI13)</f>
        <v>88</v>
      </c>
      <c r="Y13" s="292">
        <f>SUM(Z13:AS13)</f>
        <v>420</v>
      </c>
      <c r="Z13" s="292">
        <v>377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5">
        <v>43</v>
      </c>
      <c r="AJ13" s="295" t="s">
        <v>802</v>
      </c>
      <c r="AK13" s="295" t="s">
        <v>802</v>
      </c>
      <c r="AL13" s="295" t="s">
        <v>802</v>
      </c>
      <c r="AM13" s="295" t="s">
        <v>802</v>
      </c>
      <c r="AN13" s="295" t="s">
        <v>802</v>
      </c>
      <c r="AO13" s="295" t="s">
        <v>802</v>
      </c>
      <c r="AP13" s="295" t="s">
        <v>802</v>
      </c>
      <c r="AQ13" s="295" t="s">
        <v>802</v>
      </c>
      <c r="AR13" s="292">
        <v>0</v>
      </c>
      <c r="AS13" s="292">
        <v>0</v>
      </c>
      <c r="AT13" s="292">
        <f>施設資源化量内訳!D13</f>
        <v>2639</v>
      </c>
      <c r="AU13" s="292">
        <f>施設資源化量内訳!E13</f>
        <v>591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459</v>
      </c>
      <c r="AY13" s="292">
        <f>施設資源化量内訳!I13</f>
        <v>275</v>
      </c>
      <c r="AZ13" s="292">
        <f>施設資源化量内訳!J13</f>
        <v>119</v>
      </c>
      <c r="BA13" s="292">
        <f>施設資源化量内訳!K13</f>
        <v>0</v>
      </c>
      <c r="BB13" s="292">
        <f>施設資源化量内訳!L13</f>
        <v>0</v>
      </c>
      <c r="BC13" s="292">
        <f>施設資源化量内訳!M13</f>
        <v>0</v>
      </c>
      <c r="BD13" s="292">
        <f>施設資源化量内訳!N13</f>
        <v>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1107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88</v>
      </c>
      <c r="BO13" s="292">
        <f>SUM(BP13:CI13)</f>
        <v>63</v>
      </c>
      <c r="BP13" s="292">
        <v>63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5" t="s">
        <v>802</v>
      </c>
      <c r="CA13" s="295" t="s">
        <v>802</v>
      </c>
      <c r="CB13" s="295" t="s">
        <v>802</v>
      </c>
      <c r="CC13" s="295" t="s">
        <v>802</v>
      </c>
      <c r="CD13" s="295" t="s">
        <v>802</v>
      </c>
      <c r="CE13" s="295" t="s">
        <v>802</v>
      </c>
      <c r="CF13" s="295" t="s">
        <v>802</v>
      </c>
      <c r="CG13" s="295" t="s">
        <v>802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SUM(Y14,AT14,BO14)</f>
        <v>1722</v>
      </c>
      <c r="E14" s="292">
        <f>SUM(Z14,AU14,BP14)</f>
        <v>222</v>
      </c>
      <c r="F14" s="292">
        <f>SUM(AA14,AV14,BQ14)</f>
        <v>10</v>
      </c>
      <c r="G14" s="292">
        <f>SUM(AB14,AW14,BR14)</f>
        <v>28</v>
      </c>
      <c r="H14" s="292">
        <f>SUM(AC14,AX14,BS14)</f>
        <v>304</v>
      </c>
      <c r="I14" s="292">
        <f>SUM(AD14,AY14,BT14)</f>
        <v>119</v>
      </c>
      <c r="J14" s="292">
        <f>SUM(AE14,AZ14,BU14)</f>
        <v>62</v>
      </c>
      <c r="K14" s="292">
        <f>SUM(AF14,BA14,BV14)</f>
        <v>0</v>
      </c>
      <c r="L14" s="292">
        <f>SUM(AG14,BB14,BW14)</f>
        <v>39</v>
      </c>
      <c r="M14" s="292">
        <f>SUM(AH14,BC14,BX14)</f>
        <v>0</v>
      </c>
      <c r="N14" s="292">
        <f>SUM(AI14,BD14,BY14)</f>
        <v>44</v>
      </c>
      <c r="O14" s="292">
        <f>SUM(AJ14,BE14,BZ14)</f>
        <v>82</v>
      </c>
      <c r="P14" s="292">
        <f>SUM(AK14,BF14,CA14)</f>
        <v>0</v>
      </c>
      <c r="Q14" s="292">
        <f>SUM(AL14,BG14,CB14)</f>
        <v>679</v>
      </c>
      <c r="R14" s="292">
        <f>SUM(AM14,BH14,CC14)</f>
        <v>0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133</v>
      </c>
      <c r="X14" s="292">
        <f>SUM(AS14,BN14,CI14)</f>
        <v>0</v>
      </c>
      <c r="Y14" s="292">
        <f>SUM(Z14:AS14)</f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5">
        <v>0</v>
      </c>
      <c r="AJ14" s="295" t="s">
        <v>802</v>
      </c>
      <c r="AK14" s="295" t="s">
        <v>802</v>
      </c>
      <c r="AL14" s="295" t="s">
        <v>802</v>
      </c>
      <c r="AM14" s="295" t="s">
        <v>802</v>
      </c>
      <c r="AN14" s="295" t="s">
        <v>802</v>
      </c>
      <c r="AO14" s="295" t="s">
        <v>802</v>
      </c>
      <c r="AP14" s="295" t="s">
        <v>802</v>
      </c>
      <c r="AQ14" s="295" t="s">
        <v>802</v>
      </c>
      <c r="AR14" s="292">
        <v>0</v>
      </c>
      <c r="AS14" s="292">
        <v>0</v>
      </c>
      <c r="AT14" s="292">
        <f>施設資源化量内訳!D14</f>
        <v>1451</v>
      </c>
      <c r="AU14" s="292">
        <f>施設資源化量内訳!E14</f>
        <v>10</v>
      </c>
      <c r="AV14" s="292">
        <f>施設資源化量内訳!F14</f>
        <v>10</v>
      </c>
      <c r="AW14" s="292">
        <f>施設資源化量内訳!G14</f>
        <v>28</v>
      </c>
      <c r="AX14" s="292">
        <f>施設資源化量内訳!H14</f>
        <v>290</v>
      </c>
      <c r="AY14" s="292">
        <f>施設資源化量内訳!I14</f>
        <v>119</v>
      </c>
      <c r="AZ14" s="292">
        <f>施設資源化量内訳!J14</f>
        <v>62</v>
      </c>
      <c r="BA14" s="292">
        <f>施設資源化量内訳!K14</f>
        <v>0</v>
      </c>
      <c r="BB14" s="292">
        <f>施設資源化量内訳!L14</f>
        <v>39</v>
      </c>
      <c r="BC14" s="292">
        <f>施設資源化量内訳!M14</f>
        <v>0</v>
      </c>
      <c r="BD14" s="292">
        <f>施設資源化量内訳!N14</f>
        <v>1</v>
      </c>
      <c r="BE14" s="292">
        <f>施設資源化量内訳!O14</f>
        <v>82</v>
      </c>
      <c r="BF14" s="292">
        <f>施設資源化量内訳!P14</f>
        <v>0</v>
      </c>
      <c r="BG14" s="292">
        <f>施設資源化量内訳!Q14</f>
        <v>679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131</v>
      </c>
      <c r="BN14" s="292">
        <f>施設資源化量内訳!X14</f>
        <v>0</v>
      </c>
      <c r="BO14" s="292">
        <f>SUM(BP14:CI14)</f>
        <v>271</v>
      </c>
      <c r="BP14" s="292">
        <v>212</v>
      </c>
      <c r="BQ14" s="292">
        <v>0</v>
      </c>
      <c r="BR14" s="292">
        <v>0</v>
      </c>
      <c r="BS14" s="292">
        <v>14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43</v>
      </c>
      <c r="BZ14" s="295" t="s">
        <v>802</v>
      </c>
      <c r="CA14" s="295" t="s">
        <v>802</v>
      </c>
      <c r="CB14" s="295" t="s">
        <v>802</v>
      </c>
      <c r="CC14" s="295" t="s">
        <v>802</v>
      </c>
      <c r="CD14" s="295" t="s">
        <v>802</v>
      </c>
      <c r="CE14" s="295" t="s">
        <v>802</v>
      </c>
      <c r="CF14" s="295" t="s">
        <v>802</v>
      </c>
      <c r="CG14" s="295" t="s">
        <v>802</v>
      </c>
      <c r="CH14" s="292">
        <v>2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SUM(Y15,AT15,BO15)</f>
        <v>2391</v>
      </c>
      <c r="E15" s="292">
        <f>SUM(Z15,AU15,BP15)</f>
        <v>446</v>
      </c>
      <c r="F15" s="292">
        <f>SUM(AA15,AV15,BQ15)</f>
        <v>1</v>
      </c>
      <c r="G15" s="292">
        <f>SUM(AB15,AW15,BR15)</f>
        <v>0</v>
      </c>
      <c r="H15" s="292">
        <f>SUM(AC15,AX15,BS15)</f>
        <v>569</v>
      </c>
      <c r="I15" s="292">
        <f>SUM(AD15,AY15,BT15)</f>
        <v>190</v>
      </c>
      <c r="J15" s="292">
        <f>SUM(AE15,AZ15,BU15)</f>
        <v>76</v>
      </c>
      <c r="K15" s="292">
        <f>SUM(AF15,BA15,BV15)</f>
        <v>0</v>
      </c>
      <c r="L15" s="292">
        <f>SUM(AG15,BB15,BW15)</f>
        <v>93</v>
      </c>
      <c r="M15" s="292">
        <f>SUM(AH15,BC15,BX15)</f>
        <v>102</v>
      </c>
      <c r="N15" s="292">
        <f>SUM(AI15,BD15,BY15)</f>
        <v>100</v>
      </c>
      <c r="O15" s="292">
        <f>SUM(AJ15,BE15,BZ15)</f>
        <v>570</v>
      </c>
      <c r="P15" s="292">
        <f>SUM(AK15,BF15,CA15)</f>
        <v>0</v>
      </c>
      <c r="Q15" s="292">
        <f>SUM(AL15,BG15,CB15)</f>
        <v>0</v>
      </c>
      <c r="R15" s="292">
        <f>SUM(AM15,BH15,CC15)</f>
        <v>0</v>
      </c>
      <c r="S15" s="292">
        <f>SUM(AN15,BI15,CD15)</f>
        <v>0</v>
      </c>
      <c r="T15" s="292">
        <f>SUM(AO15,BJ15,CE15)</f>
        <v>244</v>
      </c>
      <c r="U15" s="292">
        <f>SUM(AP15,BK15,CF15)</f>
        <v>0</v>
      </c>
      <c r="V15" s="292">
        <f>SUM(AQ15,BL15,CG15)</f>
        <v>0</v>
      </c>
      <c r="W15" s="292">
        <f>SUM(AR15,BM15,CH15)</f>
        <v>0</v>
      </c>
      <c r="X15" s="292">
        <f>SUM(AS15,BN15,CI15)</f>
        <v>0</v>
      </c>
      <c r="Y15" s="292">
        <f>SUM(Z15:AS15)</f>
        <v>401</v>
      </c>
      <c r="Z15" s="292">
        <v>387</v>
      </c>
      <c r="AA15" s="292">
        <v>1</v>
      </c>
      <c r="AB15" s="292">
        <v>0</v>
      </c>
      <c r="AC15" s="292">
        <v>13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5">
        <v>0</v>
      </c>
      <c r="AJ15" s="295" t="s">
        <v>802</v>
      </c>
      <c r="AK15" s="295" t="s">
        <v>802</v>
      </c>
      <c r="AL15" s="295" t="s">
        <v>802</v>
      </c>
      <c r="AM15" s="295" t="s">
        <v>802</v>
      </c>
      <c r="AN15" s="295" t="s">
        <v>802</v>
      </c>
      <c r="AO15" s="295" t="s">
        <v>802</v>
      </c>
      <c r="AP15" s="295" t="s">
        <v>802</v>
      </c>
      <c r="AQ15" s="295" t="s">
        <v>802</v>
      </c>
      <c r="AR15" s="292">
        <v>0</v>
      </c>
      <c r="AS15" s="292">
        <v>0</v>
      </c>
      <c r="AT15" s="292">
        <f>施設資源化量内訳!D15</f>
        <v>1921</v>
      </c>
      <c r="AU15" s="292">
        <f>施設資源化量内訳!E15</f>
        <v>0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549</v>
      </c>
      <c r="AY15" s="292">
        <f>施設資源化量内訳!I15</f>
        <v>188</v>
      </c>
      <c r="AZ15" s="292">
        <f>施設資源化量内訳!J15</f>
        <v>76</v>
      </c>
      <c r="BA15" s="292">
        <f>施設資源化量内訳!K15</f>
        <v>0</v>
      </c>
      <c r="BB15" s="292">
        <f>施設資源化量内訳!L15</f>
        <v>93</v>
      </c>
      <c r="BC15" s="292">
        <f>施設資源化量内訳!M15</f>
        <v>102</v>
      </c>
      <c r="BD15" s="292">
        <f>施設資源化量内訳!N15</f>
        <v>99</v>
      </c>
      <c r="BE15" s="292">
        <f>施設資源化量内訳!O15</f>
        <v>570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244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0</v>
      </c>
      <c r="BO15" s="292">
        <f>SUM(BP15:CI15)</f>
        <v>69</v>
      </c>
      <c r="BP15" s="292">
        <v>59</v>
      </c>
      <c r="BQ15" s="292">
        <v>0</v>
      </c>
      <c r="BR15" s="292">
        <v>0</v>
      </c>
      <c r="BS15" s="292">
        <v>7</v>
      </c>
      <c r="BT15" s="292">
        <v>2</v>
      </c>
      <c r="BU15" s="292">
        <v>0</v>
      </c>
      <c r="BV15" s="292">
        <v>0</v>
      </c>
      <c r="BW15" s="292">
        <v>0</v>
      </c>
      <c r="BX15" s="292">
        <v>0</v>
      </c>
      <c r="BY15" s="292">
        <v>1</v>
      </c>
      <c r="BZ15" s="295" t="s">
        <v>802</v>
      </c>
      <c r="CA15" s="295" t="s">
        <v>802</v>
      </c>
      <c r="CB15" s="295" t="s">
        <v>802</v>
      </c>
      <c r="CC15" s="295" t="s">
        <v>802</v>
      </c>
      <c r="CD15" s="295" t="s">
        <v>802</v>
      </c>
      <c r="CE15" s="295" t="s">
        <v>802</v>
      </c>
      <c r="CF15" s="295" t="s">
        <v>802</v>
      </c>
      <c r="CG15" s="295" t="s">
        <v>802</v>
      </c>
      <c r="CH15" s="292">
        <v>0</v>
      </c>
      <c r="CI15" s="292">
        <v>0</v>
      </c>
      <c r="CJ15" s="293" t="s">
        <v>767</v>
      </c>
    </row>
    <row r="16" spans="1:88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SUM(Y16,AT16,BO16)</f>
        <v>2843</v>
      </c>
      <c r="E16" s="292">
        <f>SUM(Z16,AU16,BP16)</f>
        <v>670</v>
      </c>
      <c r="F16" s="292">
        <f>SUM(AA16,AV16,BQ16)</f>
        <v>2</v>
      </c>
      <c r="G16" s="292">
        <f>SUM(AB16,AW16,BR16)</f>
        <v>0</v>
      </c>
      <c r="H16" s="292">
        <f>SUM(AC16,AX16,BS16)</f>
        <v>516</v>
      </c>
      <c r="I16" s="292">
        <f>SUM(AD16,AY16,BT16)</f>
        <v>170</v>
      </c>
      <c r="J16" s="292">
        <f>SUM(AE16,AZ16,BU16)</f>
        <v>130</v>
      </c>
      <c r="K16" s="292">
        <f>SUM(AF16,BA16,BV16)</f>
        <v>0</v>
      </c>
      <c r="L16" s="292">
        <f>SUM(AG16,BB16,BW16)</f>
        <v>182</v>
      </c>
      <c r="M16" s="292">
        <f>SUM(AH16,BC16,BX16)</f>
        <v>0</v>
      </c>
      <c r="N16" s="292">
        <f>SUM(AI16,BD16,BY16)</f>
        <v>152</v>
      </c>
      <c r="O16" s="292">
        <f>SUM(AJ16,BE16,BZ16)</f>
        <v>280</v>
      </c>
      <c r="P16" s="292">
        <f>SUM(AK16,BF16,CA16)</f>
        <v>0</v>
      </c>
      <c r="Q16" s="292">
        <f>SUM(AL16,BG16,CB16)</f>
        <v>562</v>
      </c>
      <c r="R16" s="292">
        <f>SUM(AM16,BH16,CC16)</f>
        <v>0</v>
      </c>
      <c r="S16" s="292">
        <f>SUM(AN16,BI16,CD16)</f>
        <v>0</v>
      </c>
      <c r="T16" s="292">
        <f>SUM(AO16,BJ16,CE16)</f>
        <v>0</v>
      </c>
      <c r="U16" s="292">
        <f>SUM(AP16,BK16,CF16)</f>
        <v>0</v>
      </c>
      <c r="V16" s="292">
        <f>SUM(AQ16,BL16,CG16)</f>
        <v>0</v>
      </c>
      <c r="W16" s="292">
        <f>SUM(AR16,BM16,CH16)</f>
        <v>0</v>
      </c>
      <c r="X16" s="292">
        <f>SUM(AS16,BN16,CI16)</f>
        <v>179</v>
      </c>
      <c r="Y16" s="292">
        <f>SUM(Z16:AS16)</f>
        <v>915</v>
      </c>
      <c r="Z16" s="292">
        <v>335</v>
      </c>
      <c r="AA16" s="292">
        <v>1</v>
      </c>
      <c r="AB16" s="292">
        <v>0</v>
      </c>
      <c r="AC16" s="292">
        <v>178</v>
      </c>
      <c r="AD16" s="292">
        <v>10</v>
      </c>
      <c r="AE16" s="292">
        <v>65</v>
      </c>
      <c r="AF16" s="292">
        <v>0</v>
      </c>
      <c r="AG16" s="292">
        <v>91</v>
      </c>
      <c r="AH16" s="292">
        <v>0</v>
      </c>
      <c r="AI16" s="295">
        <v>76</v>
      </c>
      <c r="AJ16" s="295" t="s">
        <v>802</v>
      </c>
      <c r="AK16" s="295" t="s">
        <v>802</v>
      </c>
      <c r="AL16" s="295" t="s">
        <v>802</v>
      </c>
      <c r="AM16" s="295" t="s">
        <v>802</v>
      </c>
      <c r="AN16" s="295" t="s">
        <v>802</v>
      </c>
      <c r="AO16" s="295" t="s">
        <v>802</v>
      </c>
      <c r="AP16" s="295" t="s">
        <v>802</v>
      </c>
      <c r="AQ16" s="295" t="s">
        <v>802</v>
      </c>
      <c r="AR16" s="292">
        <v>0</v>
      </c>
      <c r="AS16" s="292">
        <v>159</v>
      </c>
      <c r="AT16" s="292">
        <f>施設資源化量内訳!D16</f>
        <v>1928</v>
      </c>
      <c r="AU16" s="292">
        <f>施設資源化量内訳!E16</f>
        <v>335</v>
      </c>
      <c r="AV16" s="292">
        <f>施設資源化量内訳!F16</f>
        <v>1</v>
      </c>
      <c r="AW16" s="292">
        <f>施設資源化量内訳!G16</f>
        <v>0</v>
      </c>
      <c r="AX16" s="292">
        <f>施設資源化量内訳!H16</f>
        <v>338</v>
      </c>
      <c r="AY16" s="292">
        <f>施設資源化量内訳!I16</f>
        <v>160</v>
      </c>
      <c r="AZ16" s="292">
        <f>施設資源化量内訳!J16</f>
        <v>65</v>
      </c>
      <c r="BA16" s="292">
        <f>施設資源化量内訳!K16</f>
        <v>0</v>
      </c>
      <c r="BB16" s="292">
        <f>施設資源化量内訳!L16</f>
        <v>91</v>
      </c>
      <c r="BC16" s="292">
        <f>施設資源化量内訳!M16</f>
        <v>0</v>
      </c>
      <c r="BD16" s="292">
        <f>施設資源化量内訳!N16</f>
        <v>76</v>
      </c>
      <c r="BE16" s="292">
        <f>施設資源化量内訳!O16</f>
        <v>280</v>
      </c>
      <c r="BF16" s="292">
        <f>施設資源化量内訳!P16</f>
        <v>0</v>
      </c>
      <c r="BG16" s="292">
        <f>施設資源化量内訳!Q16</f>
        <v>562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20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5" t="s">
        <v>802</v>
      </c>
      <c r="CA16" s="295" t="s">
        <v>802</v>
      </c>
      <c r="CB16" s="295" t="s">
        <v>802</v>
      </c>
      <c r="CC16" s="295" t="s">
        <v>802</v>
      </c>
      <c r="CD16" s="295" t="s">
        <v>802</v>
      </c>
      <c r="CE16" s="295" t="s">
        <v>802</v>
      </c>
      <c r="CF16" s="295" t="s">
        <v>802</v>
      </c>
      <c r="CG16" s="295" t="s">
        <v>802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SUM(Y17,AT17,BO17)</f>
        <v>2314</v>
      </c>
      <c r="E17" s="292">
        <f>SUM(Z17,AU17,BP17)</f>
        <v>286</v>
      </c>
      <c r="F17" s="292">
        <f>SUM(AA17,AV17,BQ17)</f>
        <v>1</v>
      </c>
      <c r="G17" s="292">
        <f>SUM(AB17,AW17,BR17)</f>
        <v>0</v>
      </c>
      <c r="H17" s="292">
        <f>SUM(AC17,AX17,BS17)</f>
        <v>216</v>
      </c>
      <c r="I17" s="292">
        <f>SUM(AD17,AY17,BT17)</f>
        <v>160</v>
      </c>
      <c r="J17" s="292">
        <f>SUM(AE17,AZ17,BU17)</f>
        <v>78</v>
      </c>
      <c r="K17" s="292">
        <f>SUM(AF17,BA17,BV17)</f>
        <v>0</v>
      </c>
      <c r="L17" s="292">
        <f>SUM(AG17,BB17,BW17)</f>
        <v>1</v>
      </c>
      <c r="M17" s="292">
        <f>SUM(AH17,BC17,BX17)</f>
        <v>0</v>
      </c>
      <c r="N17" s="292">
        <f>SUM(AI17,BD17,BY17)</f>
        <v>1</v>
      </c>
      <c r="O17" s="292">
        <f>SUM(AJ17,BE17,BZ17)</f>
        <v>0</v>
      </c>
      <c r="P17" s="292">
        <f>SUM(AK17,BF17,CA17)</f>
        <v>0</v>
      </c>
      <c r="Q17" s="292">
        <f>SUM(AL17,BG17,CB17)</f>
        <v>1218</v>
      </c>
      <c r="R17" s="292">
        <f>SUM(AM17,BH17,CC17)</f>
        <v>0</v>
      </c>
      <c r="S17" s="292">
        <f>SUM(AN17,BI17,CD17)</f>
        <v>0</v>
      </c>
      <c r="T17" s="292">
        <f>SUM(AO17,BJ17,CE17)</f>
        <v>0</v>
      </c>
      <c r="U17" s="292">
        <f>SUM(AP17,BK17,CF17)</f>
        <v>0</v>
      </c>
      <c r="V17" s="292">
        <f>SUM(AQ17,BL17,CG17)</f>
        <v>277</v>
      </c>
      <c r="W17" s="292">
        <f>SUM(AR17,BM17,CH17)</f>
        <v>0</v>
      </c>
      <c r="X17" s="292">
        <f>SUM(AS17,BN17,CI17)</f>
        <v>76</v>
      </c>
      <c r="Y17" s="292">
        <f>SUM(Z17:AS17)</f>
        <v>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5">
        <v>0</v>
      </c>
      <c r="AJ17" s="295" t="s">
        <v>802</v>
      </c>
      <c r="AK17" s="295" t="s">
        <v>802</v>
      </c>
      <c r="AL17" s="295" t="s">
        <v>802</v>
      </c>
      <c r="AM17" s="295" t="s">
        <v>802</v>
      </c>
      <c r="AN17" s="295" t="s">
        <v>802</v>
      </c>
      <c r="AO17" s="295" t="s">
        <v>802</v>
      </c>
      <c r="AP17" s="295" t="s">
        <v>802</v>
      </c>
      <c r="AQ17" s="295" t="s">
        <v>802</v>
      </c>
      <c r="AR17" s="292">
        <v>0</v>
      </c>
      <c r="AS17" s="292">
        <v>0</v>
      </c>
      <c r="AT17" s="292">
        <f>施設資源化量内訳!D17</f>
        <v>2177</v>
      </c>
      <c r="AU17" s="292">
        <f>施設資源化量内訳!E17</f>
        <v>168</v>
      </c>
      <c r="AV17" s="292">
        <f>施設資源化量内訳!F17</f>
        <v>1</v>
      </c>
      <c r="AW17" s="292">
        <f>施設資源化量内訳!G17</f>
        <v>0</v>
      </c>
      <c r="AX17" s="292">
        <f>施設資源化量内訳!H17</f>
        <v>203</v>
      </c>
      <c r="AY17" s="292">
        <f>施設資源化量内訳!I17</f>
        <v>157</v>
      </c>
      <c r="AZ17" s="292">
        <f>施設資源化量内訳!J17</f>
        <v>76</v>
      </c>
      <c r="BA17" s="292">
        <f>施設資源化量内訳!K17</f>
        <v>0</v>
      </c>
      <c r="BB17" s="292">
        <f>施設資源化量内訳!L17</f>
        <v>1</v>
      </c>
      <c r="BC17" s="292">
        <f>施設資源化量内訳!M17</f>
        <v>0</v>
      </c>
      <c r="BD17" s="292">
        <f>施設資源化量内訳!N17</f>
        <v>0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1218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277</v>
      </c>
      <c r="BM17" s="292">
        <f>施設資源化量内訳!W17</f>
        <v>0</v>
      </c>
      <c r="BN17" s="292">
        <f>施設資源化量内訳!X17</f>
        <v>76</v>
      </c>
      <c r="BO17" s="292">
        <f>SUM(BP17:CI17)</f>
        <v>137</v>
      </c>
      <c r="BP17" s="292">
        <v>118</v>
      </c>
      <c r="BQ17" s="292">
        <v>0</v>
      </c>
      <c r="BR17" s="292">
        <v>0</v>
      </c>
      <c r="BS17" s="292">
        <v>13</v>
      </c>
      <c r="BT17" s="292">
        <v>3</v>
      </c>
      <c r="BU17" s="292">
        <v>2</v>
      </c>
      <c r="BV17" s="292">
        <v>0</v>
      </c>
      <c r="BW17" s="292">
        <v>0</v>
      </c>
      <c r="BX17" s="292">
        <v>0</v>
      </c>
      <c r="BY17" s="292">
        <v>1</v>
      </c>
      <c r="BZ17" s="295" t="s">
        <v>802</v>
      </c>
      <c r="CA17" s="295" t="s">
        <v>802</v>
      </c>
      <c r="CB17" s="295" t="s">
        <v>802</v>
      </c>
      <c r="CC17" s="295" t="s">
        <v>802</v>
      </c>
      <c r="CD17" s="295" t="s">
        <v>802</v>
      </c>
      <c r="CE17" s="295" t="s">
        <v>802</v>
      </c>
      <c r="CF17" s="295" t="s">
        <v>802</v>
      </c>
      <c r="CG17" s="295" t="s">
        <v>802</v>
      </c>
      <c r="CH17" s="292">
        <v>0</v>
      </c>
      <c r="CI17" s="292">
        <v>0</v>
      </c>
      <c r="CJ17" s="293" t="s">
        <v>762</v>
      </c>
    </row>
    <row r="18" spans="1:88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SUM(Y18,AT18,BO18)</f>
        <v>1307</v>
      </c>
      <c r="E18" s="292">
        <f>SUM(Z18,AU18,BP18)</f>
        <v>190</v>
      </c>
      <c r="F18" s="292">
        <f>SUM(AA18,AV18,BQ18)</f>
        <v>2</v>
      </c>
      <c r="G18" s="292">
        <f>SUM(AB18,AW18,BR18)</f>
        <v>35</v>
      </c>
      <c r="H18" s="292">
        <f>SUM(AC18,AX18,BS18)</f>
        <v>108</v>
      </c>
      <c r="I18" s="292">
        <f>SUM(AD18,AY18,BT18)</f>
        <v>76</v>
      </c>
      <c r="J18" s="292">
        <f>SUM(AE18,AZ18,BU18)</f>
        <v>39</v>
      </c>
      <c r="K18" s="292">
        <f>SUM(AF18,BA18,BV18)</f>
        <v>0</v>
      </c>
      <c r="L18" s="292">
        <f>SUM(AG18,BB18,BW18)</f>
        <v>3</v>
      </c>
      <c r="M18" s="292">
        <f>SUM(AH18,BC18,BX18)</f>
        <v>0</v>
      </c>
      <c r="N18" s="292">
        <f>SUM(AI18,BD18,BY18)</f>
        <v>21</v>
      </c>
      <c r="O18" s="292">
        <f>SUM(AJ18,BE18,BZ18)</f>
        <v>0</v>
      </c>
      <c r="P18" s="292">
        <f>SUM(AK18,BF18,CA18)</f>
        <v>0</v>
      </c>
      <c r="Q18" s="292">
        <f>SUM(AL18,BG18,CB18)</f>
        <v>647</v>
      </c>
      <c r="R18" s="292">
        <f>SUM(AM18,BH18,CC18)</f>
        <v>0</v>
      </c>
      <c r="S18" s="292">
        <f>SUM(AN18,BI18,CD18)</f>
        <v>0</v>
      </c>
      <c r="T18" s="292">
        <f>SUM(AO18,BJ18,CE18)</f>
        <v>0</v>
      </c>
      <c r="U18" s="292">
        <f>SUM(AP18,BK18,CF18)</f>
        <v>0</v>
      </c>
      <c r="V18" s="292">
        <f>SUM(AQ18,BL18,CG18)</f>
        <v>147</v>
      </c>
      <c r="W18" s="292">
        <f>SUM(AR18,BM18,CH18)</f>
        <v>3</v>
      </c>
      <c r="X18" s="292">
        <f>SUM(AS18,BN18,CI18)</f>
        <v>36</v>
      </c>
      <c r="Y18" s="292">
        <f>SUM(Z18:AS18)</f>
        <v>231</v>
      </c>
      <c r="Z18" s="292">
        <v>135</v>
      </c>
      <c r="AA18" s="292">
        <v>2</v>
      </c>
      <c r="AB18" s="292">
        <v>35</v>
      </c>
      <c r="AC18" s="292">
        <v>13</v>
      </c>
      <c r="AD18" s="292">
        <v>0</v>
      </c>
      <c r="AE18" s="292">
        <v>20</v>
      </c>
      <c r="AF18" s="292">
        <v>0</v>
      </c>
      <c r="AG18" s="292">
        <v>2</v>
      </c>
      <c r="AH18" s="292">
        <v>0</v>
      </c>
      <c r="AI18" s="295">
        <v>21</v>
      </c>
      <c r="AJ18" s="295" t="s">
        <v>802</v>
      </c>
      <c r="AK18" s="295" t="s">
        <v>802</v>
      </c>
      <c r="AL18" s="295" t="s">
        <v>802</v>
      </c>
      <c r="AM18" s="295" t="s">
        <v>802</v>
      </c>
      <c r="AN18" s="295" t="s">
        <v>802</v>
      </c>
      <c r="AO18" s="295" t="s">
        <v>802</v>
      </c>
      <c r="AP18" s="295" t="s">
        <v>802</v>
      </c>
      <c r="AQ18" s="295" t="s">
        <v>802</v>
      </c>
      <c r="AR18" s="292">
        <v>3</v>
      </c>
      <c r="AS18" s="292">
        <v>0</v>
      </c>
      <c r="AT18" s="292">
        <f>施設資源化量内訳!D18</f>
        <v>1076</v>
      </c>
      <c r="AU18" s="292">
        <f>施設資源化量内訳!E18</f>
        <v>55</v>
      </c>
      <c r="AV18" s="292">
        <f>施設資源化量内訳!F18</f>
        <v>0</v>
      </c>
      <c r="AW18" s="292">
        <f>施設資源化量内訳!G18</f>
        <v>0</v>
      </c>
      <c r="AX18" s="292">
        <f>施設資源化量内訳!H18</f>
        <v>95</v>
      </c>
      <c r="AY18" s="292">
        <f>施設資源化量内訳!I18</f>
        <v>76</v>
      </c>
      <c r="AZ18" s="292">
        <f>施設資源化量内訳!J18</f>
        <v>19</v>
      </c>
      <c r="BA18" s="292">
        <f>施設資源化量内訳!K18</f>
        <v>0</v>
      </c>
      <c r="BB18" s="292">
        <f>施設資源化量内訳!L18</f>
        <v>1</v>
      </c>
      <c r="BC18" s="292">
        <f>施設資源化量内訳!M18</f>
        <v>0</v>
      </c>
      <c r="BD18" s="292">
        <f>施設資源化量内訳!N18</f>
        <v>0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647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147</v>
      </c>
      <c r="BM18" s="292">
        <f>施設資源化量内訳!W18</f>
        <v>0</v>
      </c>
      <c r="BN18" s="292">
        <f>施設資源化量内訳!X18</f>
        <v>36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5" t="s">
        <v>802</v>
      </c>
      <c r="CA18" s="295" t="s">
        <v>802</v>
      </c>
      <c r="CB18" s="295" t="s">
        <v>802</v>
      </c>
      <c r="CC18" s="295" t="s">
        <v>802</v>
      </c>
      <c r="CD18" s="295" t="s">
        <v>802</v>
      </c>
      <c r="CE18" s="295" t="s">
        <v>802</v>
      </c>
      <c r="CF18" s="295" t="s">
        <v>802</v>
      </c>
      <c r="CG18" s="295" t="s">
        <v>802</v>
      </c>
      <c r="CH18" s="292">
        <v>0</v>
      </c>
      <c r="CI18" s="292">
        <v>0</v>
      </c>
      <c r="CJ18" s="293" t="s">
        <v>762</v>
      </c>
    </row>
    <row r="19" spans="1:88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SUM(Y19,AT19,BO19)</f>
        <v>1615</v>
      </c>
      <c r="E19" s="292">
        <f>SUM(Z19,AU19,BP19)</f>
        <v>515</v>
      </c>
      <c r="F19" s="292">
        <f>SUM(AA19,AV19,BQ19)</f>
        <v>2</v>
      </c>
      <c r="G19" s="292">
        <f>SUM(AB19,AW19,BR19)</f>
        <v>0</v>
      </c>
      <c r="H19" s="292">
        <f>SUM(AC19,AX19,BS19)</f>
        <v>218</v>
      </c>
      <c r="I19" s="292">
        <f>SUM(AD19,AY19,BT19)</f>
        <v>51</v>
      </c>
      <c r="J19" s="292">
        <f>SUM(AE19,AZ19,BU19)</f>
        <v>33</v>
      </c>
      <c r="K19" s="292">
        <f>SUM(AF19,BA19,BV19)</f>
        <v>0</v>
      </c>
      <c r="L19" s="292">
        <f>SUM(AG19,BB19,BW19)</f>
        <v>0</v>
      </c>
      <c r="M19" s="292">
        <f>SUM(AH19,BC19,BX19)</f>
        <v>0</v>
      </c>
      <c r="N19" s="292">
        <f>SUM(AI19,BD19,BY19)</f>
        <v>48</v>
      </c>
      <c r="O19" s="292">
        <f>SUM(AJ19,BE19,BZ19)</f>
        <v>0</v>
      </c>
      <c r="P19" s="292">
        <f>SUM(AK19,BF19,CA19)</f>
        <v>0</v>
      </c>
      <c r="Q19" s="292">
        <f>SUM(AL19,BG19,CB19)</f>
        <v>621</v>
      </c>
      <c r="R19" s="292">
        <f>SUM(AM19,BH19,CC19)</f>
        <v>0</v>
      </c>
      <c r="S19" s="292">
        <f>SUM(AN19,BI19,CD19)</f>
        <v>0</v>
      </c>
      <c r="T19" s="292">
        <f>SUM(AO19,BJ19,CE19)</f>
        <v>0</v>
      </c>
      <c r="U19" s="292">
        <f>SUM(AP19,BK19,CF19)</f>
        <v>0</v>
      </c>
      <c r="V19" s="292">
        <f>SUM(AQ19,BL19,CG19)</f>
        <v>108</v>
      </c>
      <c r="W19" s="292">
        <f>SUM(AR19,BM19,CH19)</f>
        <v>2</v>
      </c>
      <c r="X19" s="292">
        <f>SUM(AS19,BN19,CI19)</f>
        <v>17</v>
      </c>
      <c r="Y19" s="292">
        <f>SUM(Z19:AS19)</f>
        <v>560</v>
      </c>
      <c r="Z19" s="292">
        <v>508</v>
      </c>
      <c r="AA19" s="292">
        <v>2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5">
        <v>48</v>
      </c>
      <c r="AJ19" s="295" t="s">
        <v>802</v>
      </c>
      <c r="AK19" s="295" t="s">
        <v>802</v>
      </c>
      <c r="AL19" s="295" t="s">
        <v>802</v>
      </c>
      <c r="AM19" s="295" t="s">
        <v>802</v>
      </c>
      <c r="AN19" s="295" t="s">
        <v>802</v>
      </c>
      <c r="AO19" s="295" t="s">
        <v>802</v>
      </c>
      <c r="AP19" s="295" t="s">
        <v>802</v>
      </c>
      <c r="AQ19" s="295" t="s">
        <v>802</v>
      </c>
      <c r="AR19" s="292">
        <v>2</v>
      </c>
      <c r="AS19" s="292">
        <v>0</v>
      </c>
      <c r="AT19" s="292">
        <f>施設資源化量内訳!D19</f>
        <v>1055</v>
      </c>
      <c r="AU19" s="292">
        <f>施設資源化量内訳!E19</f>
        <v>7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218</v>
      </c>
      <c r="AY19" s="292">
        <f>施設資源化量内訳!I19</f>
        <v>51</v>
      </c>
      <c r="AZ19" s="292">
        <f>施設資源化量内訳!J19</f>
        <v>33</v>
      </c>
      <c r="BA19" s="292">
        <f>施設資源化量内訳!K19</f>
        <v>0</v>
      </c>
      <c r="BB19" s="292">
        <f>施設資源化量内訳!L19</f>
        <v>0</v>
      </c>
      <c r="BC19" s="292">
        <f>施設資源化量内訳!M19</f>
        <v>0</v>
      </c>
      <c r="BD19" s="292">
        <f>施設資源化量内訳!N19</f>
        <v>0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621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108</v>
      </c>
      <c r="BM19" s="292">
        <f>施設資源化量内訳!W19</f>
        <v>0</v>
      </c>
      <c r="BN19" s="292">
        <f>施設資源化量内訳!X19</f>
        <v>17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802</v>
      </c>
      <c r="CA19" s="295" t="s">
        <v>802</v>
      </c>
      <c r="CB19" s="295" t="s">
        <v>802</v>
      </c>
      <c r="CC19" s="295" t="s">
        <v>802</v>
      </c>
      <c r="CD19" s="295" t="s">
        <v>802</v>
      </c>
      <c r="CE19" s="295" t="s">
        <v>802</v>
      </c>
      <c r="CF19" s="295" t="s">
        <v>802</v>
      </c>
      <c r="CG19" s="295" t="s">
        <v>802</v>
      </c>
      <c r="CH19" s="292">
        <v>0</v>
      </c>
      <c r="CI19" s="292">
        <v>0</v>
      </c>
      <c r="CJ19" s="293" t="s">
        <v>767</v>
      </c>
    </row>
    <row r="20" spans="1:88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SUM(Y20,AT20,BO20)</f>
        <v>591</v>
      </c>
      <c r="E20" s="292">
        <f>SUM(Z20,AU20,BP20)</f>
        <v>63</v>
      </c>
      <c r="F20" s="292">
        <f>SUM(AA20,AV20,BQ20)</f>
        <v>1</v>
      </c>
      <c r="G20" s="292">
        <f>SUM(AB20,AW20,BR20)</f>
        <v>0</v>
      </c>
      <c r="H20" s="292">
        <f>SUM(AC20,AX20,BS20)</f>
        <v>89</v>
      </c>
      <c r="I20" s="292">
        <f>SUM(AD20,AY20,BT20)</f>
        <v>39</v>
      </c>
      <c r="J20" s="292">
        <f>SUM(AE20,AZ20,BU20)</f>
        <v>13</v>
      </c>
      <c r="K20" s="292">
        <f>SUM(AF20,BA20,BV20)</f>
        <v>1</v>
      </c>
      <c r="L20" s="292">
        <f>SUM(AG20,BB20,BW20)</f>
        <v>14</v>
      </c>
      <c r="M20" s="292">
        <f>SUM(AH20,BC20,BX20)</f>
        <v>0</v>
      </c>
      <c r="N20" s="292">
        <f>SUM(AI20,BD20,BY20)</f>
        <v>14</v>
      </c>
      <c r="O20" s="292">
        <f>SUM(AJ20,BE20,BZ20)</f>
        <v>0</v>
      </c>
      <c r="P20" s="292">
        <f>SUM(AK20,BF20,CA20)</f>
        <v>0</v>
      </c>
      <c r="Q20" s="292">
        <f>SUM(AL20,BG20,CB20)</f>
        <v>202</v>
      </c>
      <c r="R20" s="292">
        <f>SUM(AM20,BH20,CC20)</f>
        <v>0</v>
      </c>
      <c r="S20" s="292">
        <f>SUM(AN20,BI20,CD20)</f>
        <v>0</v>
      </c>
      <c r="T20" s="292">
        <f>SUM(AO20,BJ20,CE20)</f>
        <v>25</v>
      </c>
      <c r="U20" s="292">
        <f>SUM(AP20,BK20,CF20)</f>
        <v>0</v>
      </c>
      <c r="V20" s="292">
        <f>SUM(AQ20,BL20,CG20)</f>
        <v>81</v>
      </c>
      <c r="W20" s="292">
        <f>SUM(AR20,BM20,CH20)</f>
        <v>4</v>
      </c>
      <c r="X20" s="292">
        <f>SUM(AS20,BN20,CI20)</f>
        <v>45</v>
      </c>
      <c r="Y20" s="292">
        <f>SUM(Z20:AS20)</f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5">
        <v>0</v>
      </c>
      <c r="AJ20" s="295" t="s">
        <v>802</v>
      </c>
      <c r="AK20" s="295" t="s">
        <v>802</v>
      </c>
      <c r="AL20" s="295" t="s">
        <v>802</v>
      </c>
      <c r="AM20" s="295" t="s">
        <v>802</v>
      </c>
      <c r="AN20" s="295" t="s">
        <v>802</v>
      </c>
      <c r="AO20" s="295" t="s">
        <v>802</v>
      </c>
      <c r="AP20" s="295" t="s">
        <v>802</v>
      </c>
      <c r="AQ20" s="295" t="s">
        <v>802</v>
      </c>
      <c r="AR20" s="292">
        <v>0</v>
      </c>
      <c r="AS20" s="292">
        <v>0</v>
      </c>
      <c r="AT20" s="292">
        <f>施設資源化量内訳!D20</f>
        <v>591</v>
      </c>
      <c r="AU20" s="292">
        <f>施設資源化量内訳!E20</f>
        <v>63</v>
      </c>
      <c r="AV20" s="292">
        <f>施設資源化量内訳!F20</f>
        <v>1</v>
      </c>
      <c r="AW20" s="292">
        <f>施設資源化量内訳!G20</f>
        <v>0</v>
      </c>
      <c r="AX20" s="292">
        <f>施設資源化量内訳!H20</f>
        <v>89</v>
      </c>
      <c r="AY20" s="292">
        <f>施設資源化量内訳!I20</f>
        <v>39</v>
      </c>
      <c r="AZ20" s="292">
        <f>施設資源化量内訳!J20</f>
        <v>13</v>
      </c>
      <c r="BA20" s="292">
        <f>施設資源化量内訳!K20</f>
        <v>1</v>
      </c>
      <c r="BB20" s="292">
        <f>施設資源化量内訳!L20</f>
        <v>14</v>
      </c>
      <c r="BC20" s="292">
        <f>施設資源化量内訳!M20</f>
        <v>0</v>
      </c>
      <c r="BD20" s="292">
        <f>施設資源化量内訳!N20</f>
        <v>14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202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25</v>
      </c>
      <c r="BK20" s="292">
        <f>施設資源化量内訳!U20</f>
        <v>0</v>
      </c>
      <c r="BL20" s="292">
        <f>施設資源化量内訳!V20</f>
        <v>81</v>
      </c>
      <c r="BM20" s="292">
        <f>施設資源化量内訳!W20</f>
        <v>4</v>
      </c>
      <c r="BN20" s="292">
        <f>施設資源化量内訳!X20</f>
        <v>45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802</v>
      </c>
      <c r="CA20" s="295" t="s">
        <v>802</v>
      </c>
      <c r="CB20" s="295" t="s">
        <v>802</v>
      </c>
      <c r="CC20" s="295" t="s">
        <v>802</v>
      </c>
      <c r="CD20" s="295" t="s">
        <v>802</v>
      </c>
      <c r="CE20" s="295" t="s">
        <v>802</v>
      </c>
      <c r="CF20" s="295" t="s">
        <v>802</v>
      </c>
      <c r="CG20" s="295" t="s">
        <v>802</v>
      </c>
      <c r="CH20" s="292">
        <v>0</v>
      </c>
      <c r="CI20" s="292">
        <v>0</v>
      </c>
      <c r="CJ20" s="293" t="s">
        <v>767</v>
      </c>
    </row>
    <row r="21" spans="1:88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SUM(Y21,AT21,BO21)</f>
        <v>1602</v>
      </c>
      <c r="E21" s="292">
        <f>SUM(Z21,AU21,BP21)</f>
        <v>203</v>
      </c>
      <c r="F21" s="292">
        <f>SUM(AA21,AV21,BQ21)</f>
        <v>1</v>
      </c>
      <c r="G21" s="292">
        <f>SUM(AB21,AW21,BR21)</f>
        <v>0</v>
      </c>
      <c r="H21" s="292">
        <f>SUM(AC21,AX21,BS21)</f>
        <v>228</v>
      </c>
      <c r="I21" s="292">
        <f>SUM(AD21,AY21,BT21)</f>
        <v>91</v>
      </c>
      <c r="J21" s="292">
        <f>SUM(AE21,AZ21,BU21)</f>
        <v>30</v>
      </c>
      <c r="K21" s="292">
        <f>SUM(AF21,BA21,BV21)</f>
        <v>2</v>
      </c>
      <c r="L21" s="292">
        <f>SUM(AG21,BB21,BW21)</f>
        <v>40</v>
      </c>
      <c r="M21" s="292">
        <f>SUM(AH21,BC21,BX21)</f>
        <v>1</v>
      </c>
      <c r="N21" s="292">
        <f>SUM(AI21,BD21,BY21)</f>
        <v>19</v>
      </c>
      <c r="O21" s="292">
        <f>SUM(AJ21,BE21,BZ21)</f>
        <v>0</v>
      </c>
      <c r="P21" s="292">
        <f>SUM(AK21,BF21,CA21)</f>
        <v>0</v>
      </c>
      <c r="Q21" s="292">
        <f>SUM(AL21,BG21,CB21)</f>
        <v>545</v>
      </c>
      <c r="R21" s="292">
        <f>SUM(AM21,BH21,CC21)</f>
        <v>0</v>
      </c>
      <c r="S21" s="292">
        <f>SUM(AN21,BI21,CD21)</f>
        <v>0</v>
      </c>
      <c r="T21" s="292">
        <f>SUM(AO21,BJ21,CE21)</f>
        <v>66</v>
      </c>
      <c r="U21" s="292">
        <f>SUM(AP21,BK21,CF21)</f>
        <v>0</v>
      </c>
      <c r="V21" s="292">
        <f>SUM(AQ21,BL21,CG21)</f>
        <v>218</v>
      </c>
      <c r="W21" s="292">
        <f>SUM(AR21,BM21,CH21)</f>
        <v>3</v>
      </c>
      <c r="X21" s="292">
        <f>SUM(AS21,BN21,CI21)</f>
        <v>155</v>
      </c>
      <c r="Y21" s="292">
        <f>SUM(Z21:AS21)</f>
        <v>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5">
        <v>0</v>
      </c>
      <c r="AJ21" s="295" t="s">
        <v>802</v>
      </c>
      <c r="AK21" s="295" t="s">
        <v>802</v>
      </c>
      <c r="AL21" s="295" t="s">
        <v>802</v>
      </c>
      <c r="AM21" s="295" t="s">
        <v>802</v>
      </c>
      <c r="AN21" s="295" t="s">
        <v>802</v>
      </c>
      <c r="AO21" s="295" t="s">
        <v>802</v>
      </c>
      <c r="AP21" s="295" t="s">
        <v>802</v>
      </c>
      <c r="AQ21" s="295" t="s">
        <v>802</v>
      </c>
      <c r="AR21" s="292">
        <v>0</v>
      </c>
      <c r="AS21" s="292">
        <v>0</v>
      </c>
      <c r="AT21" s="292">
        <f>施設資源化量内訳!D21</f>
        <v>1498</v>
      </c>
      <c r="AU21" s="292">
        <f>施設資源化量内訳!E21</f>
        <v>110</v>
      </c>
      <c r="AV21" s="292">
        <f>施設資源化量内訳!F21</f>
        <v>1</v>
      </c>
      <c r="AW21" s="292">
        <f>施設資源化量内訳!G21</f>
        <v>0</v>
      </c>
      <c r="AX21" s="292">
        <f>施設資源化量内訳!H21</f>
        <v>220</v>
      </c>
      <c r="AY21" s="292">
        <f>施設資源化量内訳!I21</f>
        <v>90</v>
      </c>
      <c r="AZ21" s="292">
        <f>施設資源化量内訳!J21</f>
        <v>30</v>
      </c>
      <c r="BA21" s="292">
        <f>施設資源化量内訳!K21</f>
        <v>2</v>
      </c>
      <c r="BB21" s="292">
        <f>施設資源化量内訳!L21</f>
        <v>40</v>
      </c>
      <c r="BC21" s="292">
        <f>施設資源化量内訳!M21</f>
        <v>1</v>
      </c>
      <c r="BD21" s="292">
        <f>施設資源化量内訳!N21</f>
        <v>17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545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66</v>
      </c>
      <c r="BK21" s="292">
        <f>施設資源化量内訳!U21</f>
        <v>0</v>
      </c>
      <c r="BL21" s="292">
        <f>施設資源化量内訳!V21</f>
        <v>218</v>
      </c>
      <c r="BM21" s="292">
        <f>施設資源化量内訳!W21</f>
        <v>3</v>
      </c>
      <c r="BN21" s="292">
        <f>施設資源化量内訳!X21</f>
        <v>155</v>
      </c>
      <c r="BO21" s="292">
        <f>SUM(BP21:CI21)</f>
        <v>104</v>
      </c>
      <c r="BP21" s="292">
        <v>93</v>
      </c>
      <c r="BQ21" s="292">
        <v>0</v>
      </c>
      <c r="BR21" s="292">
        <v>0</v>
      </c>
      <c r="BS21" s="292">
        <v>8</v>
      </c>
      <c r="BT21" s="292">
        <v>1</v>
      </c>
      <c r="BU21" s="292">
        <v>0</v>
      </c>
      <c r="BV21" s="292">
        <v>0</v>
      </c>
      <c r="BW21" s="292">
        <v>0</v>
      </c>
      <c r="BX21" s="292">
        <v>0</v>
      </c>
      <c r="BY21" s="292">
        <v>2</v>
      </c>
      <c r="BZ21" s="295" t="s">
        <v>802</v>
      </c>
      <c r="CA21" s="295" t="s">
        <v>802</v>
      </c>
      <c r="CB21" s="295" t="s">
        <v>802</v>
      </c>
      <c r="CC21" s="295" t="s">
        <v>802</v>
      </c>
      <c r="CD21" s="295" t="s">
        <v>802</v>
      </c>
      <c r="CE21" s="295" t="s">
        <v>802</v>
      </c>
      <c r="CF21" s="295" t="s">
        <v>802</v>
      </c>
      <c r="CG21" s="295" t="s">
        <v>802</v>
      </c>
      <c r="CH21" s="292">
        <v>0</v>
      </c>
      <c r="CI21" s="292">
        <v>0</v>
      </c>
      <c r="CJ21" s="293" t="s">
        <v>767</v>
      </c>
    </row>
    <row r="22" spans="1:88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SUM(Y22,AT22,BO22)</f>
        <v>82</v>
      </c>
      <c r="E22" s="292">
        <f>SUM(Z22,AU22,BP22)</f>
        <v>15</v>
      </c>
      <c r="F22" s="292">
        <f>SUM(AA22,AV22,BQ22)</f>
        <v>0</v>
      </c>
      <c r="G22" s="292">
        <f>SUM(AB22,AW22,BR22)</f>
        <v>0</v>
      </c>
      <c r="H22" s="292">
        <f>SUM(AC22,AX22,BS22)</f>
        <v>32</v>
      </c>
      <c r="I22" s="292">
        <f>SUM(AD22,AY22,BT22)</f>
        <v>14</v>
      </c>
      <c r="J22" s="292">
        <f>SUM(AE22,AZ22,BU22)</f>
        <v>12</v>
      </c>
      <c r="K22" s="292">
        <f>SUM(AF22,BA22,BV22)</f>
        <v>0</v>
      </c>
      <c r="L22" s="292">
        <f>SUM(AG22,BB22,BW22)</f>
        <v>0</v>
      </c>
      <c r="M22" s="292">
        <f>SUM(AH22,BC22,BX22)</f>
        <v>0</v>
      </c>
      <c r="N22" s="292">
        <f>SUM(AI22,BD22,BY22)</f>
        <v>1</v>
      </c>
      <c r="O22" s="292">
        <f>SUM(AJ22,BE22,BZ22)</f>
        <v>0</v>
      </c>
      <c r="P22" s="292">
        <f>SUM(AK22,BF22,CA22)</f>
        <v>0</v>
      </c>
      <c r="Q22" s="292">
        <f>SUM(AL22,BG22,CB22)</f>
        <v>0</v>
      </c>
      <c r="R22" s="292">
        <f>SUM(AM22,BH22,CC22)</f>
        <v>0</v>
      </c>
      <c r="S22" s="292">
        <f>SUM(AN22,BI22,CD22)</f>
        <v>0</v>
      </c>
      <c r="T22" s="292">
        <f>SUM(AO22,BJ22,CE22)</f>
        <v>0</v>
      </c>
      <c r="U22" s="292">
        <f>SUM(AP22,BK22,CF22)</f>
        <v>0</v>
      </c>
      <c r="V22" s="292">
        <f>SUM(AQ22,BL22,CG22)</f>
        <v>0</v>
      </c>
      <c r="W22" s="292">
        <f>SUM(AR22,BM22,CH22)</f>
        <v>0</v>
      </c>
      <c r="X22" s="292">
        <f>SUM(AS22,BN22,CI22)</f>
        <v>8</v>
      </c>
      <c r="Y22" s="292">
        <f>SUM(Z22:AS22)</f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0</v>
      </c>
      <c r="AJ22" s="295" t="s">
        <v>802</v>
      </c>
      <c r="AK22" s="295" t="s">
        <v>802</v>
      </c>
      <c r="AL22" s="295" t="s">
        <v>802</v>
      </c>
      <c r="AM22" s="295" t="s">
        <v>802</v>
      </c>
      <c r="AN22" s="295" t="s">
        <v>802</v>
      </c>
      <c r="AO22" s="295" t="s">
        <v>802</v>
      </c>
      <c r="AP22" s="295" t="s">
        <v>802</v>
      </c>
      <c r="AQ22" s="295" t="s">
        <v>802</v>
      </c>
      <c r="AR22" s="292">
        <v>0</v>
      </c>
      <c r="AS22" s="292">
        <v>0</v>
      </c>
      <c r="AT22" s="292">
        <f>施設資源化量内訳!D22</f>
        <v>63</v>
      </c>
      <c r="AU22" s="292">
        <f>施設資源化量内訳!E22</f>
        <v>0</v>
      </c>
      <c r="AV22" s="292">
        <f>施設資源化量内訳!F22</f>
        <v>0</v>
      </c>
      <c r="AW22" s="292">
        <f>施設資源化量内訳!G22</f>
        <v>0</v>
      </c>
      <c r="AX22" s="292">
        <f>施設資源化量内訳!H22</f>
        <v>30</v>
      </c>
      <c r="AY22" s="292">
        <f>施設資源化量内訳!I22</f>
        <v>13</v>
      </c>
      <c r="AZ22" s="292">
        <f>施設資源化量内訳!J22</f>
        <v>12</v>
      </c>
      <c r="BA22" s="292">
        <f>施設資源化量内訳!K22</f>
        <v>0</v>
      </c>
      <c r="BB22" s="292">
        <f>施設資源化量内訳!L22</f>
        <v>0</v>
      </c>
      <c r="BC22" s="292">
        <f>施設資源化量内訳!M22</f>
        <v>0</v>
      </c>
      <c r="BD22" s="292">
        <f>施設資源化量内訳!N22</f>
        <v>0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0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8</v>
      </c>
      <c r="BO22" s="292">
        <f>SUM(BP22:CI22)</f>
        <v>19</v>
      </c>
      <c r="BP22" s="292">
        <v>15</v>
      </c>
      <c r="BQ22" s="292">
        <v>0</v>
      </c>
      <c r="BR22" s="292">
        <v>0</v>
      </c>
      <c r="BS22" s="292">
        <v>2</v>
      </c>
      <c r="BT22" s="292">
        <v>1</v>
      </c>
      <c r="BU22" s="292">
        <v>0</v>
      </c>
      <c r="BV22" s="292">
        <v>0</v>
      </c>
      <c r="BW22" s="292">
        <v>0</v>
      </c>
      <c r="BX22" s="292">
        <v>0</v>
      </c>
      <c r="BY22" s="292">
        <v>1</v>
      </c>
      <c r="BZ22" s="295" t="s">
        <v>802</v>
      </c>
      <c r="CA22" s="295" t="s">
        <v>802</v>
      </c>
      <c r="CB22" s="295" t="s">
        <v>802</v>
      </c>
      <c r="CC22" s="295" t="s">
        <v>802</v>
      </c>
      <c r="CD22" s="295" t="s">
        <v>802</v>
      </c>
      <c r="CE22" s="295" t="s">
        <v>802</v>
      </c>
      <c r="CF22" s="295" t="s">
        <v>802</v>
      </c>
      <c r="CG22" s="295" t="s">
        <v>802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SUM(Y23,AT23,BO23)</f>
        <v>921</v>
      </c>
      <c r="E23" s="292">
        <f>SUM(Z23,AU23,BP23)</f>
        <v>198</v>
      </c>
      <c r="F23" s="292">
        <f>SUM(AA23,AV23,BQ23)</f>
        <v>3</v>
      </c>
      <c r="G23" s="292">
        <f>SUM(AB23,AW23,BR23)</f>
        <v>12</v>
      </c>
      <c r="H23" s="292">
        <f>SUM(AC23,AX23,BS23)</f>
        <v>177</v>
      </c>
      <c r="I23" s="292">
        <f>SUM(AD23,AY23,BT23)</f>
        <v>21</v>
      </c>
      <c r="J23" s="292">
        <f>SUM(AE23,AZ23,BU23)</f>
        <v>30</v>
      </c>
      <c r="K23" s="292">
        <f>SUM(AF23,BA23,BV23)</f>
        <v>0</v>
      </c>
      <c r="L23" s="292">
        <f>SUM(AG23,BB23,BW23)</f>
        <v>0</v>
      </c>
      <c r="M23" s="292">
        <f>SUM(AH23,BC23,BX23)</f>
        <v>0</v>
      </c>
      <c r="N23" s="292">
        <f>SUM(AI23,BD23,BY23)</f>
        <v>0</v>
      </c>
      <c r="O23" s="292">
        <f>SUM(AJ23,BE23,BZ23)</f>
        <v>0</v>
      </c>
      <c r="P23" s="292">
        <f>SUM(AK23,BF23,CA23)</f>
        <v>0</v>
      </c>
      <c r="Q23" s="292">
        <f>SUM(AL23,BG23,CB23)</f>
        <v>462</v>
      </c>
      <c r="R23" s="292">
        <f>SUM(AM23,BH23,CC23)</f>
        <v>0</v>
      </c>
      <c r="S23" s="292">
        <f>SUM(AN23,BI23,CD23)</f>
        <v>0</v>
      </c>
      <c r="T23" s="292">
        <f>SUM(AO23,BJ23,CE23)</f>
        <v>0</v>
      </c>
      <c r="U23" s="292">
        <f>SUM(AP23,BK23,CF23)</f>
        <v>0</v>
      </c>
      <c r="V23" s="292">
        <f>SUM(AQ23,BL23,CG23)</f>
        <v>0</v>
      </c>
      <c r="W23" s="292">
        <f>SUM(AR23,BM23,CH23)</f>
        <v>3</v>
      </c>
      <c r="X23" s="292">
        <f>SUM(AS23,BN23,CI23)</f>
        <v>15</v>
      </c>
      <c r="Y23" s="292">
        <f>SUM(Z23:AS23)</f>
        <v>146</v>
      </c>
      <c r="Z23" s="292">
        <v>138</v>
      </c>
      <c r="AA23" s="292">
        <v>0</v>
      </c>
      <c r="AB23" s="292">
        <v>8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5">
        <v>0</v>
      </c>
      <c r="AJ23" s="295" t="s">
        <v>802</v>
      </c>
      <c r="AK23" s="295" t="s">
        <v>802</v>
      </c>
      <c r="AL23" s="295" t="s">
        <v>802</v>
      </c>
      <c r="AM23" s="295" t="s">
        <v>802</v>
      </c>
      <c r="AN23" s="295" t="s">
        <v>802</v>
      </c>
      <c r="AO23" s="295" t="s">
        <v>802</v>
      </c>
      <c r="AP23" s="295" t="s">
        <v>802</v>
      </c>
      <c r="AQ23" s="295" t="s">
        <v>802</v>
      </c>
      <c r="AR23" s="292">
        <v>0</v>
      </c>
      <c r="AS23" s="292">
        <v>0</v>
      </c>
      <c r="AT23" s="292">
        <f>施設資源化量内訳!D23</f>
        <v>706</v>
      </c>
      <c r="AU23" s="292">
        <f>施設資源化量内訳!E23</f>
        <v>0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177</v>
      </c>
      <c r="AY23" s="292">
        <f>施設資源化量内訳!I23</f>
        <v>21</v>
      </c>
      <c r="AZ23" s="292">
        <f>施設資源化量内訳!J23</f>
        <v>30</v>
      </c>
      <c r="BA23" s="292">
        <f>施設資源化量内訳!K23</f>
        <v>0</v>
      </c>
      <c r="BB23" s="292">
        <f>施設資源化量内訳!L23</f>
        <v>0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462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1</v>
      </c>
      <c r="BN23" s="292">
        <f>施設資源化量内訳!X23</f>
        <v>15</v>
      </c>
      <c r="BO23" s="292">
        <f>SUM(BP23:CI23)</f>
        <v>69</v>
      </c>
      <c r="BP23" s="292">
        <v>60</v>
      </c>
      <c r="BQ23" s="292">
        <v>3</v>
      </c>
      <c r="BR23" s="292">
        <v>4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5" t="s">
        <v>802</v>
      </c>
      <c r="CA23" s="295" t="s">
        <v>802</v>
      </c>
      <c r="CB23" s="295" t="s">
        <v>802</v>
      </c>
      <c r="CC23" s="295" t="s">
        <v>802</v>
      </c>
      <c r="CD23" s="295" t="s">
        <v>802</v>
      </c>
      <c r="CE23" s="295" t="s">
        <v>802</v>
      </c>
      <c r="CF23" s="295" t="s">
        <v>802</v>
      </c>
      <c r="CG23" s="295" t="s">
        <v>802</v>
      </c>
      <c r="CH23" s="292">
        <v>2</v>
      </c>
      <c r="CI23" s="292">
        <v>0</v>
      </c>
      <c r="CJ23" s="293" t="s">
        <v>762</v>
      </c>
    </row>
    <row r="24" spans="1:88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SUM(Y24,AT24,BO24)</f>
        <v>352</v>
      </c>
      <c r="E24" s="292">
        <f>SUM(Z24,AU24,BP24)</f>
        <v>94</v>
      </c>
      <c r="F24" s="292">
        <f>SUM(AA24,AV24,BQ24)</f>
        <v>0</v>
      </c>
      <c r="G24" s="292">
        <f>SUM(AB24,AW24,BR24)</f>
        <v>0</v>
      </c>
      <c r="H24" s="292">
        <f>SUM(AC24,AX24,BS24)</f>
        <v>63</v>
      </c>
      <c r="I24" s="292">
        <f>SUM(AD24,AY24,BT24)</f>
        <v>25</v>
      </c>
      <c r="J24" s="292">
        <f>SUM(AE24,AZ24,BU24)</f>
        <v>10</v>
      </c>
      <c r="K24" s="292">
        <f>SUM(AF24,BA24,BV24)</f>
        <v>0</v>
      </c>
      <c r="L24" s="292">
        <f>SUM(AG24,BB24,BW24)</f>
        <v>0</v>
      </c>
      <c r="M24" s="292">
        <f>SUM(AH24,BC24,BX24)</f>
        <v>0</v>
      </c>
      <c r="N24" s="292">
        <f>SUM(AI24,BD24,BY24)</f>
        <v>14</v>
      </c>
      <c r="O24" s="292">
        <f>SUM(AJ24,BE24,BZ24)</f>
        <v>0</v>
      </c>
      <c r="P24" s="292">
        <f>SUM(AK24,BF24,CA24)</f>
        <v>0</v>
      </c>
      <c r="Q24" s="292">
        <f>SUM(AL24,BG24,CB24)</f>
        <v>144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0</v>
      </c>
      <c r="W24" s="292">
        <f>SUM(AR24,BM24,CH24)</f>
        <v>0</v>
      </c>
      <c r="X24" s="292">
        <f>SUM(AS24,BN24,CI24)</f>
        <v>2</v>
      </c>
      <c r="Y24" s="292">
        <f>SUM(Z24:AS24)</f>
        <v>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5">
        <v>0</v>
      </c>
      <c r="AJ24" s="295" t="s">
        <v>802</v>
      </c>
      <c r="AK24" s="295" t="s">
        <v>802</v>
      </c>
      <c r="AL24" s="295" t="s">
        <v>802</v>
      </c>
      <c r="AM24" s="295" t="s">
        <v>802</v>
      </c>
      <c r="AN24" s="295" t="s">
        <v>802</v>
      </c>
      <c r="AO24" s="295" t="s">
        <v>802</v>
      </c>
      <c r="AP24" s="295" t="s">
        <v>802</v>
      </c>
      <c r="AQ24" s="295" t="s">
        <v>802</v>
      </c>
      <c r="AR24" s="292">
        <v>0</v>
      </c>
      <c r="AS24" s="292">
        <v>0</v>
      </c>
      <c r="AT24" s="292">
        <f>施設資源化量内訳!D24</f>
        <v>326</v>
      </c>
      <c r="AU24" s="292">
        <f>施設資源化量内訳!E24</f>
        <v>72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59</v>
      </c>
      <c r="AY24" s="292">
        <f>施設資源化量内訳!I24</f>
        <v>25</v>
      </c>
      <c r="AZ24" s="292">
        <f>施設資源化量内訳!J24</f>
        <v>10</v>
      </c>
      <c r="BA24" s="292">
        <f>施設資源化量内訳!K24</f>
        <v>0</v>
      </c>
      <c r="BB24" s="292">
        <f>施設資源化量内訳!L24</f>
        <v>0</v>
      </c>
      <c r="BC24" s="292">
        <f>施設資源化量内訳!M24</f>
        <v>0</v>
      </c>
      <c r="BD24" s="292">
        <f>施設資源化量内訳!N24</f>
        <v>14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144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2</v>
      </c>
      <c r="BO24" s="292">
        <f>SUM(BP24:CI24)</f>
        <v>26</v>
      </c>
      <c r="BP24" s="292">
        <v>22</v>
      </c>
      <c r="BQ24" s="292">
        <v>0</v>
      </c>
      <c r="BR24" s="292">
        <v>0</v>
      </c>
      <c r="BS24" s="292">
        <v>4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5" t="s">
        <v>802</v>
      </c>
      <c r="CA24" s="295" t="s">
        <v>802</v>
      </c>
      <c r="CB24" s="295" t="s">
        <v>802</v>
      </c>
      <c r="CC24" s="295" t="s">
        <v>802</v>
      </c>
      <c r="CD24" s="295" t="s">
        <v>802</v>
      </c>
      <c r="CE24" s="295" t="s">
        <v>802</v>
      </c>
      <c r="CF24" s="295" t="s">
        <v>802</v>
      </c>
      <c r="CG24" s="295" t="s">
        <v>802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SUM(Y25,AT25,BO25)</f>
        <v>452</v>
      </c>
      <c r="E25" s="292">
        <f>SUM(Z25,AU25,BP25)</f>
        <v>44</v>
      </c>
      <c r="F25" s="292">
        <f>SUM(AA25,AV25,BQ25)</f>
        <v>2</v>
      </c>
      <c r="G25" s="292">
        <f>SUM(AB25,AW25,BR25)</f>
        <v>1</v>
      </c>
      <c r="H25" s="292">
        <f>SUM(AC25,AX25,BS25)</f>
        <v>86</v>
      </c>
      <c r="I25" s="292">
        <f>SUM(AD25,AY25,BT25)</f>
        <v>25</v>
      </c>
      <c r="J25" s="292">
        <f>SUM(AE25,AZ25,BU25)</f>
        <v>6</v>
      </c>
      <c r="K25" s="292">
        <f>SUM(AF25,BA25,BV25)</f>
        <v>2</v>
      </c>
      <c r="L25" s="292">
        <f>SUM(AG25,BB25,BW25)</f>
        <v>17</v>
      </c>
      <c r="M25" s="292">
        <f>SUM(AH25,BC25,BX25)</f>
        <v>0</v>
      </c>
      <c r="N25" s="292">
        <f>SUM(AI25,BD25,BY25)</f>
        <v>4</v>
      </c>
      <c r="O25" s="292">
        <f>SUM(AJ25,BE25,BZ25)</f>
        <v>3</v>
      </c>
      <c r="P25" s="292">
        <f>SUM(AK25,BF25,CA25)</f>
        <v>0</v>
      </c>
      <c r="Q25" s="292">
        <f>SUM(AL25,BG25,CB25)</f>
        <v>225</v>
      </c>
      <c r="R25" s="292">
        <f>SUM(AM25,BH25,CC25)</f>
        <v>0</v>
      </c>
      <c r="S25" s="292">
        <f>SUM(AN25,BI25,CD25)</f>
        <v>0</v>
      </c>
      <c r="T25" s="292">
        <f>SUM(AO25,BJ25,CE25)</f>
        <v>0</v>
      </c>
      <c r="U25" s="292">
        <f>SUM(AP25,BK25,CF25)</f>
        <v>0</v>
      </c>
      <c r="V25" s="292">
        <f>SUM(AQ25,BL25,CG25)</f>
        <v>0</v>
      </c>
      <c r="W25" s="292">
        <f>SUM(AR25,BM25,CH25)</f>
        <v>0</v>
      </c>
      <c r="X25" s="292">
        <f>SUM(AS25,BN25,CI25)</f>
        <v>37</v>
      </c>
      <c r="Y25" s="292">
        <f>SUM(Z25:AS25)</f>
        <v>87</v>
      </c>
      <c r="Z25" s="292">
        <v>32</v>
      </c>
      <c r="AA25" s="292">
        <v>2</v>
      </c>
      <c r="AB25" s="292">
        <v>1</v>
      </c>
      <c r="AC25" s="292">
        <v>11</v>
      </c>
      <c r="AD25" s="292">
        <v>2</v>
      </c>
      <c r="AE25" s="292">
        <v>0</v>
      </c>
      <c r="AF25" s="292">
        <v>0</v>
      </c>
      <c r="AG25" s="292">
        <v>0</v>
      </c>
      <c r="AH25" s="292">
        <v>0</v>
      </c>
      <c r="AI25" s="295">
        <v>4</v>
      </c>
      <c r="AJ25" s="295" t="s">
        <v>802</v>
      </c>
      <c r="AK25" s="295" t="s">
        <v>802</v>
      </c>
      <c r="AL25" s="295" t="s">
        <v>802</v>
      </c>
      <c r="AM25" s="295" t="s">
        <v>802</v>
      </c>
      <c r="AN25" s="295" t="s">
        <v>802</v>
      </c>
      <c r="AO25" s="295" t="s">
        <v>802</v>
      </c>
      <c r="AP25" s="295" t="s">
        <v>802</v>
      </c>
      <c r="AQ25" s="295" t="s">
        <v>802</v>
      </c>
      <c r="AR25" s="292">
        <v>0</v>
      </c>
      <c r="AS25" s="292">
        <v>35</v>
      </c>
      <c r="AT25" s="292">
        <f>施設資源化量内訳!D25</f>
        <v>351</v>
      </c>
      <c r="AU25" s="292">
        <f>施設資源化量内訳!E25</f>
        <v>0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74</v>
      </c>
      <c r="AY25" s="292">
        <f>施設資源化量内訳!I25</f>
        <v>23</v>
      </c>
      <c r="AZ25" s="292">
        <f>施設資源化量内訳!J25</f>
        <v>5</v>
      </c>
      <c r="BA25" s="292">
        <f>施設資源化量内訳!K25</f>
        <v>2</v>
      </c>
      <c r="BB25" s="292">
        <f>施設資源化量内訳!L25</f>
        <v>17</v>
      </c>
      <c r="BC25" s="292">
        <f>施設資源化量内訳!M25</f>
        <v>0</v>
      </c>
      <c r="BD25" s="292">
        <f>施設資源化量内訳!N25</f>
        <v>0</v>
      </c>
      <c r="BE25" s="292">
        <f>施設資源化量内訳!O25</f>
        <v>3</v>
      </c>
      <c r="BF25" s="292">
        <f>施設資源化量内訳!P25</f>
        <v>0</v>
      </c>
      <c r="BG25" s="292">
        <f>施設資源化量内訳!Q25</f>
        <v>225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2</v>
      </c>
      <c r="BO25" s="292">
        <f>SUM(BP25:CI25)</f>
        <v>14</v>
      </c>
      <c r="BP25" s="292">
        <v>12</v>
      </c>
      <c r="BQ25" s="292">
        <v>0</v>
      </c>
      <c r="BR25" s="292">
        <v>0</v>
      </c>
      <c r="BS25" s="292">
        <v>1</v>
      </c>
      <c r="BT25" s="292">
        <v>0</v>
      </c>
      <c r="BU25" s="292">
        <v>1</v>
      </c>
      <c r="BV25" s="292">
        <v>0</v>
      </c>
      <c r="BW25" s="292">
        <v>0</v>
      </c>
      <c r="BX25" s="292">
        <v>0</v>
      </c>
      <c r="BY25" s="292">
        <v>0</v>
      </c>
      <c r="BZ25" s="295" t="s">
        <v>802</v>
      </c>
      <c r="CA25" s="295" t="s">
        <v>802</v>
      </c>
      <c r="CB25" s="295" t="s">
        <v>802</v>
      </c>
      <c r="CC25" s="295" t="s">
        <v>802</v>
      </c>
      <c r="CD25" s="295" t="s">
        <v>802</v>
      </c>
      <c r="CE25" s="295" t="s">
        <v>802</v>
      </c>
      <c r="CF25" s="295" t="s">
        <v>802</v>
      </c>
      <c r="CG25" s="295" t="s">
        <v>802</v>
      </c>
      <c r="CH25" s="292">
        <v>0</v>
      </c>
      <c r="CI25" s="292">
        <v>0</v>
      </c>
      <c r="CJ25" s="293" t="s">
        <v>762</v>
      </c>
    </row>
    <row r="26" spans="1:88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SUM(Y26,AT26,BO26)</f>
        <v>1119</v>
      </c>
      <c r="E26" s="292">
        <f>SUM(Z26,AU26,BP26)</f>
        <v>209</v>
      </c>
      <c r="F26" s="292">
        <f>SUM(AA26,AV26,BQ26)</f>
        <v>0</v>
      </c>
      <c r="G26" s="292">
        <f>SUM(AB26,AW26,BR26)</f>
        <v>7</v>
      </c>
      <c r="H26" s="292">
        <f>SUM(AC26,AX26,BS26)</f>
        <v>193</v>
      </c>
      <c r="I26" s="292">
        <f>SUM(AD26,AY26,BT26)</f>
        <v>81</v>
      </c>
      <c r="J26" s="292">
        <f>SUM(AE26,AZ26,BU26)</f>
        <v>34</v>
      </c>
      <c r="K26" s="292">
        <f>SUM(AF26,BA26,BV26)</f>
        <v>0</v>
      </c>
      <c r="L26" s="292">
        <f>SUM(AG26,BB26,BW26)</f>
        <v>42</v>
      </c>
      <c r="M26" s="292">
        <f>SUM(AH26,BC26,BX26)</f>
        <v>0</v>
      </c>
      <c r="N26" s="292">
        <f>SUM(AI26,BD26,BY26)</f>
        <v>0</v>
      </c>
      <c r="O26" s="292">
        <f>SUM(AJ26,BE26,BZ26)</f>
        <v>0</v>
      </c>
      <c r="P26" s="292">
        <f>SUM(AK26,BF26,CA26)</f>
        <v>0</v>
      </c>
      <c r="Q26" s="292">
        <f>SUM(AL26,BG26,CB26)</f>
        <v>474</v>
      </c>
      <c r="R26" s="292">
        <f>SUM(AM26,BH26,CC26)</f>
        <v>0</v>
      </c>
      <c r="S26" s="292">
        <f>SUM(AN26,BI26,CD26)</f>
        <v>0</v>
      </c>
      <c r="T26" s="292">
        <f>SUM(AO26,BJ26,CE26)</f>
        <v>0</v>
      </c>
      <c r="U26" s="292">
        <f>SUM(AP26,BK26,CF26)</f>
        <v>0</v>
      </c>
      <c r="V26" s="292">
        <f>SUM(AQ26,BL26,CG26)</f>
        <v>0</v>
      </c>
      <c r="W26" s="292">
        <f>SUM(AR26,BM26,CH26)</f>
        <v>0</v>
      </c>
      <c r="X26" s="292">
        <f>SUM(AS26,BN26,CI26)</f>
        <v>79</v>
      </c>
      <c r="Y26" s="292">
        <f>SUM(Z26:AS26)</f>
        <v>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5">
        <v>0</v>
      </c>
      <c r="AJ26" s="295" t="s">
        <v>802</v>
      </c>
      <c r="AK26" s="295" t="s">
        <v>802</v>
      </c>
      <c r="AL26" s="295" t="s">
        <v>802</v>
      </c>
      <c r="AM26" s="295" t="s">
        <v>802</v>
      </c>
      <c r="AN26" s="295" t="s">
        <v>802</v>
      </c>
      <c r="AO26" s="295" t="s">
        <v>802</v>
      </c>
      <c r="AP26" s="295" t="s">
        <v>802</v>
      </c>
      <c r="AQ26" s="295" t="s">
        <v>802</v>
      </c>
      <c r="AR26" s="292">
        <v>0</v>
      </c>
      <c r="AS26" s="292">
        <v>0</v>
      </c>
      <c r="AT26" s="292">
        <f>施設資源化量内訳!D26</f>
        <v>861</v>
      </c>
      <c r="AU26" s="292">
        <f>施設資源化量内訳!E26</f>
        <v>0</v>
      </c>
      <c r="AV26" s="292">
        <f>施設資源化量内訳!F26</f>
        <v>0</v>
      </c>
      <c r="AW26" s="292">
        <f>施設資源化量内訳!G26</f>
        <v>0</v>
      </c>
      <c r="AX26" s="292">
        <f>施設資源化量内訳!H26</f>
        <v>193</v>
      </c>
      <c r="AY26" s="292">
        <f>施設資源化量内訳!I26</f>
        <v>81</v>
      </c>
      <c r="AZ26" s="292">
        <f>施設資源化量内訳!J26</f>
        <v>34</v>
      </c>
      <c r="BA26" s="292">
        <f>施設資源化量内訳!K26</f>
        <v>0</v>
      </c>
      <c r="BB26" s="292">
        <f>施設資源化量内訳!L26</f>
        <v>0</v>
      </c>
      <c r="BC26" s="292">
        <f>施設資源化量内訳!M26</f>
        <v>0</v>
      </c>
      <c r="BD26" s="292">
        <f>施設資源化量内訳!N26</f>
        <v>0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474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0</v>
      </c>
      <c r="BN26" s="292">
        <f>施設資源化量内訳!X26</f>
        <v>79</v>
      </c>
      <c r="BO26" s="292">
        <f>SUM(BP26:CI26)</f>
        <v>258</v>
      </c>
      <c r="BP26" s="292">
        <v>209</v>
      </c>
      <c r="BQ26" s="292">
        <v>0</v>
      </c>
      <c r="BR26" s="292">
        <v>7</v>
      </c>
      <c r="BS26" s="292">
        <v>0</v>
      </c>
      <c r="BT26" s="292">
        <v>0</v>
      </c>
      <c r="BU26" s="292">
        <v>0</v>
      </c>
      <c r="BV26" s="292">
        <v>0</v>
      </c>
      <c r="BW26" s="292">
        <v>42</v>
      </c>
      <c r="BX26" s="292">
        <v>0</v>
      </c>
      <c r="BY26" s="292">
        <v>0</v>
      </c>
      <c r="BZ26" s="295" t="s">
        <v>802</v>
      </c>
      <c r="CA26" s="295" t="s">
        <v>802</v>
      </c>
      <c r="CB26" s="295" t="s">
        <v>802</v>
      </c>
      <c r="CC26" s="295" t="s">
        <v>802</v>
      </c>
      <c r="CD26" s="295" t="s">
        <v>802</v>
      </c>
      <c r="CE26" s="295" t="s">
        <v>802</v>
      </c>
      <c r="CF26" s="295" t="s">
        <v>802</v>
      </c>
      <c r="CG26" s="295" t="s">
        <v>802</v>
      </c>
      <c r="CH26" s="292">
        <v>0</v>
      </c>
      <c r="CI26" s="292">
        <v>0</v>
      </c>
      <c r="CJ26" s="293" t="s">
        <v>762</v>
      </c>
    </row>
    <row r="27" spans="1:88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SUM(Y27,AT27,BO27)</f>
        <v>386</v>
      </c>
      <c r="E27" s="292">
        <f>SUM(Z27,AU27,BP27)</f>
        <v>102</v>
      </c>
      <c r="F27" s="292">
        <f>SUM(AA27,AV27,BQ27)</f>
        <v>0</v>
      </c>
      <c r="G27" s="292">
        <f>SUM(AB27,AW27,BR27)</f>
        <v>3</v>
      </c>
      <c r="H27" s="292">
        <f>SUM(AC27,AX27,BS27)</f>
        <v>35</v>
      </c>
      <c r="I27" s="292">
        <f>SUM(AD27,AY27,BT27)</f>
        <v>42</v>
      </c>
      <c r="J27" s="292">
        <f>SUM(AE27,AZ27,BU27)</f>
        <v>7</v>
      </c>
      <c r="K27" s="292">
        <f>SUM(AF27,BA27,BV27)</f>
        <v>0</v>
      </c>
      <c r="L27" s="292">
        <f>SUM(AG27,BB27,BW27)</f>
        <v>5</v>
      </c>
      <c r="M27" s="292">
        <f>SUM(AH27,BC27,BX27)</f>
        <v>0</v>
      </c>
      <c r="N27" s="292">
        <f>SUM(AI27,BD27,BY27)</f>
        <v>0</v>
      </c>
      <c r="O27" s="292">
        <f>SUM(AJ27,BE27,BZ27)</f>
        <v>0</v>
      </c>
      <c r="P27" s="292">
        <f>SUM(AK27,BF27,CA27)</f>
        <v>0</v>
      </c>
      <c r="Q27" s="292">
        <f>SUM(AL27,BG27,CB27)</f>
        <v>192</v>
      </c>
      <c r="R27" s="292">
        <f>SUM(AM27,BH27,CC27)</f>
        <v>0</v>
      </c>
      <c r="S27" s="292">
        <f>SUM(AN27,BI27,CD27)</f>
        <v>0</v>
      </c>
      <c r="T27" s="292">
        <f>SUM(AO27,BJ27,CE27)</f>
        <v>0</v>
      </c>
      <c r="U27" s="292">
        <f>SUM(AP27,BK27,CF27)</f>
        <v>0</v>
      </c>
      <c r="V27" s="292">
        <f>SUM(AQ27,BL27,CG27)</f>
        <v>0</v>
      </c>
      <c r="W27" s="292">
        <f>SUM(AR27,BM27,CH27)</f>
        <v>0</v>
      </c>
      <c r="X27" s="292">
        <f>SUM(AS27,BN27,CI27)</f>
        <v>0</v>
      </c>
      <c r="Y27" s="292">
        <f>SUM(Z27:AS27)</f>
        <v>0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5">
        <v>0</v>
      </c>
      <c r="AJ27" s="295" t="s">
        <v>802</v>
      </c>
      <c r="AK27" s="295" t="s">
        <v>802</v>
      </c>
      <c r="AL27" s="295" t="s">
        <v>802</v>
      </c>
      <c r="AM27" s="295" t="s">
        <v>802</v>
      </c>
      <c r="AN27" s="295" t="s">
        <v>802</v>
      </c>
      <c r="AO27" s="295" t="s">
        <v>802</v>
      </c>
      <c r="AP27" s="295" t="s">
        <v>802</v>
      </c>
      <c r="AQ27" s="295" t="s">
        <v>802</v>
      </c>
      <c r="AR27" s="292">
        <v>0</v>
      </c>
      <c r="AS27" s="292">
        <v>0</v>
      </c>
      <c r="AT27" s="292">
        <f>施設資源化量内訳!D27</f>
        <v>386</v>
      </c>
      <c r="AU27" s="292">
        <f>施設資源化量内訳!E27</f>
        <v>102</v>
      </c>
      <c r="AV27" s="292">
        <f>施設資源化量内訳!F27</f>
        <v>0</v>
      </c>
      <c r="AW27" s="292">
        <f>施設資源化量内訳!G27</f>
        <v>3</v>
      </c>
      <c r="AX27" s="292">
        <f>施設資源化量内訳!H27</f>
        <v>35</v>
      </c>
      <c r="AY27" s="292">
        <f>施設資源化量内訳!I27</f>
        <v>42</v>
      </c>
      <c r="AZ27" s="292">
        <f>施設資源化量内訳!J27</f>
        <v>7</v>
      </c>
      <c r="BA27" s="292">
        <f>施設資源化量内訳!K27</f>
        <v>0</v>
      </c>
      <c r="BB27" s="292">
        <f>施設資源化量内訳!L27</f>
        <v>5</v>
      </c>
      <c r="BC27" s="292">
        <f>施設資源化量内訳!M27</f>
        <v>0</v>
      </c>
      <c r="BD27" s="292">
        <f>施設資源化量内訳!N27</f>
        <v>0</v>
      </c>
      <c r="BE27" s="292">
        <f>施設資源化量内訳!O27</f>
        <v>0</v>
      </c>
      <c r="BF27" s="292">
        <f>施設資源化量内訳!P27</f>
        <v>0</v>
      </c>
      <c r="BG27" s="292">
        <f>施設資源化量内訳!Q27</f>
        <v>192</v>
      </c>
      <c r="BH27" s="292">
        <f>施設資源化量内訳!R27</f>
        <v>0</v>
      </c>
      <c r="BI27" s="292">
        <f>施設資源化量内訳!S27</f>
        <v>0</v>
      </c>
      <c r="BJ27" s="292">
        <f>施設資源化量内訳!T27</f>
        <v>0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0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5" t="s">
        <v>802</v>
      </c>
      <c r="CA27" s="295" t="s">
        <v>802</v>
      </c>
      <c r="CB27" s="295" t="s">
        <v>802</v>
      </c>
      <c r="CC27" s="295" t="s">
        <v>802</v>
      </c>
      <c r="CD27" s="295" t="s">
        <v>802</v>
      </c>
      <c r="CE27" s="295" t="s">
        <v>802</v>
      </c>
      <c r="CF27" s="295" t="s">
        <v>802</v>
      </c>
      <c r="CG27" s="295" t="s">
        <v>802</v>
      </c>
      <c r="CH27" s="292">
        <v>0</v>
      </c>
      <c r="CI27" s="292">
        <v>0</v>
      </c>
      <c r="CJ27" s="293" t="s">
        <v>762</v>
      </c>
    </row>
    <row r="28" spans="1:88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5"/>
      <c r="AJ28" s="295"/>
      <c r="AK28" s="295"/>
      <c r="AL28" s="295"/>
      <c r="AM28" s="295"/>
      <c r="AN28" s="295"/>
      <c r="AO28" s="295"/>
      <c r="AP28" s="295"/>
      <c r="AQ28" s="295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5"/>
      <c r="CA28" s="295"/>
      <c r="CB28" s="295"/>
      <c r="CC28" s="295"/>
      <c r="CD28" s="295"/>
      <c r="CE28" s="295"/>
      <c r="CF28" s="295"/>
      <c r="CG28" s="295"/>
      <c r="CH28" s="292"/>
      <c r="CI28" s="292"/>
      <c r="CJ28" s="293"/>
    </row>
    <row r="29" spans="1:88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5"/>
      <c r="AJ29" s="295"/>
      <c r="AK29" s="295"/>
      <c r="AL29" s="295"/>
      <c r="AM29" s="295"/>
      <c r="AN29" s="295"/>
      <c r="AO29" s="295"/>
      <c r="AP29" s="295"/>
      <c r="AQ29" s="295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5"/>
      <c r="CA29" s="295"/>
      <c r="CB29" s="295"/>
      <c r="CC29" s="295"/>
      <c r="CD29" s="295"/>
      <c r="CE29" s="295"/>
      <c r="CF29" s="295"/>
      <c r="CG29" s="295"/>
      <c r="CH29" s="292"/>
      <c r="CI29" s="292"/>
      <c r="CJ29" s="293"/>
    </row>
    <row r="30" spans="1:88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5"/>
      <c r="AJ30" s="295"/>
      <c r="AK30" s="295"/>
      <c r="AL30" s="295"/>
      <c r="AM30" s="295"/>
      <c r="AN30" s="295"/>
      <c r="AO30" s="295"/>
      <c r="AP30" s="295"/>
      <c r="AQ30" s="295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5"/>
      <c r="CA30" s="295"/>
      <c r="CB30" s="295"/>
      <c r="CC30" s="295"/>
      <c r="CD30" s="295"/>
      <c r="CE30" s="295"/>
      <c r="CF30" s="295"/>
      <c r="CG30" s="295"/>
      <c r="CH30" s="292"/>
      <c r="CI30" s="292"/>
      <c r="CJ30" s="293"/>
    </row>
    <row r="31" spans="1:88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5"/>
      <c r="AJ31" s="295"/>
      <c r="AK31" s="295"/>
      <c r="AL31" s="295"/>
      <c r="AM31" s="295"/>
      <c r="AN31" s="295"/>
      <c r="AO31" s="295"/>
      <c r="AP31" s="295"/>
      <c r="AQ31" s="295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5"/>
      <c r="CA31" s="295"/>
      <c r="CB31" s="295"/>
      <c r="CC31" s="295"/>
      <c r="CD31" s="295"/>
      <c r="CE31" s="295"/>
      <c r="CF31" s="295"/>
      <c r="CG31" s="295"/>
      <c r="CH31" s="292"/>
      <c r="CI31" s="292"/>
      <c r="CJ31" s="293"/>
    </row>
    <row r="32" spans="1:88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5"/>
      <c r="AJ32" s="295"/>
      <c r="AK32" s="295"/>
      <c r="AL32" s="295"/>
      <c r="AM32" s="295"/>
      <c r="AN32" s="295"/>
      <c r="AO32" s="295"/>
      <c r="AP32" s="295"/>
      <c r="AQ32" s="295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5"/>
      <c r="CA32" s="295"/>
      <c r="CB32" s="295"/>
      <c r="CC32" s="295"/>
      <c r="CD32" s="295"/>
      <c r="CE32" s="295"/>
      <c r="CF32" s="295"/>
      <c r="CG32" s="295"/>
      <c r="CH32" s="292"/>
      <c r="CI32" s="292"/>
      <c r="CJ32" s="293"/>
    </row>
    <row r="33" spans="1:88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5"/>
      <c r="AJ33" s="295"/>
      <c r="AK33" s="295"/>
      <c r="AL33" s="295"/>
      <c r="AM33" s="295"/>
      <c r="AN33" s="295"/>
      <c r="AO33" s="295"/>
      <c r="AP33" s="295"/>
      <c r="AQ33" s="295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5"/>
      <c r="CA33" s="295"/>
      <c r="CB33" s="295"/>
      <c r="CC33" s="295"/>
      <c r="CD33" s="295"/>
      <c r="CE33" s="295"/>
      <c r="CF33" s="295"/>
      <c r="CG33" s="295"/>
      <c r="CH33" s="292"/>
      <c r="CI33" s="292"/>
      <c r="CJ33" s="293"/>
    </row>
    <row r="34" spans="1:88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5"/>
      <c r="AJ34" s="295"/>
      <c r="AK34" s="295"/>
      <c r="AL34" s="295"/>
      <c r="AM34" s="295"/>
      <c r="AN34" s="295"/>
      <c r="AO34" s="295"/>
      <c r="AP34" s="295"/>
      <c r="AQ34" s="295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5"/>
      <c r="CA34" s="295"/>
      <c r="CB34" s="295"/>
      <c r="CC34" s="295"/>
      <c r="CD34" s="295"/>
      <c r="CE34" s="295"/>
      <c r="CF34" s="295"/>
      <c r="CG34" s="295"/>
      <c r="CH34" s="292"/>
      <c r="CI34" s="292"/>
      <c r="CJ34" s="293"/>
    </row>
    <row r="35" spans="1:88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5"/>
      <c r="AJ35" s="295"/>
      <c r="AK35" s="295"/>
      <c r="AL35" s="295"/>
      <c r="AM35" s="295"/>
      <c r="AN35" s="295"/>
      <c r="AO35" s="295"/>
      <c r="AP35" s="295"/>
      <c r="AQ35" s="295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5"/>
      <c r="CA35" s="295"/>
      <c r="CB35" s="295"/>
      <c r="CC35" s="295"/>
      <c r="CD35" s="295"/>
      <c r="CE35" s="295"/>
      <c r="CF35" s="295"/>
      <c r="CG35" s="295"/>
      <c r="CH35" s="292"/>
      <c r="CI35" s="292"/>
      <c r="CJ35" s="293"/>
    </row>
    <row r="36" spans="1:88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5"/>
      <c r="AJ36" s="295"/>
      <c r="AK36" s="295"/>
      <c r="AL36" s="295"/>
      <c r="AM36" s="295"/>
      <c r="AN36" s="295"/>
      <c r="AO36" s="295"/>
      <c r="AP36" s="295"/>
      <c r="AQ36" s="295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5"/>
      <c r="CA36" s="295"/>
      <c r="CB36" s="295"/>
      <c r="CC36" s="295"/>
      <c r="CD36" s="295"/>
      <c r="CE36" s="295"/>
      <c r="CF36" s="295"/>
      <c r="CG36" s="295"/>
      <c r="CH36" s="292"/>
      <c r="CI36" s="292"/>
      <c r="CJ36" s="293"/>
    </row>
    <row r="37" spans="1:88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5"/>
      <c r="AJ37" s="295"/>
      <c r="AK37" s="295"/>
      <c r="AL37" s="295"/>
      <c r="AM37" s="295"/>
      <c r="AN37" s="295"/>
      <c r="AO37" s="295"/>
      <c r="AP37" s="295"/>
      <c r="AQ37" s="295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5"/>
      <c r="CA37" s="295"/>
      <c r="CB37" s="295"/>
      <c r="CC37" s="295"/>
      <c r="CD37" s="295"/>
      <c r="CE37" s="295"/>
      <c r="CF37" s="295"/>
      <c r="CG37" s="295"/>
      <c r="CH37" s="292"/>
      <c r="CI37" s="292"/>
      <c r="CJ37" s="293"/>
    </row>
    <row r="38" spans="1:88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5"/>
      <c r="AJ38" s="295"/>
      <c r="AK38" s="295"/>
      <c r="AL38" s="295"/>
      <c r="AM38" s="295"/>
      <c r="AN38" s="295"/>
      <c r="AO38" s="295"/>
      <c r="AP38" s="295"/>
      <c r="AQ38" s="295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5"/>
      <c r="CA38" s="295"/>
      <c r="CB38" s="295"/>
      <c r="CC38" s="295"/>
      <c r="CD38" s="295"/>
      <c r="CE38" s="295"/>
      <c r="CF38" s="295"/>
      <c r="CG38" s="295"/>
      <c r="CH38" s="292"/>
      <c r="CI38" s="292"/>
      <c r="CJ38" s="293"/>
    </row>
    <row r="39" spans="1:88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5"/>
      <c r="AJ39" s="295"/>
      <c r="AK39" s="295"/>
      <c r="AL39" s="295"/>
      <c r="AM39" s="295"/>
      <c r="AN39" s="295"/>
      <c r="AO39" s="295"/>
      <c r="AP39" s="295"/>
      <c r="AQ39" s="295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5"/>
      <c r="CA39" s="295"/>
      <c r="CB39" s="295"/>
      <c r="CC39" s="295"/>
      <c r="CD39" s="295"/>
      <c r="CE39" s="295"/>
      <c r="CF39" s="295"/>
      <c r="CG39" s="295"/>
      <c r="CH39" s="292"/>
      <c r="CI39" s="292"/>
      <c r="CJ39" s="293"/>
    </row>
    <row r="40" spans="1:88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5"/>
      <c r="AJ40" s="295"/>
      <c r="AK40" s="295"/>
      <c r="AL40" s="295"/>
      <c r="AM40" s="295"/>
      <c r="AN40" s="295"/>
      <c r="AO40" s="295"/>
      <c r="AP40" s="295"/>
      <c r="AQ40" s="295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5"/>
      <c r="CA40" s="295"/>
      <c r="CB40" s="295"/>
      <c r="CC40" s="295"/>
      <c r="CD40" s="295"/>
      <c r="CE40" s="295"/>
      <c r="CF40" s="295"/>
      <c r="CG40" s="295"/>
      <c r="CH40" s="292"/>
      <c r="CI40" s="292"/>
      <c r="CJ40" s="293"/>
    </row>
    <row r="41" spans="1:88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5"/>
      <c r="AJ41" s="295"/>
      <c r="AK41" s="295"/>
      <c r="AL41" s="295"/>
      <c r="AM41" s="295"/>
      <c r="AN41" s="295"/>
      <c r="AO41" s="295"/>
      <c r="AP41" s="295"/>
      <c r="AQ41" s="295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5"/>
      <c r="CA41" s="295"/>
      <c r="CB41" s="295"/>
      <c r="CC41" s="295"/>
      <c r="CD41" s="295"/>
      <c r="CE41" s="295"/>
      <c r="CF41" s="295"/>
      <c r="CG41" s="295"/>
      <c r="CH41" s="292"/>
      <c r="CI41" s="292"/>
      <c r="CJ41" s="293"/>
    </row>
    <row r="42" spans="1:88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5"/>
      <c r="AJ42" s="295"/>
      <c r="AK42" s="295"/>
      <c r="AL42" s="295"/>
      <c r="AM42" s="295"/>
      <c r="AN42" s="295"/>
      <c r="AO42" s="295"/>
      <c r="AP42" s="295"/>
      <c r="AQ42" s="295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5"/>
      <c r="CA42" s="295"/>
      <c r="CB42" s="295"/>
      <c r="CC42" s="295"/>
      <c r="CD42" s="295"/>
      <c r="CE42" s="295"/>
      <c r="CF42" s="295"/>
      <c r="CG42" s="295"/>
      <c r="CH42" s="292"/>
      <c r="CI42" s="292"/>
      <c r="CJ42" s="293"/>
    </row>
    <row r="43" spans="1:88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5"/>
      <c r="AJ43" s="295"/>
      <c r="AK43" s="295"/>
      <c r="AL43" s="295"/>
      <c r="AM43" s="295"/>
      <c r="AN43" s="295"/>
      <c r="AO43" s="295"/>
      <c r="AP43" s="295"/>
      <c r="AQ43" s="295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5"/>
      <c r="CA43" s="295"/>
      <c r="CB43" s="295"/>
      <c r="CC43" s="295"/>
      <c r="CD43" s="295"/>
      <c r="CE43" s="295"/>
      <c r="CF43" s="295"/>
      <c r="CG43" s="295"/>
      <c r="CH43" s="292"/>
      <c r="CI43" s="292"/>
      <c r="CJ43" s="293"/>
    </row>
    <row r="44" spans="1:88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5"/>
      <c r="AJ44" s="295"/>
      <c r="AK44" s="295"/>
      <c r="AL44" s="295"/>
      <c r="AM44" s="295"/>
      <c r="AN44" s="295"/>
      <c r="AO44" s="295"/>
      <c r="AP44" s="295"/>
      <c r="AQ44" s="295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5"/>
      <c r="CA44" s="295"/>
      <c r="CB44" s="295"/>
      <c r="CC44" s="295"/>
      <c r="CD44" s="295"/>
      <c r="CE44" s="295"/>
      <c r="CF44" s="295"/>
      <c r="CG44" s="295"/>
      <c r="CH44" s="292"/>
      <c r="CI44" s="292"/>
      <c r="CJ44" s="293"/>
    </row>
    <row r="45" spans="1:88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5"/>
      <c r="AJ45" s="295"/>
      <c r="AK45" s="295"/>
      <c r="AL45" s="295"/>
      <c r="AM45" s="295"/>
      <c r="AN45" s="295"/>
      <c r="AO45" s="295"/>
      <c r="AP45" s="295"/>
      <c r="AQ45" s="295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5"/>
      <c r="CA45" s="295"/>
      <c r="CB45" s="295"/>
      <c r="CC45" s="295"/>
      <c r="CD45" s="295"/>
      <c r="CE45" s="295"/>
      <c r="CF45" s="295"/>
      <c r="CG45" s="295"/>
      <c r="CH45" s="292"/>
      <c r="CI45" s="292"/>
      <c r="CJ45" s="293"/>
    </row>
    <row r="46" spans="1:88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5"/>
      <c r="AJ46" s="295"/>
      <c r="AK46" s="295"/>
      <c r="AL46" s="295"/>
      <c r="AM46" s="295"/>
      <c r="AN46" s="295"/>
      <c r="AO46" s="295"/>
      <c r="AP46" s="295"/>
      <c r="AQ46" s="295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5"/>
      <c r="CA46" s="295"/>
      <c r="CB46" s="295"/>
      <c r="CC46" s="295"/>
      <c r="CD46" s="295"/>
      <c r="CE46" s="295"/>
      <c r="CF46" s="295"/>
      <c r="CG46" s="295"/>
      <c r="CH46" s="292"/>
      <c r="CI46" s="292"/>
      <c r="CJ46" s="293"/>
    </row>
    <row r="47" spans="1:88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5"/>
      <c r="AJ47" s="295"/>
      <c r="AK47" s="295"/>
      <c r="AL47" s="295"/>
      <c r="AM47" s="295"/>
      <c r="AN47" s="295"/>
      <c r="AO47" s="295"/>
      <c r="AP47" s="295"/>
      <c r="AQ47" s="295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5"/>
      <c r="CA47" s="295"/>
      <c r="CB47" s="295"/>
      <c r="CC47" s="295"/>
      <c r="CD47" s="295"/>
      <c r="CE47" s="295"/>
      <c r="CF47" s="295"/>
      <c r="CG47" s="295"/>
      <c r="CH47" s="292"/>
      <c r="CI47" s="292"/>
      <c r="CJ47" s="293"/>
    </row>
    <row r="48" spans="1:88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5"/>
      <c r="AJ48" s="295"/>
      <c r="AK48" s="295"/>
      <c r="AL48" s="295"/>
      <c r="AM48" s="295"/>
      <c r="AN48" s="295"/>
      <c r="AO48" s="295"/>
      <c r="AP48" s="295"/>
      <c r="AQ48" s="295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5"/>
      <c r="CA48" s="295"/>
      <c r="CB48" s="295"/>
      <c r="CC48" s="295"/>
      <c r="CD48" s="295"/>
      <c r="CE48" s="295"/>
      <c r="CF48" s="295"/>
      <c r="CG48" s="295"/>
      <c r="CH48" s="292"/>
      <c r="CI48" s="292"/>
      <c r="CJ48" s="293"/>
    </row>
    <row r="49" spans="1:88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5"/>
      <c r="AJ49" s="295"/>
      <c r="AK49" s="295"/>
      <c r="AL49" s="295"/>
      <c r="AM49" s="295"/>
      <c r="AN49" s="295"/>
      <c r="AO49" s="295"/>
      <c r="AP49" s="295"/>
      <c r="AQ49" s="295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5"/>
      <c r="CA49" s="295"/>
      <c r="CB49" s="295"/>
      <c r="CC49" s="295"/>
      <c r="CD49" s="295"/>
      <c r="CE49" s="295"/>
      <c r="CF49" s="295"/>
      <c r="CG49" s="295"/>
      <c r="CH49" s="292"/>
      <c r="CI49" s="292"/>
      <c r="CJ49" s="293"/>
    </row>
    <row r="50" spans="1:88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27">
    <sortCondition ref="A8:A27"/>
    <sortCondition ref="B8:B27"/>
    <sortCondition ref="C8:C27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&amp;Lごみ資源化の状況（令和2年度実績）</oddHeader>
  </headerFooter>
  <colBreaks count="3" manualBreakCount="3">
    <brk id="24" min="1" max="26" man="1"/>
    <brk id="45" min="1" max="26" man="1"/>
    <brk id="66" min="1" max="2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16" t="s">
        <v>11</v>
      </c>
      <c r="B2" s="316" t="s">
        <v>12</v>
      </c>
      <c r="C2" s="318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17"/>
      <c r="B3" s="317"/>
      <c r="C3" s="319"/>
      <c r="D3" s="357" t="s">
        <v>3</v>
      </c>
      <c r="E3" s="355" t="s">
        <v>73</v>
      </c>
      <c r="F3" s="355" t="s">
        <v>74</v>
      </c>
      <c r="G3" s="355" t="s">
        <v>75</v>
      </c>
      <c r="H3" s="355" t="s">
        <v>76</v>
      </c>
      <c r="I3" s="355" t="s">
        <v>77</v>
      </c>
      <c r="J3" s="353" t="s">
        <v>6</v>
      </c>
      <c r="K3" s="355" t="s">
        <v>78</v>
      </c>
      <c r="L3" s="353" t="s">
        <v>89</v>
      </c>
      <c r="M3" s="353" t="s">
        <v>90</v>
      </c>
      <c r="N3" s="355" t="s">
        <v>80</v>
      </c>
      <c r="O3" s="355" t="s">
        <v>81</v>
      </c>
      <c r="P3" s="355" t="s">
        <v>82</v>
      </c>
      <c r="Q3" s="355" t="s">
        <v>83</v>
      </c>
      <c r="R3" s="328" t="s">
        <v>84</v>
      </c>
      <c r="S3" s="322" t="s">
        <v>91</v>
      </c>
      <c r="T3" s="355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17"/>
      <c r="B4" s="317"/>
      <c r="C4" s="319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29"/>
      <c r="S4" s="329"/>
      <c r="T4" s="354"/>
      <c r="U4" s="356"/>
      <c r="V4" s="356"/>
      <c r="W4" s="356"/>
      <c r="X4" s="356"/>
      <c r="Y4" s="357" t="s">
        <v>3</v>
      </c>
      <c r="Z4" s="355" t="s">
        <v>73</v>
      </c>
      <c r="AA4" s="355" t="s">
        <v>74</v>
      </c>
      <c r="AB4" s="355" t="s">
        <v>75</v>
      </c>
      <c r="AC4" s="355" t="s">
        <v>76</v>
      </c>
      <c r="AD4" s="355" t="s">
        <v>77</v>
      </c>
      <c r="AE4" s="353" t="s">
        <v>6</v>
      </c>
      <c r="AF4" s="355" t="s">
        <v>78</v>
      </c>
      <c r="AG4" s="353" t="s">
        <v>89</v>
      </c>
      <c r="AH4" s="355" t="s">
        <v>79</v>
      </c>
      <c r="AI4" s="355" t="s">
        <v>80</v>
      </c>
      <c r="AJ4" s="355" t="s">
        <v>81</v>
      </c>
      <c r="AK4" s="355" t="s">
        <v>82</v>
      </c>
      <c r="AL4" s="355" t="s">
        <v>83</v>
      </c>
      <c r="AM4" s="353" t="s">
        <v>84</v>
      </c>
      <c r="AN4" s="355" t="s">
        <v>91</v>
      </c>
      <c r="AO4" s="355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7" t="s">
        <v>3</v>
      </c>
      <c r="AU4" s="355" t="s">
        <v>73</v>
      </c>
      <c r="AV4" s="355" t="s">
        <v>74</v>
      </c>
      <c r="AW4" s="355" t="s">
        <v>75</v>
      </c>
      <c r="AX4" s="355" t="s">
        <v>76</v>
      </c>
      <c r="AY4" s="355" t="s">
        <v>77</v>
      </c>
      <c r="AZ4" s="353" t="s">
        <v>6</v>
      </c>
      <c r="BA4" s="355" t="s">
        <v>78</v>
      </c>
      <c r="BB4" s="353" t="s">
        <v>89</v>
      </c>
      <c r="BC4" s="355" t="s">
        <v>79</v>
      </c>
      <c r="BD4" s="355" t="s">
        <v>80</v>
      </c>
      <c r="BE4" s="355" t="s">
        <v>81</v>
      </c>
      <c r="BF4" s="355" t="s">
        <v>82</v>
      </c>
      <c r="BG4" s="355" t="s">
        <v>83</v>
      </c>
      <c r="BH4" s="353" t="s">
        <v>84</v>
      </c>
      <c r="BI4" s="355" t="s">
        <v>91</v>
      </c>
      <c r="BJ4" s="355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7" t="s">
        <v>3</v>
      </c>
      <c r="BP4" s="355" t="s">
        <v>73</v>
      </c>
      <c r="BQ4" s="355" t="s">
        <v>74</v>
      </c>
      <c r="BR4" s="355" t="s">
        <v>75</v>
      </c>
      <c r="BS4" s="355" t="s">
        <v>76</v>
      </c>
      <c r="BT4" s="355" t="s">
        <v>77</v>
      </c>
      <c r="BU4" s="353" t="s">
        <v>6</v>
      </c>
      <c r="BV4" s="355" t="s">
        <v>78</v>
      </c>
      <c r="BW4" s="353" t="s">
        <v>89</v>
      </c>
      <c r="BX4" s="355" t="s">
        <v>79</v>
      </c>
      <c r="BY4" s="355" t="s">
        <v>80</v>
      </c>
      <c r="BZ4" s="355" t="s">
        <v>81</v>
      </c>
      <c r="CA4" s="355" t="s">
        <v>82</v>
      </c>
      <c r="CB4" s="355" t="s">
        <v>83</v>
      </c>
      <c r="CC4" s="353" t="s">
        <v>84</v>
      </c>
      <c r="CD4" s="355" t="s">
        <v>91</v>
      </c>
      <c r="CE4" s="355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7" t="s">
        <v>3</v>
      </c>
      <c r="CK4" s="355" t="s">
        <v>73</v>
      </c>
      <c r="CL4" s="355" t="s">
        <v>74</v>
      </c>
      <c r="CM4" s="355" t="s">
        <v>75</v>
      </c>
      <c r="CN4" s="355" t="s">
        <v>76</v>
      </c>
      <c r="CO4" s="355" t="s">
        <v>77</v>
      </c>
      <c r="CP4" s="353" t="s">
        <v>6</v>
      </c>
      <c r="CQ4" s="355" t="s">
        <v>78</v>
      </c>
      <c r="CR4" s="353" t="s">
        <v>89</v>
      </c>
      <c r="CS4" s="355" t="s">
        <v>79</v>
      </c>
      <c r="CT4" s="355" t="s">
        <v>80</v>
      </c>
      <c r="CU4" s="355" t="s">
        <v>81</v>
      </c>
      <c r="CV4" s="355" t="s">
        <v>82</v>
      </c>
      <c r="CW4" s="355" t="s">
        <v>83</v>
      </c>
      <c r="CX4" s="353" t="s">
        <v>84</v>
      </c>
      <c r="CY4" s="355" t="s">
        <v>91</v>
      </c>
      <c r="CZ4" s="355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7" t="s">
        <v>3</v>
      </c>
      <c r="DF4" s="355" t="s">
        <v>73</v>
      </c>
      <c r="DG4" s="355" t="s">
        <v>74</v>
      </c>
      <c r="DH4" s="355" t="s">
        <v>75</v>
      </c>
      <c r="DI4" s="355" t="s">
        <v>76</v>
      </c>
      <c r="DJ4" s="355" t="s">
        <v>77</v>
      </c>
      <c r="DK4" s="353" t="s">
        <v>6</v>
      </c>
      <c r="DL4" s="355" t="s">
        <v>78</v>
      </c>
      <c r="DM4" s="353" t="s">
        <v>89</v>
      </c>
      <c r="DN4" s="355" t="s">
        <v>79</v>
      </c>
      <c r="DO4" s="355" t="s">
        <v>80</v>
      </c>
      <c r="DP4" s="355" t="s">
        <v>81</v>
      </c>
      <c r="DQ4" s="355" t="s">
        <v>82</v>
      </c>
      <c r="DR4" s="355" t="s">
        <v>83</v>
      </c>
      <c r="DS4" s="353" t="s">
        <v>84</v>
      </c>
      <c r="DT4" s="355" t="s">
        <v>91</v>
      </c>
      <c r="DU4" s="355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7" t="s">
        <v>3</v>
      </c>
      <c r="EA4" s="355" t="s">
        <v>73</v>
      </c>
      <c r="EB4" s="355" t="s">
        <v>74</v>
      </c>
      <c r="EC4" s="355" t="s">
        <v>75</v>
      </c>
      <c r="ED4" s="355" t="s">
        <v>76</v>
      </c>
      <c r="EE4" s="355" t="s">
        <v>77</v>
      </c>
      <c r="EF4" s="353" t="s">
        <v>6</v>
      </c>
      <c r="EG4" s="355" t="s">
        <v>78</v>
      </c>
      <c r="EH4" s="353" t="s">
        <v>89</v>
      </c>
      <c r="EI4" s="355" t="s">
        <v>79</v>
      </c>
      <c r="EJ4" s="355" t="s">
        <v>80</v>
      </c>
      <c r="EK4" s="355" t="s">
        <v>81</v>
      </c>
      <c r="EL4" s="355" t="s">
        <v>82</v>
      </c>
      <c r="EM4" s="355" t="s">
        <v>83</v>
      </c>
      <c r="EN4" s="353" t="s">
        <v>84</v>
      </c>
      <c r="EO4" s="355" t="s">
        <v>91</v>
      </c>
      <c r="EP4" s="355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7" t="s">
        <v>3</v>
      </c>
      <c r="EV4" s="355" t="s">
        <v>73</v>
      </c>
      <c r="EW4" s="355" t="s">
        <v>74</v>
      </c>
      <c r="EX4" s="355" t="s">
        <v>75</v>
      </c>
      <c r="EY4" s="355" t="s">
        <v>76</v>
      </c>
      <c r="EZ4" s="355" t="s">
        <v>77</v>
      </c>
      <c r="FA4" s="353" t="s">
        <v>6</v>
      </c>
      <c r="FB4" s="355" t="s">
        <v>78</v>
      </c>
      <c r="FC4" s="353" t="s">
        <v>89</v>
      </c>
      <c r="FD4" s="355" t="s">
        <v>79</v>
      </c>
      <c r="FE4" s="355" t="s">
        <v>80</v>
      </c>
      <c r="FF4" s="355" t="s">
        <v>81</v>
      </c>
      <c r="FG4" s="355" t="s">
        <v>82</v>
      </c>
      <c r="FH4" s="355" t="s">
        <v>83</v>
      </c>
      <c r="FI4" s="353" t="s">
        <v>84</v>
      </c>
      <c r="FJ4" s="355" t="s">
        <v>91</v>
      </c>
      <c r="FK4" s="355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74" customFormat="1" ht="22.5" customHeight="1">
      <c r="A5" s="317"/>
      <c r="B5" s="317"/>
      <c r="C5" s="319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29"/>
      <c r="S5" s="329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17"/>
      <c r="B6" s="317"/>
      <c r="C6" s="319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佐賀県</v>
      </c>
      <c r="B7" s="303" t="str">
        <f>ごみ処理概要!B7</f>
        <v>41000</v>
      </c>
      <c r="C7" s="304" t="s">
        <v>3</v>
      </c>
      <c r="D7" s="306">
        <f t="shared" ref="D7:X7" si="0">SUM(Y7,AT7,BO7,CJ7,DE7,DZ7,EU7)</f>
        <v>41880</v>
      </c>
      <c r="E7" s="306">
        <f t="shared" si="0"/>
        <v>5209</v>
      </c>
      <c r="F7" s="306">
        <f t="shared" si="0"/>
        <v>31</v>
      </c>
      <c r="G7" s="306">
        <f t="shared" si="0"/>
        <v>31</v>
      </c>
      <c r="H7" s="306">
        <f t="shared" si="0"/>
        <v>6571</v>
      </c>
      <c r="I7" s="306">
        <f t="shared" si="0"/>
        <v>3753</v>
      </c>
      <c r="J7" s="306">
        <f t="shared" si="0"/>
        <v>1541</v>
      </c>
      <c r="K7" s="306">
        <f t="shared" si="0"/>
        <v>7</v>
      </c>
      <c r="L7" s="306">
        <f t="shared" si="0"/>
        <v>391</v>
      </c>
      <c r="M7" s="306">
        <f t="shared" si="0"/>
        <v>107</v>
      </c>
      <c r="N7" s="306">
        <f t="shared" si="0"/>
        <v>603</v>
      </c>
      <c r="O7" s="306">
        <f t="shared" si="0"/>
        <v>2425</v>
      </c>
      <c r="P7" s="306">
        <f t="shared" si="0"/>
        <v>0</v>
      </c>
      <c r="Q7" s="306">
        <f t="shared" si="0"/>
        <v>10634</v>
      </c>
      <c r="R7" s="306">
        <f t="shared" si="0"/>
        <v>54</v>
      </c>
      <c r="S7" s="306">
        <f t="shared" si="0"/>
        <v>500</v>
      </c>
      <c r="T7" s="306">
        <f t="shared" si="0"/>
        <v>5897</v>
      </c>
      <c r="U7" s="306">
        <f t="shared" si="0"/>
        <v>0</v>
      </c>
      <c r="V7" s="306">
        <f t="shared" si="0"/>
        <v>1680</v>
      </c>
      <c r="W7" s="306">
        <f t="shared" si="0"/>
        <v>281</v>
      </c>
      <c r="X7" s="306">
        <f t="shared" si="0"/>
        <v>2165</v>
      </c>
      <c r="Y7" s="306">
        <f>SUM(Z7:AS7)</f>
        <v>19622</v>
      </c>
      <c r="Z7" s="306">
        <f t="shared" ref="Z7:AI7" si="1">SUM(Z$8:Z$207)</f>
        <v>7</v>
      </c>
      <c r="AA7" s="306">
        <f t="shared" si="1"/>
        <v>0</v>
      </c>
      <c r="AB7" s="306">
        <f t="shared" si="1"/>
        <v>0</v>
      </c>
      <c r="AC7" s="306">
        <f t="shared" si="1"/>
        <v>1244</v>
      </c>
      <c r="AD7" s="306">
        <f t="shared" si="1"/>
        <v>0</v>
      </c>
      <c r="AE7" s="306">
        <f t="shared" si="1"/>
        <v>0</v>
      </c>
      <c r="AF7" s="306">
        <f t="shared" si="1"/>
        <v>0</v>
      </c>
      <c r="AG7" s="306">
        <f t="shared" si="1"/>
        <v>0</v>
      </c>
      <c r="AH7" s="306">
        <f t="shared" si="1"/>
        <v>0</v>
      </c>
      <c r="AI7" s="306">
        <f t="shared" si="1"/>
        <v>0</v>
      </c>
      <c r="AJ7" s="310" t="s">
        <v>739</v>
      </c>
      <c r="AK7" s="310" t="s">
        <v>739</v>
      </c>
      <c r="AL7" s="306">
        <f>SUM(AL$8:AL$207)</f>
        <v>10634</v>
      </c>
      <c r="AM7" s="310" t="s">
        <v>739</v>
      </c>
      <c r="AN7" s="310" t="s">
        <v>739</v>
      </c>
      <c r="AO7" s="306">
        <f>SUM(AO$8:AO$207)</f>
        <v>5897</v>
      </c>
      <c r="AP7" s="310" t="s">
        <v>739</v>
      </c>
      <c r="AQ7" s="306">
        <f>SUM(AQ$8:AQ$207)</f>
        <v>1680</v>
      </c>
      <c r="AR7" s="310" t="s">
        <v>739</v>
      </c>
      <c r="AS7" s="306">
        <f>SUM(AS$8:AS$207)</f>
        <v>160</v>
      </c>
      <c r="AT7" s="306">
        <f>SUM(AU7:BN7)</f>
        <v>1500</v>
      </c>
      <c r="AU7" s="306">
        <f t="shared" ref="AU7:BD7" si="2">SUM(AU$8:AU$207)</f>
        <v>0</v>
      </c>
      <c r="AV7" s="306">
        <f t="shared" si="2"/>
        <v>0</v>
      </c>
      <c r="AW7" s="306">
        <f t="shared" si="2"/>
        <v>0</v>
      </c>
      <c r="AX7" s="306">
        <f t="shared" si="2"/>
        <v>1083</v>
      </c>
      <c r="AY7" s="306">
        <f t="shared" si="2"/>
        <v>276</v>
      </c>
      <c r="AZ7" s="306">
        <f t="shared" si="2"/>
        <v>0</v>
      </c>
      <c r="BA7" s="306">
        <f t="shared" si="2"/>
        <v>0</v>
      </c>
      <c r="BB7" s="306">
        <f t="shared" si="2"/>
        <v>0</v>
      </c>
      <c r="BC7" s="306">
        <f t="shared" si="2"/>
        <v>0</v>
      </c>
      <c r="BD7" s="306">
        <f t="shared" si="2"/>
        <v>0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141</v>
      </c>
      <c r="BO7" s="306">
        <f>SUM(BP7:CI7)</f>
        <v>2422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2422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0</v>
      </c>
      <c r="CJ7" s="306">
        <f>SUM(CK7:DD7)</f>
        <v>0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>SUM(DF7:DY7)</f>
        <v>7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3</v>
      </c>
      <c r="DQ7" s="306">
        <f t="shared" si="5"/>
        <v>0</v>
      </c>
      <c r="DR7" s="310" t="s">
        <v>739</v>
      </c>
      <c r="DS7" s="310" t="s">
        <v>739</v>
      </c>
      <c r="DT7" s="306">
        <f>SUM(DT$8:DT$207)</f>
        <v>4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0</v>
      </c>
      <c r="DZ7" s="306">
        <f>SUM(EA7:ET7)</f>
        <v>676</v>
      </c>
      <c r="EA7" s="306">
        <f t="shared" ref="EA7:EJ7" si="6">SUM(EA$8:EA$207)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0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54</v>
      </c>
      <c r="EO7" s="306">
        <f>SUM(EO$8:EO$207)</f>
        <v>496</v>
      </c>
      <c r="EP7" s="310" t="s">
        <v>739</v>
      </c>
      <c r="EQ7" s="310" t="s">
        <v>739</v>
      </c>
      <c r="ER7" s="310" t="s">
        <v>739</v>
      </c>
      <c r="ES7" s="306">
        <f>SUM(ES$8:ES$207)</f>
        <v>126</v>
      </c>
      <c r="ET7" s="306">
        <f>SUM(ET$8:ET$207)</f>
        <v>0</v>
      </c>
      <c r="EU7" s="306">
        <f>SUM(EV7:FO7)</f>
        <v>17653</v>
      </c>
      <c r="EV7" s="306">
        <f t="shared" ref="EV7:FG7" si="7">SUM(EV$8:EV$207)</f>
        <v>5202</v>
      </c>
      <c r="EW7" s="306">
        <f t="shared" si="7"/>
        <v>31</v>
      </c>
      <c r="EX7" s="306">
        <f t="shared" si="7"/>
        <v>31</v>
      </c>
      <c r="EY7" s="306">
        <f t="shared" si="7"/>
        <v>4244</v>
      </c>
      <c r="EZ7" s="306">
        <f t="shared" si="7"/>
        <v>3477</v>
      </c>
      <c r="FA7" s="306">
        <f t="shared" si="7"/>
        <v>1541</v>
      </c>
      <c r="FB7" s="306">
        <f t="shared" si="7"/>
        <v>7</v>
      </c>
      <c r="FC7" s="306">
        <f t="shared" si="7"/>
        <v>391</v>
      </c>
      <c r="FD7" s="306">
        <f t="shared" si="7"/>
        <v>107</v>
      </c>
      <c r="FE7" s="306">
        <f t="shared" si="7"/>
        <v>603</v>
      </c>
      <c r="FF7" s="306">
        <f t="shared" si="7"/>
        <v>0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0</v>
      </c>
      <c r="FL7" s="306">
        <f>SUM(FL$8:FL$207)</f>
        <v>0</v>
      </c>
      <c r="FM7" s="306">
        <f>SUM(FM$8:FM$207)</f>
        <v>0</v>
      </c>
      <c r="FN7" s="306">
        <f>SUM(FN$8:FN$207)</f>
        <v>155</v>
      </c>
      <c r="FO7" s="306">
        <f>SUM(FO$8:FO$207)</f>
        <v>1864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14752</v>
      </c>
      <c r="E8" s="292">
        <f>SUM(Z8,AU8,BP8,CK8,DF8,EA8,EV8)</f>
        <v>3022</v>
      </c>
      <c r="F8" s="292">
        <f>SUM(AA8,AV8,BQ8,CL8,DG8,EB8,EW8)</f>
        <v>10</v>
      </c>
      <c r="G8" s="292">
        <f>SUM(AB8,AW8,BR8,CM8,DH8,EC8,EX8)</f>
        <v>0</v>
      </c>
      <c r="H8" s="292">
        <f>SUM(AC8,AX8,BS8,CN8,DI8,ED8,EY8)</f>
        <v>1645</v>
      </c>
      <c r="I8" s="292">
        <f>SUM(AD8,AY8,BT8,CO8,DJ8,EE8,EZ8)</f>
        <v>1445</v>
      </c>
      <c r="J8" s="292">
        <f>SUM(AE8,AZ8,BU8,CP8,DK8,EF8,FA8)</f>
        <v>509</v>
      </c>
      <c r="K8" s="292">
        <f>SUM(AF8,BA8,BV8,CQ8,DL8,EG8,FB8)</f>
        <v>0</v>
      </c>
      <c r="L8" s="292">
        <f>SUM(AG8,BB8,BW8,CR8,DM8,EH8,FC8)</f>
        <v>0</v>
      </c>
      <c r="M8" s="292">
        <f>SUM(AH8,BC8,BX8,CS8,DN8,EI8,FD8)</f>
        <v>0</v>
      </c>
      <c r="N8" s="292">
        <f>SUM(AI8,BD8,BY8,CT8,DO8,EJ8,FE8)</f>
        <v>374</v>
      </c>
      <c r="O8" s="292">
        <f>SUM(AJ8,BE8,BZ8,CU8,DP8,EK8,FF8)</f>
        <v>1330</v>
      </c>
      <c r="P8" s="292">
        <f>SUM(AK8,BF8,CA8,CV8,DQ8,EL8,FG8)</f>
        <v>0</v>
      </c>
      <c r="Q8" s="292">
        <f>SUM(AL8,BG8,CB8,CW8,DR8,EM8,FH8)</f>
        <v>367</v>
      </c>
      <c r="R8" s="292">
        <f>SUM(AM8,BH8,CC8,CX8,DS8,EN8,FI8)</f>
        <v>0</v>
      </c>
      <c r="S8" s="292">
        <f>SUM(AN8,BI8,CD8,CY8,DT8,EO8,FJ8)</f>
        <v>496</v>
      </c>
      <c r="T8" s="292">
        <f>SUM(AO8,BJ8,CE8,CZ8,DU8,EP8,FK8)</f>
        <v>5319</v>
      </c>
      <c r="U8" s="292">
        <f>SUM(AP8,BK8,CF8,DA8,DV8,EQ8,FL8)</f>
        <v>0</v>
      </c>
      <c r="V8" s="292">
        <f>SUM(AQ8,BL8,CG8,DB8,DW8,ER8,FM8)</f>
        <v>83</v>
      </c>
      <c r="W8" s="292">
        <f>SUM(AR8,BM8,CH8,DC8,DX8,ES8,FN8)</f>
        <v>114</v>
      </c>
      <c r="X8" s="292">
        <f>SUM(AS8,BN8,CI8,DD8,DY8,ET8,FO8)</f>
        <v>38</v>
      </c>
      <c r="Y8" s="292">
        <f>SUM(Z8:AS8)</f>
        <v>5776</v>
      </c>
      <c r="Z8" s="292">
        <v>0</v>
      </c>
      <c r="AA8" s="292">
        <v>0</v>
      </c>
      <c r="AB8" s="292">
        <v>0</v>
      </c>
      <c r="AC8" s="292">
        <v>7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802</v>
      </c>
      <c r="AK8" s="295" t="s">
        <v>802</v>
      </c>
      <c r="AL8" s="292">
        <v>367</v>
      </c>
      <c r="AM8" s="295" t="s">
        <v>802</v>
      </c>
      <c r="AN8" s="295" t="s">
        <v>802</v>
      </c>
      <c r="AO8" s="292">
        <v>5319</v>
      </c>
      <c r="AP8" s="295" t="s">
        <v>802</v>
      </c>
      <c r="AQ8" s="292">
        <v>83</v>
      </c>
      <c r="AR8" s="295" t="s">
        <v>802</v>
      </c>
      <c r="AS8" s="292">
        <v>0</v>
      </c>
      <c r="AT8" s="292">
        <f>SUM(AU8:BN8)</f>
        <v>100</v>
      </c>
      <c r="AU8" s="292">
        <v>0</v>
      </c>
      <c r="AV8" s="292">
        <v>0</v>
      </c>
      <c r="AW8" s="292">
        <v>0</v>
      </c>
      <c r="AX8" s="292">
        <v>36</v>
      </c>
      <c r="AY8" s="292">
        <v>43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802</v>
      </c>
      <c r="BF8" s="295" t="s">
        <v>802</v>
      </c>
      <c r="BG8" s="295" t="s">
        <v>802</v>
      </c>
      <c r="BH8" s="295" t="s">
        <v>802</v>
      </c>
      <c r="BI8" s="295" t="s">
        <v>802</v>
      </c>
      <c r="BJ8" s="295" t="s">
        <v>802</v>
      </c>
      <c r="BK8" s="295" t="s">
        <v>802</v>
      </c>
      <c r="BL8" s="295" t="s">
        <v>802</v>
      </c>
      <c r="BM8" s="295" t="s">
        <v>802</v>
      </c>
      <c r="BN8" s="292">
        <v>21</v>
      </c>
      <c r="BO8" s="292">
        <f>SUM(BP8:CI8)</f>
        <v>1330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1330</v>
      </c>
      <c r="CA8" s="292">
        <v>0</v>
      </c>
      <c r="CB8" s="295" t="s">
        <v>802</v>
      </c>
      <c r="CC8" s="295" t="s">
        <v>802</v>
      </c>
      <c r="CD8" s="295" t="s">
        <v>802</v>
      </c>
      <c r="CE8" s="295" t="s">
        <v>802</v>
      </c>
      <c r="CF8" s="295" t="s">
        <v>802</v>
      </c>
      <c r="CG8" s="295" t="s">
        <v>802</v>
      </c>
      <c r="CH8" s="295" t="s">
        <v>802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802</v>
      </c>
      <c r="CX8" s="295" t="s">
        <v>802</v>
      </c>
      <c r="CY8" s="295" t="s">
        <v>802</v>
      </c>
      <c r="CZ8" s="295" t="s">
        <v>802</v>
      </c>
      <c r="DA8" s="295" t="s">
        <v>802</v>
      </c>
      <c r="DB8" s="295" t="s">
        <v>802</v>
      </c>
      <c r="DC8" s="295" t="s">
        <v>802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802</v>
      </c>
      <c r="DS8" s="295" t="s">
        <v>802</v>
      </c>
      <c r="DT8" s="292">
        <v>0</v>
      </c>
      <c r="DU8" s="295" t="s">
        <v>802</v>
      </c>
      <c r="DV8" s="295" t="s">
        <v>802</v>
      </c>
      <c r="DW8" s="295" t="s">
        <v>802</v>
      </c>
      <c r="DX8" s="295" t="s">
        <v>802</v>
      </c>
      <c r="DY8" s="292">
        <v>0</v>
      </c>
      <c r="DZ8" s="292">
        <f>SUM(EA8:ET8)</f>
        <v>610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802</v>
      </c>
      <c r="EL8" s="295" t="s">
        <v>802</v>
      </c>
      <c r="EM8" s="295" t="s">
        <v>802</v>
      </c>
      <c r="EN8" s="292">
        <v>0</v>
      </c>
      <c r="EO8" s="292">
        <v>496</v>
      </c>
      <c r="EP8" s="295" t="s">
        <v>802</v>
      </c>
      <c r="EQ8" s="295" t="s">
        <v>802</v>
      </c>
      <c r="ER8" s="295" t="s">
        <v>802</v>
      </c>
      <c r="ES8" s="292">
        <v>114</v>
      </c>
      <c r="ET8" s="292">
        <v>0</v>
      </c>
      <c r="EU8" s="292">
        <f>SUM(EV8:FO8)</f>
        <v>6936</v>
      </c>
      <c r="EV8" s="292">
        <v>3022</v>
      </c>
      <c r="EW8" s="292">
        <v>10</v>
      </c>
      <c r="EX8" s="292">
        <v>0</v>
      </c>
      <c r="EY8" s="292">
        <v>1602</v>
      </c>
      <c r="EZ8" s="292">
        <v>1402</v>
      </c>
      <c r="FA8" s="292">
        <v>509</v>
      </c>
      <c r="FB8" s="292">
        <v>0</v>
      </c>
      <c r="FC8" s="292">
        <v>0</v>
      </c>
      <c r="FD8" s="292">
        <v>0</v>
      </c>
      <c r="FE8" s="292">
        <v>374</v>
      </c>
      <c r="FF8" s="292">
        <v>0</v>
      </c>
      <c r="FG8" s="292">
        <v>0</v>
      </c>
      <c r="FH8" s="295" t="s">
        <v>802</v>
      </c>
      <c r="FI8" s="295" t="s">
        <v>802</v>
      </c>
      <c r="FJ8" s="295" t="s">
        <v>802</v>
      </c>
      <c r="FK8" s="292">
        <v>0</v>
      </c>
      <c r="FL8" s="292">
        <v>0</v>
      </c>
      <c r="FM8" s="292">
        <v>0</v>
      </c>
      <c r="FN8" s="292">
        <v>0</v>
      </c>
      <c r="FO8" s="292">
        <v>17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1404</v>
      </c>
      <c r="E9" s="292">
        <f>SUM(Z9,AU9,BP9,CK9,DF9,EA9,EV9)</f>
        <v>0</v>
      </c>
      <c r="F9" s="292">
        <f>SUM(AA9,AV9,BQ9,CL9,DG9,EB9,EW9)</f>
        <v>0</v>
      </c>
      <c r="G9" s="292">
        <f>SUM(AB9,AW9,BR9,CM9,DH9,EC9,EX9)</f>
        <v>0</v>
      </c>
      <c r="H9" s="292">
        <f>SUM(AC9,AX9,BS9,CN9,DI9,ED9,EY9)</f>
        <v>699</v>
      </c>
      <c r="I9" s="292">
        <f>SUM(AD9,AY9,BT9,CO9,DJ9,EE9,EZ9)</f>
        <v>296</v>
      </c>
      <c r="J9" s="292">
        <f>SUM(AE9,AZ9,BU9,CP9,DK9,EF9,FA9)</f>
        <v>209</v>
      </c>
      <c r="K9" s="292">
        <f>SUM(AF9,BA9,BV9,CQ9,DL9,EG9,FB9)</f>
        <v>0</v>
      </c>
      <c r="L9" s="292">
        <f>SUM(AG9,BB9,BW9,CR9,DM9,EH9,FC9)</f>
        <v>0</v>
      </c>
      <c r="M9" s="292">
        <f>SUM(AH9,BC9,BX9,CS9,DN9,EI9,FD9)</f>
        <v>4</v>
      </c>
      <c r="N9" s="292">
        <f>SUM(AI9,BD9,BY9,CT9,DO9,EJ9,FE9)</f>
        <v>0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0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196</v>
      </c>
      <c r="Y9" s="292">
        <f>SUM(Z9:AS9)</f>
        <v>0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802</v>
      </c>
      <c r="AK9" s="295" t="s">
        <v>802</v>
      </c>
      <c r="AL9" s="292">
        <v>0</v>
      </c>
      <c r="AM9" s="295" t="s">
        <v>802</v>
      </c>
      <c r="AN9" s="295" t="s">
        <v>802</v>
      </c>
      <c r="AO9" s="292">
        <v>0</v>
      </c>
      <c r="AP9" s="295" t="s">
        <v>802</v>
      </c>
      <c r="AQ9" s="292">
        <v>0</v>
      </c>
      <c r="AR9" s="295" t="s">
        <v>802</v>
      </c>
      <c r="AS9" s="292">
        <v>0</v>
      </c>
      <c r="AT9" s="292">
        <f>SUM(AU9:BN9)</f>
        <v>0</v>
      </c>
      <c r="AU9" s="292">
        <v>0</v>
      </c>
      <c r="AV9" s="292">
        <v>0</v>
      </c>
      <c r="AW9" s="292">
        <v>0</v>
      </c>
      <c r="AX9" s="292">
        <v>0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802</v>
      </c>
      <c r="BF9" s="295" t="s">
        <v>802</v>
      </c>
      <c r="BG9" s="295" t="s">
        <v>802</v>
      </c>
      <c r="BH9" s="295" t="s">
        <v>802</v>
      </c>
      <c r="BI9" s="295" t="s">
        <v>802</v>
      </c>
      <c r="BJ9" s="295" t="s">
        <v>802</v>
      </c>
      <c r="BK9" s="295" t="s">
        <v>802</v>
      </c>
      <c r="BL9" s="295" t="s">
        <v>802</v>
      </c>
      <c r="BM9" s="295" t="s">
        <v>802</v>
      </c>
      <c r="BN9" s="292"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802</v>
      </c>
      <c r="CC9" s="295" t="s">
        <v>802</v>
      </c>
      <c r="CD9" s="295" t="s">
        <v>802</v>
      </c>
      <c r="CE9" s="295" t="s">
        <v>802</v>
      </c>
      <c r="CF9" s="295" t="s">
        <v>802</v>
      </c>
      <c r="CG9" s="295" t="s">
        <v>802</v>
      </c>
      <c r="CH9" s="295" t="s">
        <v>802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802</v>
      </c>
      <c r="CX9" s="295" t="s">
        <v>802</v>
      </c>
      <c r="CY9" s="295" t="s">
        <v>802</v>
      </c>
      <c r="CZ9" s="295" t="s">
        <v>802</v>
      </c>
      <c r="DA9" s="295" t="s">
        <v>802</v>
      </c>
      <c r="DB9" s="295" t="s">
        <v>802</v>
      </c>
      <c r="DC9" s="295" t="s">
        <v>802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802</v>
      </c>
      <c r="DS9" s="295" t="s">
        <v>802</v>
      </c>
      <c r="DT9" s="292">
        <v>0</v>
      </c>
      <c r="DU9" s="295" t="s">
        <v>802</v>
      </c>
      <c r="DV9" s="295" t="s">
        <v>802</v>
      </c>
      <c r="DW9" s="295" t="s">
        <v>802</v>
      </c>
      <c r="DX9" s="295" t="s">
        <v>802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802</v>
      </c>
      <c r="EL9" s="295" t="s">
        <v>802</v>
      </c>
      <c r="EM9" s="295" t="s">
        <v>802</v>
      </c>
      <c r="EN9" s="292">
        <v>0</v>
      </c>
      <c r="EO9" s="292">
        <v>0</v>
      </c>
      <c r="EP9" s="295" t="s">
        <v>802</v>
      </c>
      <c r="EQ9" s="295" t="s">
        <v>802</v>
      </c>
      <c r="ER9" s="295" t="s">
        <v>802</v>
      </c>
      <c r="ES9" s="292">
        <v>0</v>
      </c>
      <c r="ET9" s="292">
        <v>0</v>
      </c>
      <c r="EU9" s="292">
        <f>SUM(EV9:FO9)</f>
        <v>1404</v>
      </c>
      <c r="EV9" s="292">
        <v>0</v>
      </c>
      <c r="EW9" s="292">
        <v>0</v>
      </c>
      <c r="EX9" s="292">
        <v>0</v>
      </c>
      <c r="EY9" s="292">
        <v>699</v>
      </c>
      <c r="EZ9" s="292">
        <v>296</v>
      </c>
      <c r="FA9" s="292">
        <v>209</v>
      </c>
      <c r="FB9" s="292">
        <v>0</v>
      </c>
      <c r="FC9" s="292">
        <v>0</v>
      </c>
      <c r="FD9" s="292">
        <v>4</v>
      </c>
      <c r="FE9" s="292">
        <v>0</v>
      </c>
      <c r="FF9" s="292">
        <v>0</v>
      </c>
      <c r="FG9" s="292">
        <v>0</v>
      </c>
      <c r="FH9" s="295" t="s">
        <v>802</v>
      </c>
      <c r="FI9" s="295" t="s">
        <v>802</v>
      </c>
      <c r="FJ9" s="295" t="s">
        <v>802</v>
      </c>
      <c r="FK9" s="292">
        <v>0</v>
      </c>
      <c r="FL9" s="292">
        <v>0</v>
      </c>
      <c r="FM9" s="292">
        <v>0</v>
      </c>
      <c r="FN9" s="292">
        <v>0</v>
      </c>
      <c r="FO9" s="292">
        <v>196</v>
      </c>
    </row>
    <row r="10" spans="1:171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SUM(Y10,AT10,BO10,CJ10,DE10,DZ10,EU10)</f>
        <v>6011</v>
      </c>
      <c r="E10" s="292">
        <f>SUM(Z10,AU10,BP10,CK10,DF10,EA10,EV10)</f>
        <v>674</v>
      </c>
      <c r="F10" s="292">
        <f>SUM(AA10,AV10,BQ10,CL10,DG10,EB10,EW10)</f>
        <v>7</v>
      </c>
      <c r="G10" s="292">
        <f>SUM(AB10,AW10,BR10,CM10,DH10,EC10,EX10)</f>
        <v>0</v>
      </c>
      <c r="H10" s="292">
        <f>SUM(AC10,AX10,BS10,CN10,DI10,ED10,EY10)</f>
        <v>534</v>
      </c>
      <c r="I10" s="292">
        <f>SUM(AD10,AY10,BT10,CO10,DJ10,EE10,EZ10)</f>
        <v>321</v>
      </c>
      <c r="J10" s="292">
        <f>SUM(AE10,AZ10,BU10,CP10,DK10,EF10,FA10)</f>
        <v>94</v>
      </c>
      <c r="K10" s="292">
        <f>SUM(AF10,BA10,BV10,CQ10,DL10,EG10,FB10)</f>
        <v>1</v>
      </c>
      <c r="L10" s="292">
        <f>SUM(AG10,BB10,BW10,CR10,DM10,EH10,FC10)</f>
        <v>45</v>
      </c>
      <c r="M10" s="292">
        <f>SUM(AH10,BC10,BX10,CS10,DN10,EI10,FD10)</f>
        <v>0</v>
      </c>
      <c r="N10" s="292">
        <f>SUM(AI10,BD10,BY10,CT10,DO10,EJ10,FE10)</f>
        <v>8</v>
      </c>
      <c r="O10" s="292">
        <f>SUM(AJ10,BE10,BZ10,CU10,DP10,EK10,FF10)</f>
        <v>9</v>
      </c>
      <c r="P10" s="292">
        <f>SUM(AK10,BF10,CA10,CV10,DQ10,EL10,FG10)</f>
        <v>0</v>
      </c>
      <c r="Q10" s="292">
        <f>SUM(AL10,BG10,CB10,CW10,DR10,EM10,FH10)</f>
        <v>1910</v>
      </c>
      <c r="R10" s="292">
        <f>SUM(AM10,BH10,CC10,CX10,DS10,EN10,FI10)</f>
        <v>0</v>
      </c>
      <c r="S10" s="292">
        <f>SUM(AN10,BI10,CD10,CY10,DT10,EO10,FJ10)</f>
        <v>4</v>
      </c>
      <c r="T10" s="292">
        <f>SUM(AO10,BJ10,CE10,CZ10,DU10,EP10,FK10)</f>
        <v>233</v>
      </c>
      <c r="U10" s="292">
        <f>SUM(AP10,BK10,CF10,DA10,DV10,EQ10,FL10)</f>
        <v>0</v>
      </c>
      <c r="V10" s="292">
        <f>SUM(AQ10,BL10,CG10,DB10,DW10,ER10,FM10)</f>
        <v>766</v>
      </c>
      <c r="W10" s="292">
        <f>SUM(AR10,BM10,CH10,DC10,DX10,ES10,FN10)</f>
        <v>17</v>
      </c>
      <c r="X10" s="292">
        <f>SUM(AS10,BN10,CI10,DD10,DY10,ET10,FO10)</f>
        <v>1388</v>
      </c>
      <c r="Y10" s="292">
        <f>SUM(Z10:AS10)</f>
        <v>3016</v>
      </c>
      <c r="Z10" s="292">
        <v>0</v>
      </c>
      <c r="AA10" s="292">
        <v>0</v>
      </c>
      <c r="AB10" s="292">
        <v>0</v>
      </c>
      <c r="AC10" s="292">
        <v>107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802</v>
      </c>
      <c r="AK10" s="295" t="s">
        <v>802</v>
      </c>
      <c r="AL10" s="292">
        <v>1910</v>
      </c>
      <c r="AM10" s="295" t="s">
        <v>802</v>
      </c>
      <c r="AN10" s="295" t="s">
        <v>802</v>
      </c>
      <c r="AO10" s="292">
        <v>233</v>
      </c>
      <c r="AP10" s="295" t="s">
        <v>802</v>
      </c>
      <c r="AQ10" s="292">
        <v>766</v>
      </c>
      <c r="AR10" s="295" t="s">
        <v>802</v>
      </c>
      <c r="AS10" s="292">
        <v>0</v>
      </c>
      <c r="AT10" s="292">
        <f>SUM(AU10:BN10)</f>
        <v>0</v>
      </c>
      <c r="AU10" s="292">
        <v>0</v>
      </c>
      <c r="AV10" s="292">
        <v>0</v>
      </c>
      <c r="AW10" s="292">
        <v>0</v>
      </c>
      <c r="AX10" s="292">
        <v>0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802</v>
      </c>
      <c r="BF10" s="295" t="s">
        <v>802</v>
      </c>
      <c r="BG10" s="295" t="s">
        <v>802</v>
      </c>
      <c r="BH10" s="295" t="s">
        <v>802</v>
      </c>
      <c r="BI10" s="295" t="s">
        <v>802</v>
      </c>
      <c r="BJ10" s="295" t="s">
        <v>802</v>
      </c>
      <c r="BK10" s="295" t="s">
        <v>802</v>
      </c>
      <c r="BL10" s="295" t="s">
        <v>802</v>
      </c>
      <c r="BM10" s="295" t="s">
        <v>802</v>
      </c>
      <c r="BN10" s="292">
        <v>0</v>
      </c>
      <c r="BO10" s="292">
        <f>SUM(BP10:CI10)</f>
        <v>6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6</v>
      </c>
      <c r="CA10" s="292">
        <v>0</v>
      </c>
      <c r="CB10" s="295" t="s">
        <v>802</v>
      </c>
      <c r="CC10" s="295" t="s">
        <v>802</v>
      </c>
      <c r="CD10" s="295" t="s">
        <v>802</v>
      </c>
      <c r="CE10" s="295" t="s">
        <v>802</v>
      </c>
      <c r="CF10" s="295" t="s">
        <v>802</v>
      </c>
      <c r="CG10" s="295" t="s">
        <v>802</v>
      </c>
      <c r="CH10" s="295" t="s">
        <v>802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802</v>
      </c>
      <c r="CX10" s="295" t="s">
        <v>802</v>
      </c>
      <c r="CY10" s="295" t="s">
        <v>802</v>
      </c>
      <c r="CZ10" s="295" t="s">
        <v>802</v>
      </c>
      <c r="DA10" s="295" t="s">
        <v>802</v>
      </c>
      <c r="DB10" s="295" t="s">
        <v>802</v>
      </c>
      <c r="DC10" s="295" t="s">
        <v>802</v>
      </c>
      <c r="DD10" s="292">
        <v>0</v>
      </c>
      <c r="DE10" s="292">
        <f>SUM(DF10:DY10)</f>
        <v>7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3</v>
      </c>
      <c r="DQ10" s="292">
        <v>0</v>
      </c>
      <c r="DR10" s="295" t="s">
        <v>802</v>
      </c>
      <c r="DS10" s="295" t="s">
        <v>802</v>
      </c>
      <c r="DT10" s="292">
        <v>4</v>
      </c>
      <c r="DU10" s="295" t="s">
        <v>802</v>
      </c>
      <c r="DV10" s="295" t="s">
        <v>802</v>
      </c>
      <c r="DW10" s="295" t="s">
        <v>802</v>
      </c>
      <c r="DX10" s="295" t="s">
        <v>802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802</v>
      </c>
      <c r="EL10" s="295" t="s">
        <v>802</v>
      </c>
      <c r="EM10" s="295" t="s">
        <v>802</v>
      </c>
      <c r="EN10" s="292">
        <v>0</v>
      </c>
      <c r="EO10" s="292">
        <v>0</v>
      </c>
      <c r="EP10" s="295" t="s">
        <v>802</v>
      </c>
      <c r="EQ10" s="295" t="s">
        <v>802</v>
      </c>
      <c r="ER10" s="295" t="s">
        <v>802</v>
      </c>
      <c r="ES10" s="292">
        <v>0</v>
      </c>
      <c r="ET10" s="292">
        <v>0</v>
      </c>
      <c r="EU10" s="292">
        <f>SUM(EV10:FO10)</f>
        <v>2982</v>
      </c>
      <c r="EV10" s="292">
        <v>674</v>
      </c>
      <c r="EW10" s="292">
        <v>7</v>
      </c>
      <c r="EX10" s="292">
        <v>0</v>
      </c>
      <c r="EY10" s="292">
        <v>427</v>
      </c>
      <c r="EZ10" s="292">
        <v>321</v>
      </c>
      <c r="FA10" s="292">
        <v>94</v>
      </c>
      <c r="FB10" s="292">
        <v>1</v>
      </c>
      <c r="FC10" s="292">
        <v>45</v>
      </c>
      <c r="FD10" s="292">
        <v>0</v>
      </c>
      <c r="FE10" s="292">
        <v>8</v>
      </c>
      <c r="FF10" s="292">
        <v>0</v>
      </c>
      <c r="FG10" s="292">
        <v>0</v>
      </c>
      <c r="FH10" s="295" t="s">
        <v>802</v>
      </c>
      <c r="FI10" s="295" t="s">
        <v>802</v>
      </c>
      <c r="FJ10" s="295" t="s">
        <v>802</v>
      </c>
      <c r="FK10" s="292">
        <v>0</v>
      </c>
      <c r="FL10" s="292">
        <v>0</v>
      </c>
      <c r="FM10" s="292">
        <v>0</v>
      </c>
      <c r="FN10" s="292">
        <v>17</v>
      </c>
      <c r="FO10" s="292">
        <v>1388</v>
      </c>
    </row>
    <row r="11" spans="1:171" s="224" customFormat="1" ht="13.5" customHeight="1">
      <c r="A11" s="290" t="s">
        <v>745</v>
      </c>
      <c r="B11" s="291" t="s">
        <v>768</v>
      </c>
      <c r="C11" s="290" t="s">
        <v>769</v>
      </c>
      <c r="D11" s="292">
        <f>SUM(Y11,AT11,BO11,CJ11,DE11,DZ11,EU11)</f>
        <v>431</v>
      </c>
      <c r="E11" s="292">
        <f>SUM(Z11,AU11,BP11,CK11,DF11,EA11,EV11)</f>
        <v>0</v>
      </c>
      <c r="F11" s="292">
        <f>SUM(AA11,AV11,BQ11,CL11,DG11,EB11,EW11)</f>
        <v>0</v>
      </c>
      <c r="G11" s="292">
        <f>SUM(AB11,AW11,BR11,CM11,DH11,EC11,EX11)</f>
        <v>0</v>
      </c>
      <c r="H11" s="292">
        <f>SUM(AC11,AX11,BS11,CN11,DI11,ED11,EY11)</f>
        <v>198</v>
      </c>
      <c r="I11" s="292">
        <f>SUM(AD11,AY11,BT11,CO11,DJ11,EE11,EZ11)</f>
        <v>97</v>
      </c>
      <c r="J11" s="292">
        <f>SUM(AE11,AZ11,BU11,CP11,DK11,EF11,FA11)</f>
        <v>27</v>
      </c>
      <c r="K11" s="292">
        <f>SUM(AF11,BA11,BV11,CQ11,DL11,EG11,FB11)</f>
        <v>0</v>
      </c>
      <c r="L11" s="292">
        <f>SUM(AG11,BB11,BW11,CR11,DM11,EH11,FC11)</f>
        <v>45</v>
      </c>
      <c r="M11" s="292">
        <f>SUM(AH11,BC11,BX11,CS11,DN11,EI11,FD11)</f>
        <v>0</v>
      </c>
      <c r="N11" s="292">
        <f>SUM(AI11,BD11,BY11,CT11,DO11,EJ11,FE11)</f>
        <v>0</v>
      </c>
      <c r="O11" s="292">
        <f>SUM(AJ11,BE11,BZ11,CU11,DP11,EK11,FF11)</f>
        <v>0</v>
      </c>
      <c r="P11" s="292">
        <f>SUM(AK11,BF11,CA11,CV11,DQ11,EL11,FG11)</f>
        <v>0</v>
      </c>
      <c r="Q11" s="292">
        <f>SUM(AL11,BG11,CB11,CW11,DR11,EM11,FH11)</f>
        <v>0</v>
      </c>
      <c r="R11" s="292">
        <f>SUM(AM11,BH11,CC11,CX11,DS11,EN11,FI11)</f>
        <v>54</v>
      </c>
      <c r="S11" s="292">
        <f>SUM(AN11,BI11,CD11,CY11,DT11,EO11,FJ11)</f>
        <v>0</v>
      </c>
      <c r="T11" s="292">
        <f>SUM(AO11,BJ11,CE11,CZ11,DU11,EP11,FK11)</f>
        <v>10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0</v>
      </c>
      <c r="X11" s="292">
        <f>SUM(AS11,BN11,CI11,DD11,DY11,ET11,FO11)</f>
        <v>0</v>
      </c>
      <c r="Y11" s="292">
        <f>SUM(Z11:AS11)</f>
        <v>10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802</v>
      </c>
      <c r="AK11" s="295" t="s">
        <v>802</v>
      </c>
      <c r="AL11" s="292">
        <v>0</v>
      </c>
      <c r="AM11" s="295" t="s">
        <v>802</v>
      </c>
      <c r="AN11" s="295" t="s">
        <v>802</v>
      </c>
      <c r="AO11" s="292">
        <v>10</v>
      </c>
      <c r="AP11" s="295" t="s">
        <v>802</v>
      </c>
      <c r="AQ11" s="292">
        <v>0</v>
      </c>
      <c r="AR11" s="295" t="s">
        <v>802</v>
      </c>
      <c r="AS11" s="292">
        <v>0</v>
      </c>
      <c r="AT11" s="292">
        <f>SUM(AU11:BN11)</f>
        <v>0</v>
      </c>
      <c r="AU11" s="292">
        <v>0</v>
      </c>
      <c r="AV11" s="292">
        <v>0</v>
      </c>
      <c r="AW11" s="292">
        <v>0</v>
      </c>
      <c r="AX11" s="292">
        <v>0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802</v>
      </c>
      <c r="BF11" s="295" t="s">
        <v>802</v>
      </c>
      <c r="BG11" s="295" t="s">
        <v>802</v>
      </c>
      <c r="BH11" s="295" t="s">
        <v>802</v>
      </c>
      <c r="BI11" s="295" t="s">
        <v>802</v>
      </c>
      <c r="BJ11" s="295" t="s">
        <v>802</v>
      </c>
      <c r="BK11" s="295" t="s">
        <v>802</v>
      </c>
      <c r="BL11" s="295" t="s">
        <v>802</v>
      </c>
      <c r="BM11" s="295" t="s">
        <v>802</v>
      </c>
      <c r="BN11" s="292">
        <v>0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5" t="s">
        <v>802</v>
      </c>
      <c r="CC11" s="295" t="s">
        <v>802</v>
      </c>
      <c r="CD11" s="295" t="s">
        <v>802</v>
      </c>
      <c r="CE11" s="295" t="s">
        <v>802</v>
      </c>
      <c r="CF11" s="295" t="s">
        <v>802</v>
      </c>
      <c r="CG11" s="295" t="s">
        <v>802</v>
      </c>
      <c r="CH11" s="295" t="s">
        <v>802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802</v>
      </c>
      <c r="CX11" s="295" t="s">
        <v>802</v>
      </c>
      <c r="CY11" s="295" t="s">
        <v>802</v>
      </c>
      <c r="CZ11" s="295" t="s">
        <v>802</v>
      </c>
      <c r="DA11" s="295" t="s">
        <v>802</v>
      </c>
      <c r="DB11" s="295" t="s">
        <v>802</v>
      </c>
      <c r="DC11" s="295" t="s">
        <v>802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802</v>
      </c>
      <c r="DS11" s="295" t="s">
        <v>802</v>
      </c>
      <c r="DT11" s="292">
        <v>0</v>
      </c>
      <c r="DU11" s="295" t="s">
        <v>802</v>
      </c>
      <c r="DV11" s="295" t="s">
        <v>802</v>
      </c>
      <c r="DW11" s="295" t="s">
        <v>802</v>
      </c>
      <c r="DX11" s="295" t="s">
        <v>802</v>
      </c>
      <c r="DY11" s="292">
        <v>0</v>
      </c>
      <c r="DZ11" s="292">
        <f>SUM(EA11:ET11)</f>
        <v>54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802</v>
      </c>
      <c r="EL11" s="295" t="s">
        <v>802</v>
      </c>
      <c r="EM11" s="295" t="s">
        <v>802</v>
      </c>
      <c r="EN11" s="292">
        <v>54</v>
      </c>
      <c r="EO11" s="292">
        <v>0</v>
      </c>
      <c r="EP11" s="295" t="s">
        <v>802</v>
      </c>
      <c r="EQ11" s="295" t="s">
        <v>802</v>
      </c>
      <c r="ER11" s="295" t="s">
        <v>802</v>
      </c>
      <c r="ES11" s="292">
        <v>0</v>
      </c>
      <c r="ET11" s="292">
        <v>0</v>
      </c>
      <c r="EU11" s="292">
        <f>SUM(EV11:FO11)</f>
        <v>367</v>
      </c>
      <c r="EV11" s="292">
        <v>0</v>
      </c>
      <c r="EW11" s="292">
        <v>0</v>
      </c>
      <c r="EX11" s="292">
        <v>0</v>
      </c>
      <c r="EY11" s="292">
        <v>198</v>
      </c>
      <c r="EZ11" s="292">
        <v>97</v>
      </c>
      <c r="FA11" s="292">
        <v>27</v>
      </c>
      <c r="FB11" s="292">
        <v>0</v>
      </c>
      <c r="FC11" s="292">
        <v>45</v>
      </c>
      <c r="FD11" s="292">
        <v>0</v>
      </c>
      <c r="FE11" s="292">
        <v>0</v>
      </c>
      <c r="FF11" s="292">
        <v>0</v>
      </c>
      <c r="FG11" s="292">
        <v>0</v>
      </c>
      <c r="FH11" s="295" t="s">
        <v>802</v>
      </c>
      <c r="FI11" s="295" t="s">
        <v>802</v>
      </c>
      <c r="FJ11" s="295" t="s">
        <v>802</v>
      </c>
      <c r="FK11" s="292">
        <v>0</v>
      </c>
      <c r="FL11" s="292">
        <v>0</v>
      </c>
      <c r="FM11" s="292">
        <v>0</v>
      </c>
      <c r="FN11" s="292">
        <v>0</v>
      </c>
      <c r="FO11" s="292">
        <v>0</v>
      </c>
    </row>
    <row r="12" spans="1:171" s="224" customFormat="1" ht="13.5" customHeight="1">
      <c r="A12" s="290" t="s">
        <v>745</v>
      </c>
      <c r="B12" s="291" t="s">
        <v>770</v>
      </c>
      <c r="C12" s="290" t="s">
        <v>771</v>
      </c>
      <c r="D12" s="292">
        <f>SUM(Y12,AT12,BO12,CJ12,DE12,DZ12,EU12)</f>
        <v>2253</v>
      </c>
      <c r="E12" s="292">
        <f>SUM(Z12,AU12,BP12,CK12,DF12,EA12,EV12)</f>
        <v>0</v>
      </c>
      <c r="F12" s="292">
        <f>SUM(AA12,AV12,BQ12,CL12,DG12,EB12,EW12)</f>
        <v>0</v>
      </c>
      <c r="G12" s="292">
        <f>SUM(AB12,AW12,BR12,CM12,DH12,EC12,EX12)</f>
        <v>0</v>
      </c>
      <c r="H12" s="292">
        <f>SUM(AC12,AX12,BS12,CN12,DI12,ED12,EY12)</f>
        <v>466</v>
      </c>
      <c r="I12" s="292">
        <f>SUM(AD12,AY12,BT12,CO12,DJ12,EE12,EZ12)</f>
        <v>234</v>
      </c>
      <c r="J12" s="292">
        <f>SUM(AE12,AZ12,BU12,CP12,DK12,EF12,FA12)</f>
        <v>111</v>
      </c>
      <c r="K12" s="292">
        <f>SUM(AF12,BA12,BV12,CQ12,DL12,EG12,FB12)</f>
        <v>1</v>
      </c>
      <c r="L12" s="292">
        <f>SUM(AG12,BB12,BW12,CR12,DM12,EH12,FC12)</f>
        <v>0</v>
      </c>
      <c r="M12" s="292">
        <f>SUM(AH12,BC12,BX12,CS12,DN12,EI12,FD12)</f>
        <v>0</v>
      </c>
      <c r="N12" s="292">
        <f>SUM(AI12,BD12,BY12,CT12,DO12,EJ12,FE12)</f>
        <v>0</v>
      </c>
      <c r="O12" s="292">
        <f>SUM(AJ12,BE12,BZ12,CU12,DP12,EK12,FF12)</f>
        <v>151</v>
      </c>
      <c r="P12" s="292">
        <f>SUM(AK12,BF12,CA12,CV12,DQ12,EL12,FG12)</f>
        <v>0</v>
      </c>
      <c r="Q12" s="292">
        <f>SUM(AL12,BG12,CB12,CW12,DR12,EM12,FH12)</f>
        <v>1279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11</v>
      </c>
      <c r="X12" s="292">
        <f>SUM(AS12,BN12,CI12,DD12,DY12,ET12,FO12)</f>
        <v>0</v>
      </c>
      <c r="Y12" s="292">
        <f>SUM(Z12:AS12)</f>
        <v>1543</v>
      </c>
      <c r="Z12" s="292">
        <v>0</v>
      </c>
      <c r="AA12" s="292">
        <v>0</v>
      </c>
      <c r="AB12" s="292">
        <v>0</v>
      </c>
      <c r="AC12" s="292">
        <v>264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802</v>
      </c>
      <c r="AK12" s="295" t="s">
        <v>802</v>
      </c>
      <c r="AL12" s="292">
        <v>1279</v>
      </c>
      <c r="AM12" s="295" t="s">
        <v>802</v>
      </c>
      <c r="AN12" s="295" t="s">
        <v>802</v>
      </c>
      <c r="AO12" s="292">
        <v>0</v>
      </c>
      <c r="AP12" s="295" t="s">
        <v>802</v>
      </c>
      <c r="AQ12" s="292">
        <v>0</v>
      </c>
      <c r="AR12" s="295" t="s">
        <v>802</v>
      </c>
      <c r="AS12" s="292">
        <v>0</v>
      </c>
      <c r="AT12" s="292">
        <f>SUM(AU12:BN12)</f>
        <v>202</v>
      </c>
      <c r="AU12" s="292">
        <v>0</v>
      </c>
      <c r="AV12" s="292">
        <v>0</v>
      </c>
      <c r="AW12" s="292">
        <v>0</v>
      </c>
      <c r="AX12" s="292">
        <v>202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802</v>
      </c>
      <c r="BF12" s="295" t="s">
        <v>802</v>
      </c>
      <c r="BG12" s="295" t="s">
        <v>802</v>
      </c>
      <c r="BH12" s="295" t="s">
        <v>802</v>
      </c>
      <c r="BI12" s="295" t="s">
        <v>802</v>
      </c>
      <c r="BJ12" s="295" t="s">
        <v>802</v>
      </c>
      <c r="BK12" s="295" t="s">
        <v>802</v>
      </c>
      <c r="BL12" s="295" t="s">
        <v>802</v>
      </c>
      <c r="BM12" s="295" t="s">
        <v>802</v>
      </c>
      <c r="BN12" s="292">
        <v>0</v>
      </c>
      <c r="BO12" s="292">
        <f>SUM(BP12:CI12)</f>
        <v>151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151</v>
      </c>
      <c r="CA12" s="292">
        <v>0</v>
      </c>
      <c r="CB12" s="295" t="s">
        <v>802</v>
      </c>
      <c r="CC12" s="295" t="s">
        <v>802</v>
      </c>
      <c r="CD12" s="295" t="s">
        <v>802</v>
      </c>
      <c r="CE12" s="295" t="s">
        <v>802</v>
      </c>
      <c r="CF12" s="295" t="s">
        <v>802</v>
      </c>
      <c r="CG12" s="295" t="s">
        <v>802</v>
      </c>
      <c r="CH12" s="295" t="s">
        <v>802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802</v>
      </c>
      <c r="CX12" s="295" t="s">
        <v>802</v>
      </c>
      <c r="CY12" s="295" t="s">
        <v>802</v>
      </c>
      <c r="CZ12" s="295" t="s">
        <v>802</v>
      </c>
      <c r="DA12" s="295" t="s">
        <v>802</v>
      </c>
      <c r="DB12" s="295" t="s">
        <v>802</v>
      </c>
      <c r="DC12" s="295" t="s">
        <v>802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802</v>
      </c>
      <c r="DS12" s="295" t="s">
        <v>802</v>
      </c>
      <c r="DT12" s="292">
        <v>0</v>
      </c>
      <c r="DU12" s="295" t="s">
        <v>802</v>
      </c>
      <c r="DV12" s="295" t="s">
        <v>802</v>
      </c>
      <c r="DW12" s="295" t="s">
        <v>802</v>
      </c>
      <c r="DX12" s="295" t="s">
        <v>802</v>
      </c>
      <c r="DY12" s="292">
        <v>0</v>
      </c>
      <c r="DZ12" s="292">
        <f>SUM(EA12:ET12)</f>
        <v>11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802</v>
      </c>
      <c r="EL12" s="295" t="s">
        <v>802</v>
      </c>
      <c r="EM12" s="295" t="s">
        <v>802</v>
      </c>
      <c r="EN12" s="292">
        <v>0</v>
      </c>
      <c r="EO12" s="292">
        <v>0</v>
      </c>
      <c r="EP12" s="295" t="s">
        <v>802</v>
      </c>
      <c r="EQ12" s="295" t="s">
        <v>802</v>
      </c>
      <c r="ER12" s="295" t="s">
        <v>802</v>
      </c>
      <c r="ES12" s="292">
        <v>11</v>
      </c>
      <c r="ET12" s="292">
        <v>0</v>
      </c>
      <c r="EU12" s="292">
        <f>SUM(EV12:FO12)</f>
        <v>346</v>
      </c>
      <c r="EV12" s="292">
        <v>0</v>
      </c>
      <c r="EW12" s="292">
        <v>0</v>
      </c>
      <c r="EX12" s="292">
        <v>0</v>
      </c>
      <c r="EY12" s="292">
        <v>0</v>
      </c>
      <c r="EZ12" s="292">
        <v>234</v>
      </c>
      <c r="FA12" s="292">
        <v>111</v>
      </c>
      <c r="FB12" s="292">
        <v>1</v>
      </c>
      <c r="FC12" s="292">
        <v>0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802</v>
      </c>
      <c r="FI12" s="295" t="s">
        <v>802</v>
      </c>
      <c r="FJ12" s="295" t="s">
        <v>802</v>
      </c>
      <c r="FK12" s="292">
        <v>0</v>
      </c>
      <c r="FL12" s="292">
        <v>0</v>
      </c>
      <c r="FM12" s="292">
        <v>0</v>
      </c>
      <c r="FN12" s="292">
        <v>0</v>
      </c>
      <c r="FO12" s="292">
        <v>0</v>
      </c>
    </row>
    <row r="13" spans="1:171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SUM(Y13,AT13,BO13,CJ13,DE13,DZ13,EU13)</f>
        <v>2639</v>
      </c>
      <c r="E13" s="292">
        <f>SUM(Z13,AU13,BP13,CK13,DF13,EA13,EV13)</f>
        <v>591</v>
      </c>
      <c r="F13" s="292">
        <f>SUM(AA13,AV13,BQ13,CL13,DG13,EB13,EW13)</f>
        <v>0</v>
      </c>
      <c r="G13" s="292">
        <f>SUM(AB13,AW13,BR13,CM13,DH13,EC13,EX13)</f>
        <v>0</v>
      </c>
      <c r="H13" s="292">
        <f>SUM(AC13,AX13,BS13,CN13,DI13,ED13,EY13)</f>
        <v>459</v>
      </c>
      <c r="I13" s="292">
        <f>SUM(AD13,AY13,BT13,CO13,DJ13,EE13,EZ13)</f>
        <v>275</v>
      </c>
      <c r="J13" s="292">
        <f>SUM(AE13,AZ13,BU13,CP13,DK13,EF13,FA13)</f>
        <v>119</v>
      </c>
      <c r="K13" s="292">
        <f>SUM(AF13,BA13,BV13,CQ13,DL13,EG13,FB13)</f>
        <v>0</v>
      </c>
      <c r="L13" s="292">
        <f>SUM(AG13,BB13,BW13,CR13,DM13,EH13,FC13)</f>
        <v>0</v>
      </c>
      <c r="M13" s="292">
        <f>SUM(AH13,BC13,BX13,CS13,DN13,EI13,FD13)</f>
        <v>0</v>
      </c>
      <c r="N13" s="292">
        <f>SUM(AI13,BD13,BY13,CT13,DO13,EJ13,FE13)</f>
        <v>0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1107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0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0</v>
      </c>
      <c r="X13" s="292">
        <f>SUM(AS13,BN13,CI13,DD13,DY13,ET13,FO13)</f>
        <v>88</v>
      </c>
      <c r="Y13" s="292">
        <f>SUM(Z13:AS13)</f>
        <v>1335</v>
      </c>
      <c r="Z13" s="292">
        <v>0</v>
      </c>
      <c r="AA13" s="292">
        <v>0</v>
      </c>
      <c r="AB13" s="292">
        <v>0</v>
      </c>
      <c r="AC13" s="292">
        <v>228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802</v>
      </c>
      <c r="AK13" s="295" t="s">
        <v>802</v>
      </c>
      <c r="AL13" s="292">
        <v>1107</v>
      </c>
      <c r="AM13" s="295" t="s">
        <v>802</v>
      </c>
      <c r="AN13" s="295" t="s">
        <v>802</v>
      </c>
      <c r="AO13" s="292">
        <v>0</v>
      </c>
      <c r="AP13" s="295" t="s">
        <v>802</v>
      </c>
      <c r="AQ13" s="292">
        <v>0</v>
      </c>
      <c r="AR13" s="295" t="s">
        <v>802</v>
      </c>
      <c r="AS13" s="292">
        <v>0</v>
      </c>
      <c r="AT13" s="292">
        <f>SUM(AU13:BN13)</f>
        <v>154</v>
      </c>
      <c r="AU13" s="292">
        <v>0</v>
      </c>
      <c r="AV13" s="292">
        <v>0</v>
      </c>
      <c r="AW13" s="292">
        <v>0</v>
      </c>
      <c r="AX13" s="292">
        <v>154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802</v>
      </c>
      <c r="BF13" s="295" t="s">
        <v>802</v>
      </c>
      <c r="BG13" s="295" t="s">
        <v>802</v>
      </c>
      <c r="BH13" s="295" t="s">
        <v>802</v>
      </c>
      <c r="BI13" s="295" t="s">
        <v>802</v>
      </c>
      <c r="BJ13" s="295" t="s">
        <v>802</v>
      </c>
      <c r="BK13" s="295" t="s">
        <v>802</v>
      </c>
      <c r="BL13" s="295" t="s">
        <v>802</v>
      </c>
      <c r="BM13" s="295" t="s">
        <v>802</v>
      </c>
      <c r="BN13" s="292">
        <v>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802</v>
      </c>
      <c r="CC13" s="295" t="s">
        <v>802</v>
      </c>
      <c r="CD13" s="295" t="s">
        <v>802</v>
      </c>
      <c r="CE13" s="295" t="s">
        <v>802</v>
      </c>
      <c r="CF13" s="295" t="s">
        <v>802</v>
      </c>
      <c r="CG13" s="295" t="s">
        <v>802</v>
      </c>
      <c r="CH13" s="295" t="s">
        <v>802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802</v>
      </c>
      <c r="CX13" s="295" t="s">
        <v>802</v>
      </c>
      <c r="CY13" s="295" t="s">
        <v>802</v>
      </c>
      <c r="CZ13" s="295" t="s">
        <v>802</v>
      </c>
      <c r="DA13" s="295" t="s">
        <v>802</v>
      </c>
      <c r="DB13" s="295" t="s">
        <v>802</v>
      </c>
      <c r="DC13" s="295" t="s">
        <v>802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802</v>
      </c>
      <c r="DS13" s="295" t="s">
        <v>802</v>
      </c>
      <c r="DT13" s="292">
        <v>0</v>
      </c>
      <c r="DU13" s="295" t="s">
        <v>802</v>
      </c>
      <c r="DV13" s="295" t="s">
        <v>802</v>
      </c>
      <c r="DW13" s="295" t="s">
        <v>802</v>
      </c>
      <c r="DX13" s="295" t="s">
        <v>802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802</v>
      </c>
      <c r="EL13" s="295" t="s">
        <v>802</v>
      </c>
      <c r="EM13" s="295" t="s">
        <v>802</v>
      </c>
      <c r="EN13" s="292">
        <v>0</v>
      </c>
      <c r="EO13" s="292">
        <v>0</v>
      </c>
      <c r="EP13" s="295" t="s">
        <v>802</v>
      </c>
      <c r="EQ13" s="295" t="s">
        <v>802</v>
      </c>
      <c r="ER13" s="295" t="s">
        <v>802</v>
      </c>
      <c r="ES13" s="292">
        <v>0</v>
      </c>
      <c r="ET13" s="292">
        <v>0</v>
      </c>
      <c r="EU13" s="292">
        <f>SUM(EV13:FO13)</f>
        <v>1150</v>
      </c>
      <c r="EV13" s="292">
        <v>591</v>
      </c>
      <c r="EW13" s="292">
        <v>0</v>
      </c>
      <c r="EX13" s="292">
        <v>0</v>
      </c>
      <c r="EY13" s="292">
        <v>77</v>
      </c>
      <c r="EZ13" s="292">
        <v>275</v>
      </c>
      <c r="FA13" s="292">
        <v>119</v>
      </c>
      <c r="FB13" s="292">
        <v>0</v>
      </c>
      <c r="FC13" s="292">
        <v>0</v>
      </c>
      <c r="FD13" s="292">
        <v>0</v>
      </c>
      <c r="FE13" s="292">
        <v>0</v>
      </c>
      <c r="FF13" s="292">
        <v>0</v>
      </c>
      <c r="FG13" s="292">
        <v>0</v>
      </c>
      <c r="FH13" s="295" t="s">
        <v>802</v>
      </c>
      <c r="FI13" s="295" t="s">
        <v>802</v>
      </c>
      <c r="FJ13" s="295" t="s">
        <v>802</v>
      </c>
      <c r="FK13" s="292">
        <v>0</v>
      </c>
      <c r="FL13" s="292">
        <v>0</v>
      </c>
      <c r="FM13" s="292">
        <v>0</v>
      </c>
      <c r="FN13" s="292">
        <v>0</v>
      </c>
      <c r="FO13" s="292">
        <v>88</v>
      </c>
    </row>
    <row r="14" spans="1:171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SUM(Y14,AT14,BO14,CJ14,DE14,DZ14,EU14)</f>
        <v>1451</v>
      </c>
      <c r="E14" s="292">
        <f>SUM(Z14,AU14,BP14,CK14,DF14,EA14,EV14)</f>
        <v>10</v>
      </c>
      <c r="F14" s="292">
        <f>SUM(AA14,AV14,BQ14,CL14,DG14,EB14,EW14)</f>
        <v>10</v>
      </c>
      <c r="G14" s="292">
        <f>SUM(AB14,AW14,BR14,CM14,DH14,EC14,EX14)</f>
        <v>28</v>
      </c>
      <c r="H14" s="292">
        <f>SUM(AC14,AX14,BS14,CN14,DI14,ED14,EY14)</f>
        <v>290</v>
      </c>
      <c r="I14" s="292">
        <f>SUM(AD14,AY14,BT14,CO14,DJ14,EE14,EZ14)</f>
        <v>119</v>
      </c>
      <c r="J14" s="292">
        <f>SUM(AE14,AZ14,BU14,CP14,DK14,EF14,FA14)</f>
        <v>62</v>
      </c>
      <c r="K14" s="292">
        <f>SUM(AF14,BA14,BV14,CQ14,DL14,EG14,FB14)</f>
        <v>0</v>
      </c>
      <c r="L14" s="292">
        <f>SUM(AG14,BB14,BW14,CR14,DM14,EH14,FC14)</f>
        <v>39</v>
      </c>
      <c r="M14" s="292">
        <f>SUM(AH14,BC14,BX14,CS14,DN14,EI14,FD14)</f>
        <v>0</v>
      </c>
      <c r="N14" s="292">
        <f>SUM(AI14,BD14,BY14,CT14,DO14,EJ14,FE14)</f>
        <v>1</v>
      </c>
      <c r="O14" s="292">
        <f>SUM(AJ14,BE14,BZ14,CU14,DP14,EK14,FF14)</f>
        <v>82</v>
      </c>
      <c r="P14" s="292">
        <f>SUM(AK14,BF14,CA14,CV14,DQ14,EL14,FG14)</f>
        <v>0</v>
      </c>
      <c r="Q14" s="292">
        <f>SUM(AL14,BG14,CB14,CW14,DR14,EM14,FH14)</f>
        <v>679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131</v>
      </c>
      <c r="X14" s="292">
        <f>SUM(AS14,BN14,CI14,DD14,DY14,ET14,FO14)</f>
        <v>0</v>
      </c>
      <c r="Y14" s="292">
        <f>SUM(Z14:AS14)</f>
        <v>819</v>
      </c>
      <c r="Z14" s="292">
        <v>0</v>
      </c>
      <c r="AA14" s="292">
        <v>0</v>
      </c>
      <c r="AB14" s="292">
        <v>0</v>
      </c>
      <c r="AC14" s="292">
        <v>140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802</v>
      </c>
      <c r="AK14" s="295" t="s">
        <v>802</v>
      </c>
      <c r="AL14" s="292">
        <v>679</v>
      </c>
      <c r="AM14" s="295" t="s">
        <v>802</v>
      </c>
      <c r="AN14" s="295" t="s">
        <v>802</v>
      </c>
      <c r="AO14" s="292">
        <v>0</v>
      </c>
      <c r="AP14" s="295" t="s">
        <v>802</v>
      </c>
      <c r="AQ14" s="292">
        <v>0</v>
      </c>
      <c r="AR14" s="295" t="s">
        <v>802</v>
      </c>
      <c r="AS14" s="292">
        <v>0</v>
      </c>
      <c r="AT14" s="292">
        <f>SUM(AU14:BN14)</f>
        <v>65</v>
      </c>
      <c r="AU14" s="292">
        <v>0</v>
      </c>
      <c r="AV14" s="292">
        <v>0</v>
      </c>
      <c r="AW14" s="292">
        <v>0</v>
      </c>
      <c r="AX14" s="292">
        <v>65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802</v>
      </c>
      <c r="BF14" s="295" t="s">
        <v>802</v>
      </c>
      <c r="BG14" s="295" t="s">
        <v>802</v>
      </c>
      <c r="BH14" s="295" t="s">
        <v>802</v>
      </c>
      <c r="BI14" s="295" t="s">
        <v>802</v>
      </c>
      <c r="BJ14" s="295" t="s">
        <v>802</v>
      </c>
      <c r="BK14" s="295" t="s">
        <v>802</v>
      </c>
      <c r="BL14" s="295" t="s">
        <v>802</v>
      </c>
      <c r="BM14" s="295" t="s">
        <v>802</v>
      </c>
      <c r="BN14" s="292">
        <v>0</v>
      </c>
      <c r="BO14" s="292">
        <f>SUM(BP14:CI14)</f>
        <v>82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82</v>
      </c>
      <c r="CA14" s="292">
        <v>0</v>
      </c>
      <c r="CB14" s="295" t="s">
        <v>802</v>
      </c>
      <c r="CC14" s="295" t="s">
        <v>802</v>
      </c>
      <c r="CD14" s="295" t="s">
        <v>802</v>
      </c>
      <c r="CE14" s="295" t="s">
        <v>802</v>
      </c>
      <c r="CF14" s="295" t="s">
        <v>802</v>
      </c>
      <c r="CG14" s="295" t="s">
        <v>802</v>
      </c>
      <c r="CH14" s="295" t="s">
        <v>802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802</v>
      </c>
      <c r="CX14" s="295" t="s">
        <v>802</v>
      </c>
      <c r="CY14" s="295" t="s">
        <v>802</v>
      </c>
      <c r="CZ14" s="295" t="s">
        <v>802</v>
      </c>
      <c r="DA14" s="295" t="s">
        <v>802</v>
      </c>
      <c r="DB14" s="295" t="s">
        <v>802</v>
      </c>
      <c r="DC14" s="295" t="s">
        <v>802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802</v>
      </c>
      <c r="DS14" s="295" t="s">
        <v>802</v>
      </c>
      <c r="DT14" s="292">
        <v>0</v>
      </c>
      <c r="DU14" s="295" t="s">
        <v>802</v>
      </c>
      <c r="DV14" s="295" t="s">
        <v>802</v>
      </c>
      <c r="DW14" s="295" t="s">
        <v>802</v>
      </c>
      <c r="DX14" s="295" t="s">
        <v>802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802</v>
      </c>
      <c r="EL14" s="295" t="s">
        <v>802</v>
      </c>
      <c r="EM14" s="295" t="s">
        <v>802</v>
      </c>
      <c r="EN14" s="292">
        <v>0</v>
      </c>
      <c r="EO14" s="292">
        <v>0</v>
      </c>
      <c r="EP14" s="295" t="s">
        <v>802</v>
      </c>
      <c r="EQ14" s="295" t="s">
        <v>802</v>
      </c>
      <c r="ER14" s="295" t="s">
        <v>802</v>
      </c>
      <c r="ES14" s="292">
        <v>0</v>
      </c>
      <c r="ET14" s="292">
        <v>0</v>
      </c>
      <c r="EU14" s="292">
        <f>SUM(EV14:FO14)</f>
        <v>485</v>
      </c>
      <c r="EV14" s="292">
        <v>10</v>
      </c>
      <c r="EW14" s="292">
        <v>10</v>
      </c>
      <c r="EX14" s="292">
        <v>28</v>
      </c>
      <c r="EY14" s="292">
        <v>85</v>
      </c>
      <c r="EZ14" s="292">
        <v>119</v>
      </c>
      <c r="FA14" s="292">
        <v>62</v>
      </c>
      <c r="FB14" s="292">
        <v>0</v>
      </c>
      <c r="FC14" s="292">
        <v>39</v>
      </c>
      <c r="FD14" s="292">
        <v>0</v>
      </c>
      <c r="FE14" s="292">
        <v>1</v>
      </c>
      <c r="FF14" s="292">
        <v>0</v>
      </c>
      <c r="FG14" s="292">
        <v>0</v>
      </c>
      <c r="FH14" s="295" t="s">
        <v>802</v>
      </c>
      <c r="FI14" s="295" t="s">
        <v>802</v>
      </c>
      <c r="FJ14" s="295" t="s">
        <v>802</v>
      </c>
      <c r="FK14" s="292">
        <v>0</v>
      </c>
      <c r="FL14" s="292">
        <v>0</v>
      </c>
      <c r="FM14" s="292">
        <v>0</v>
      </c>
      <c r="FN14" s="292">
        <v>131</v>
      </c>
      <c r="FO14" s="292">
        <v>0</v>
      </c>
    </row>
    <row r="15" spans="1:171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SUM(Y15,AT15,BO15,CJ15,DE15,DZ15,EU15)</f>
        <v>1921</v>
      </c>
      <c r="E15" s="292">
        <f>SUM(Z15,AU15,BP15,CK15,DF15,EA15,EV15)</f>
        <v>0</v>
      </c>
      <c r="F15" s="292">
        <f>SUM(AA15,AV15,BQ15,CL15,DG15,EB15,EW15)</f>
        <v>0</v>
      </c>
      <c r="G15" s="292">
        <f>SUM(AB15,AW15,BR15,CM15,DH15,EC15,EX15)</f>
        <v>0</v>
      </c>
      <c r="H15" s="292">
        <f>SUM(AC15,AX15,BS15,CN15,DI15,ED15,EY15)</f>
        <v>549</v>
      </c>
      <c r="I15" s="292">
        <f>SUM(AD15,AY15,BT15,CO15,DJ15,EE15,EZ15)</f>
        <v>188</v>
      </c>
      <c r="J15" s="292">
        <f>SUM(AE15,AZ15,BU15,CP15,DK15,EF15,FA15)</f>
        <v>76</v>
      </c>
      <c r="K15" s="292">
        <f>SUM(AF15,BA15,BV15,CQ15,DL15,EG15,FB15)</f>
        <v>0</v>
      </c>
      <c r="L15" s="292">
        <f>SUM(AG15,BB15,BW15,CR15,DM15,EH15,FC15)</f>
        <v>93</v>
      </c>
      <c r="M15" s="292">
        <f>SUM(AH15,BC15,BX15,CS15,DN15,EI15,FD15)</f>
        <v>102</v>
      </c>
      <c r="N15" s="292">
        <f>SUM(AI15,BD15,BY15,CT15,DO15,EJ15,FE15)</f>
        <v>99</v>
      </c>
      <c r="O15" s="292">
        <f>SUM(AJ15,BE15,BZ15,CU15,DP15,EK15,FF15)</f>
        <v>570</v>
      </c>
      <c r="P15" s="292">
        <f>SUM(AK15,BF15,CA15,CV15,DQ15,EL15,FG15)</f>
        <v>0</v>
      </c>
      <c r="Q15" s="292">
        <f>SUM(AL15,BG15,CB15,CW15,DR15,EM15,FH15)</f>
        <v>0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244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0</v>
      </c>
      <c r="X15" s="292">
        <f>SUM(AS15,BN15,CI15,DD15,DY15,ET15,FO15)</f>
        <v>0</v>
      </c>
      <c r="Y15" s="292">
        <f>SUM(Z15:AS15)</f>
        <v>244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802</v>
      </c>
      <c r="AK15" s="295" t="s">
        <v>802</v>
      </c>
      <c r="AL15" s="292">
        <v>0</v>
      </c>
      <c r="AM15" s="295" t="s">
        <v>802</v>
      </c>
      <c r="AN15" s="295" t="s">
        <v>802</v>
      </c>
      <c r="AO15" s="292">
        <v>244</v>
      </c>
      <c r="AP15" s="295" t="s">
        <v>802</v>
      </c>
      <c r="AQ15" s="292">
        <v>0</v>
      </c>
      <c r="AR15" s="295" t="s">
        <v>802</v>
      </c>
      <c r="AS15" s="292">
        <v>0</v>
      </c>
      <c r="AT15" s="292">
        <f>SUM(AU15:BN15)</f>
        <v>0</v>
      </c>
      <c r="AU15" s="292">
        <v>0</v>
      </c>
      <c r="AV15" s="292">
        <v>0</v>
      </c>
      <c r="AW15" s="292">
        <v>0</v>
      </c>
      <c r="AX15" s="292">
        <v>0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802</v>
      </c>
      <c r="BF15" s="295" t="s">
        <v>802</v>
      </c>
      <c r="BG15" s="295" t="s">
        <v>802</v>
      </c>
      <c r="BH15" s="295" t="s">
        <v>802</v>
      </c>
      <c r="BI15" s="295" t="s">
        <v>802</v>
      </c>
      <c r="BJ15" s="295" t="s">
        <v>802</v>
      </c>
      <c r="BK15" s="295" t="s">
        <v>802</v>
      </c>
      <c r="BL15" s="295" t="s">
        <v>802</v>
      </c>
      <c r="BM15" s="295" t="s">
        <v>802</v>
      </c>
      <c r="BN15" s="292">
        <v>0</v>
      </c>
      <c r="BO15" s="292">
        <f>SUM(BP15:CI15)</f>
        <v>570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570</v>
      </c>
      <c r="CA15" s="292">
        <v>0</v>
      </c>
      <c r="CB15" s="295" t="s">
        <v>802</v>
      </c>
      <c r="CC15" s="295" t="s">
        <v>802</v>
      </c>
      <c r="CD15" s="295" t="s">
        <v>802</v>
      </c>
      <c r="CE15" s="295" t="s">
        <v>802</v>
      </c>
      <c r="CF15" s="295" t="s">
        <v>802</v>
      </c>
      <c r="CG15" s="295" t="s">
        <v>802</v>
      </c>
      <c r="CH15" s="295" t="s">
        <v>802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802</v>
      </c>
      <c r="CX15" s="295" t="s">
        <v>802</v>
      </c>
      <c r="CY15" s="295" t="s">
        <v>802</v>
      </c>
      <c r="CZ15" s="295" t="s">
        <v>802</v>
      </c>
      <c r="DA15" s="295" t="s">
        <v>802</v>
      </c>
      <c r="DB15" s="295" t="s">
        <v>802</v>
      </c>
      <c r="DC15" s="295" t="s">
        <v>802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802</v>
      </c>
      <c r="DS15" s="295" t="s">
        <v>802</v>
      </c>
      <c r="DT15" s="292">
        <v>0</v>
      </c>
      <c r="DU15" s="295" t="s">
        <v>802</v>
      </c>
      <c r="DV15" s="295" t="s">
        <v>802</v>
      </c>
      <c r="DW15" s="295" t="s">
        <v>802</v>
      </c>
      <c r="DX15" s="295" t="s">
        <v>802</v>
      </c>
      <c r="DY15" s="292">
        <v>0</v>
      </c>
      <c r="DZ15" s="292">
        <f>SUM(EA15:ET15)</f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802</v>
      </c>
      <c r="EL15" s="295" t="s">
        <v>802</v>
      </c>
      <c r="EM15" s="295" t="s">
        <v>802</v>
      </c>
      <c r="EN15" s="292">
        <v>0</v>
      </c>
      <c r="EO15" s="292">
        <v>0</v>
      </c>
      <c r="EP15" s="295" t="s">
        <v>802</v>
      </c>
      <c r="EQ15" s="295" t="s">
        <v>802</v>
      </c>
      <c r="ER15" s="295" t="s">
        <v>802</v>
      </c>
      <c r="ES15" s="292">
        <v>0</v>
      </c>
      <c r="ET15" s="292">
        <v>0</v>
      </c>
      <c r="EU15" s="292">
        <f>SUM(EV15:FO15)</f>
        <v>1107</v>
      </c>
      <c r="EV15" s="292">
        <v>0</v>
      </c>
      <c r="EW15" s="292">
        <v>0</v>
      </c>
      <c r="EX15" s="292">
        <v>0</v>
      </c>
      <c r="EY15" s="292">
        <v>549</v>
      </c>
      <c r="EZ15" s="292">
        <v>188</v>
      </c>
      <c r="FA15" s="292">
        <v>76</v>
      </c>
      <c r="FB15" s="292">
        <v>0</v>
      </c>
      <c r="FC15" s="292">
        <v>93</v>
      </c>
      <c r="FD15" s="292">
        <v>102</v>
      </c>
      <c r="FE15" s="292">
        <v>99</v>
      </c>
      <c r="FF15" s="292">
        <v>0</v>
      </c>
      <c r="FG15" s="292">
        <v>0</v>
      </c>
      <c r="FH15" s="295" t="s">
        <v>802</v>
      </c>
      <c r="FI15" s="295" t="s">
        <v>802</v>
      </c>
      <c r="FJ15" s="295" t="s">
        <v>802</v>
      </c>
      <c r="FK15" s="292">
        <v>0</v>
      </c>
      <c r="FL15" s="292">
        <v>0</v>
      </c>
      <c r="FM15" s="292">
        <v>0</v>
      </c>
      <c r="FN15" s="292">
        <v>0</v>
      </c>
      <c r="FO15" s="292">
        <v>0</v>
      </c>
    </row>
    <row r="16" spans="1:171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SUM(Y16,AT16,BO16,CJ16,DE16,DZ16,EU16)</f>
        <v>1928</v>
      </c>
      <c r="E16" s="292">
        <f>SUM(Z16,AU16,BP16,CK16,DF16,EA16,EV16)</f>
        <v>335</v>
      </c>
      <c r="F16" s="292">
        <f>SUM(AA16,AV16,BQ16,CL16,DG16,EB16,EW16)</f>
        <v>1</v>
      </c>
      <c r="G16" s="292">
        <f>SUM(AB16,AW16,BR16,CM16,DH16,EC16,EX16)</f>
        <v>0</v>
      </c>
      <c r="H16" s="292">
        <f>SUM(AC16,AX16,BS16,CN16,DI16,ED16,EY16)</f>
        <v>338</v>
      </c>
      <c r="I16" s="292">
        <f>SUM(AD16,AY16,BT16,CO16,DJ16,EE16,EZ16)</f>
        <v>160</v>
      </c>
      <c r="J16" s="292">
        <f>SUM(AE16,AZ16,BU16,CP16,DK16,EF16,FA16)</f>
        <v>65</v>
      </c>
      <c r="K16" s="292">
        <f>SUM(AF16,BA16,BV16,CQ16,DL16,EG16,FB16)</f>
        <v>0</v>
      </c>
      <c r="L16" s="292">
        <f>SUM(AG16,BB16,BW16,CR16,DM16,EH16,FC16)</f>
        <v>91</v>
      </c>
      <c r="M16" s="292">
        <f>SUM(AH16,BC16,BX16,CS16,DN16,EI16,FD16)</f>
        <v>0</v>
      </c>
      <c r="N16" s="292">
        <f>SUM(AI16,BD16,BY16,CT16,DO16,EJ16,FE16)</f>
        <v>76</v>
      </c>
      <c r="O16" s="292">
        <f>SUM(AJ16,BE16,BZ16,CU16,DP16,EK16,FF16)</f>
        <v>280</v>
      </c>
      <c r="P16" s="292">
        <f>SUM(AK16,BF16,CA16,CV16,DQ16,EL16,FG16)</f>
        <v>0</v>
      </c>
      <c r="Q16" s="292">
        <f>SUM(AL16,BG16,CB16,CW16,DR16,EM16,FH16)</f>
        <v>562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0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20</v>
      </c>
      <c r="Y16" s="292">
        <f>SUM(Z16:AS16)</f>
        <v>678</v>
      </c>
      <c r="Z16" s="292">
        <v>0</v>
      </c>
      <c r="AA16" s="292">
        <v>0</v>
      </c>
      <c r="AB16" s="292">
        <v>0</v>
      </c>
      <c r="AC16" s="292">
        <v>116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802</v>
      </c>
      <c r="AK16" s="295" t="s">
        <v>802</v>
      </c>
      <c r="AL16" s="292">
        <v>562</v>
      </c>
      <c r="AM16" s="295" t="s">
        <v>802</v>
      </c>
      <c r="AN16" s="295" t="s">
        <v>802</v>
      </c>
      <c r="AO16" s="292">
        <v>0</v>
      </c>
      <c r="AP16" s="295" t="s">
        <v>802</v>
      </c>
      <c r="AQ16" s="292">
        <v>0</v>
      </c>
      <c r="AR16" s="295" t="s">
        <v>802</v>
      </c>
      <c r="AS16" s="292">
        <v>0</v>
      </c>
      <c r="AT16" s="292">
        <f>SUM(AU16:BN16)</f>
        <v>44</v>
      </c>
      <c r="AU16" s="292">
        <v>0</v>
      </c>
      <c r="AV16" s="292">
        <v>0</v>
      </c>
      <c r="AW16" s="292">
        <v>0</v>
      </c>
      <c r="AX16" s="292">
        <v>44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802</v>
      </c>
      <c r="BF16" s="295" t="s">
        <v>802</v>
      </c>
      <c r="BG16" s="295" t="s">
        <v>802</v>
      </c>
      <c r="BH16" s="295" t="s">
        <v>802</v>
      </c>
      <c r="BI16" s="295" t="s">
        <v>802</v>
      </c>
      <c r="BJ16" s="295" t="s">
        <v>802</v>
      </c>
      <c r="BK16" s="295" t="s">
        <v>802</v>
      </c>
      <c r="BL16" s="295" t="s">
        <v>802</v>
      </c>
      <c r="BM16" s="295" t="s">
        <v>802</v>
      </c>
      <c r="BN16" s="292">
        <v>0</v>
      </c>
      <c r="BO16" s="292">
        <f>SUM(BP16:CI16)</f>
        <v>280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280</v>
      </c>
      <c r="CA16" s="292">
        <v>0</v>
      </c>
      <c r="CB16" s="295" t="s">
        <v>802</v>
      </c>
      <c r="CC16" s="295" t="s">
        <v>802</v>
      </c>
      <c r="CD16" s="295" t="s">
        <v>802</v>
      </c>
      <c r="CE16" s="295" t="s">
        <v>802</v>
      </c>
      <c r="CF16" s="295" t="s">
        <v>802</v>
      </c>
      <c r="CG16" s="295" t="s">
        <v>802</v>
      </c>
      <c r="CH16" s="295" t="s">
        <v>802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802</v>
      </c>
      <c r="CX16" s="295" t="s">
        <v>802</v>
      </c>
      <c r="CY16" s="295" t="s">
        <v>802</v>
      </c>
      <c r="CZ16" s="295" t="s">
        <v>802</v>
      </c>
      <c r="DA16" s="295" t="s">
        <v>802</v>
      </c>
      <c r="DB16" s="295" t="s">
        <v>802</v>
      </c>
      <c r="DC16" s="295" t="s">
        <v>802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802</v>
      </c>
      <c r="DS16" s="295" t="s">
        <v>802</v>
      </c>
      <c r="DT16" s="292">
        <v>0</v>
      </c>
      <c r="DU16" s="295" t="s">
        <v>802</v>
      </c>
      <c r="DV16" s="295" t="s">
        <v>802</v>
      </c>
      <c r="DW16" s="295" t="s">
        <v>802</v>
      </c>
      <c r="DX16" s="295" t="s">
        <v>802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802</v>
      </c>
      <c r="EL16" s="295" t="s">
        <v>802</v>
      </c>
      <c r="EM16" s="295" t="s">
        <v>802</v>
      </c>
      <c r="EN16" s="292">
        <v>0</v>
      </c>
      <c r="EO16" s="292">
        <v>0</v>
      </c>
      <c r="EP16" s="295" t="s">
        <v>802</v>
      </c>
      <c r="EQ16" s="295" t="s">
        <v>802</v>
      </c>
      <c r="ER16" s="295" t="s">
        <v>802</v>
      </c>
      <c r="ES16" s="292">
        <v>0</v>
      </c>
      <c r="ET16" s="292">
        <v>0</v>
      </c>
      <c r="EU16" s="292">
        <f>SUM(EV16:FO16)</f>
        <v>926</v>
      </c>
      <c r="EV16" s="292">
        <v>335</v>
      </c>
      <c r="EW16" s="292">
        <v>1</v>
      </c>
      <c r="EX16" s="292">
        <v>0</v>
      </c>
      <c r="EY16" s="292">
        <v>178</v>
      </c>
      <c r="EZ16" s="292">
        <v>160</v>
      </c>
      <c r="FA16" s="292">
        <v>65</v>
      </c>
      <c r="FB16" s="292">
        <v>0</v>
      </c>
      <c r="FC16" s="292">
        <v>91</v>
      </c>
      <c r="FD16" s="292">
        <v>0</v>
      </c>
      <c r="FE16" s="292">
        <v>76</v>
      </c>
      <c r="FF16" s="292">
        <v>0</v>
      </c>
      <c r="FG16" s="292">
        <v>0</v>
      </c>
      <c r="FH16" s="295" t="s">
        <v>802</v>
      </c>
      <c r="FI16" s="295" t="s">
        <v>802</v>
      </c>
      <c r="FJ16" s="295" t="s">
        <v>802</v>
      </c>
      <c r="FK16" s="292">
        <v>0</v>
      </c>
      <c r="FL16" s="292">
        <v>0</v>
      </c>
      <c r="FM16" s="292">
        <v>0</v>
      </c>
      <c r="FN16" s="292">
        <v>0</v>
      </c>
      <c r="FO16" s="292">
        <v>20</v>
      </c>
    </row>
    <row r="17" spans="1:171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SUM(Y17,AT17,BO17,CJ17,DE17,DZ17,EU17)</f>
        <v>2177</v>
      </c>
      <c r="E17" s="292">
        <f>SUM(Z17,AU17,BP17,CK17,DF17,EA17,EV17)</f>
        <v>168</v>
      </c>
      <c r="F17" s="292">
        <f>SUM(AA17,AV17,BQ17,CL17,DG17,EB17,EW17)</f>
        <v>1</v>
      </c>
      <c r="G17" s="292">
        <f>SUM(AB17,AW17,BR17,CM17,DH17,EC17,EX17)</f>
        <v>0</v>
      </c>
      <c r="H17" s="292">
        <f>SUM(AC17,AX17,BS17,CN17,DI17,ED17,EY17)</f>
        <v>203</v>
      </c>
      <c r="I17" s="292">
        <f>SUM(AD17,AY17,BT17,CO17,DJ17,EE17,EZ17)</f>
        <v>157</v>
      </c>
      <c r="J17" s="292">
        <f>SUM(AE17,AZ17,BU17,CP17,DK17,EF17,FA17)</f>
        <v>76</v>
      </c>
      <c r="K17" s="292">
        <f>SUM(AF17,BA17,BV17,CQ17,DL17,EG17,FB17)</f>
        <v>0</v>
      </c>
      <c r="L17" s="292">
        <f>SUM(AG17,BB17,BW17,CR17,DM17,EH17,FC17)</f>
        <v>1</v>
      </c>
      <c r="M17" s="292">
        <f>SUM(AH17,BC17,BX17,CS17,DN17,EI17,FD17)</f>
        <v>0</v>
      </c>
      <c r="N17" s="292">
        <f>SUM(AI17,BD17,BY17,CT17,DO17,EJ17,FE17)</f>
        <v>0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1218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0</v>
      </c>
      <c r="U17" s="292">
        <f>SUM(AP17,BK17,CF17,DA17,DV17,EQ17,FL17)</f>
        <v>0</v>
      </c>
      <c r="V17" s="292">
        <f>SUM(AQ17,BL17,CG17,DB17,DW17,ER17,FM17)</f>
        <v>277</v>
      </c>
      <c r="W17" s="292">
        <f>SUM(AR17,BM17,CH17,DC17,DX17,ES17,FN17)</f>
        <v>0</v>
      </c>
      <c r="X17" s="292">
        <f>SUM(AS17,BN17,CI17,DD17,DY17,ET17,FO17)</f>
        <v>76</v>
      </c>
      <c r="Y17" s="292">
        <f>SUM(Z17:AS17)</f>
        <v>1518</v>
      </c>
      <c r="Z17" s="292">
        <v>0</v>
      </c>
      <c r="AA17" s="292">
        <v>0</v>
      </c>
      <c r="AB17" s="292">
        <v>0</v>
      </c>
      <c r="AC17" s="292">
        <v>23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802</v>
      </c>
      <c r="AK17" s="295" t="s">
        <v>802</v>
      </c>
      <c r="AL17" s="292">
        <v>1218</v>
      </c>
      <c r="AM17" s="295" t="s">
        <v>802</v>
      </c>
      <c r="AN17" s="295" t="s">
        <v>802</v>
      </c>
      <c r="AO17" s="292">
        <v>0</v>
      </c>
      <c r="AP17" s="295" t="s">
        <v>802</v>
      </c>
      <c r="AQ17" s="292">
        <v>277</v>
      </c>
      <c r="AR17" s="295" t="s">
        <v>802</v>
      </c>
      <c r="AS17" s="292">
        <v>0</v>
      </c>
      <c r="AT17" s="292">
        <f>SUM(AU17:BN17)</f>
        <v>413</v>
      </c>
      <c r="AU17" s="292">
        <v>0</v>
      </c>
      <c r="AV17" s="292">
        <v>0</v>
      </c>
      <c r="AW17" s="292">
        <v>0</v>
      </c>
      <c r="AX17" s="292">
        <v>180</v>
      </c>
      <c r="AY17" s="292">
        <v>157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802</v>
      </c>
      <c r="BF17" s="295" t="s">
        <v>802</v>
      </c>
      <c r="BG17" s="295" t="s">
        <v>802</v>
      </c>
      <c r="BH17" s="295" t="s">
        <v>802</v>
      </c>
      <c r="BI17" s="295" t="s">
        <v>802</v>
      </c>
      <c r="BJ17" s="295" t="s">
        <v>802</v>
      </c>
      <c r="BK17" s="295" t="s">
        <v>802</v>
      </c>
      <c r="BL17" s="295" t="s">
        <v>802</v>
      </c>
      <c r="BM17" s="295" t="s">
        <v>802</v>
      </c>
      <c r="BN17" s="292">
        <v>76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802</v>
      </c>
      <c r="CC17" s="295" t="s">
        <v>802</v>
      </c>
      <c r="CD17" s="295" t="s">
        <v>802</v>
      </c>
      <c r="CE17" s="295" t="s">
        <v>802</v>
      </c>
      <c r="CF17" s="295" t="s">
        <v>802</v>
      </c>
      <c r="CG17" s="295" t="s">
        <v>802</v>
      </c>
      <c r="CH17" s="295" t="s">
        <v>802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802</v>
      </c>
      <c r="CX17" s="295" t="s">
        <v>802</v>
      </c>
      <c r="CY17" s="295" t="s">
        <v>802</v>
      </c>
      <c r="CZ17" s="295" t="s">
        <v>802</v>
      </c>
      <c r="DA17" s="295" t="s">
        <v>802</v>
      </c>
      <c r="DB17" s="295" t="s">
        <v>802</v>
      </c>
      <c r="DC17" s="295" t="s">
        <v>802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802</v>
      </c>
      <c r="DS17" s="295" t="s">
        <v>802</v>
      </c>
      <c r="DT17" s="292">
        <v>0</v>
      </c>
      <c r="DU17" s="295" t="s">
        <v>802</v>
      </c>
      <c r="DV17" s="295" t="s">
        <v>802</v>
      </c>
      <c r="DW17" s="295" t="s">
        <v>802</v>
      </c>
      <c r="DX17" s="295" t="s">
        <v>802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802</v>
      </c>
      <c r="EL17" s="295" t="s">
        <v>802</v>
      </c>
      <c r="EM17" s="295" t="s">
        <v>802</v>
      </c>
      <c r="EN17" s="292">
        <v>0</v>
      </c>
      <c r="EO17" s="292">
        <v>0</v>
      </c>
      <c r="EP17" s="295" t="s">
        <v>802</v>
      </c>
      <c r="EQ17" s="295" t="s">
        <v>802</v>
      </c>
      <c r="ER17" s="295" t="s">
        <v>802</v>
      </c>
      <c r="ES17" s="292">
        <v>0</v>
      </c>
      <c r="ET17" s="292">
        <v>0</v>
      </c>
      <c r="EU17" s="292">
        <f>SUM(EV17:FO17)</f>
        <v>246</v>
      </c>
      <c r="EV17" s="292">
        <v>168</v>
      </c>
      <c r="EW17" s="292">
        <v>1</v>
      </c>
      <c r="EX17" s="292">
        <v>0</v>
      </c>
      <c r="EY17" s="292">
        <v>0</v>
      </c>
      <c r="EZ17" s="292">
        <v>0</v>
      </c>
      <c r="FA17" s="292">
        <v>76</v>
      </c>
      <c r="FB17" s="292">
        <v>0</v>
      </c>
      <c r="FC17" s="292">
        <v>1</v>
      </c>
      <c r="FD17" s="292">
        <v>0</v>
      </c>
      <c r="FE17" s="292">
        <v>0</v>
      </c>
      <c r="FF17" s="292">
        <v>0</v>
      </c>
      <c r="FG17" s="292">
        <v>0</v>
      </c>
      <c r="FH17" s="295" t="s">
        <v>802</v>
      </c>
      <c r="FI17" s="295" t="s">
        <v>802</v>
      </c>
      <c r="FJ17" s="295" t="s">
        <v>802</v>
      </c>
      <c r="FK17" s="292">
        <v>0</v>
      </c>
      <c r="FL17" s="292">
        <v>0</v>
      </c>
      <c r="FM17" s="292">
        <v>0</v>
      </c>
      <c r="FN17" s="292">
        <v>0</v>
      </c>
      <c r="FO17" s="292">
        <v>0</v>
      </c>
    </row>
    <row r="18" spans="1:171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SUM(Y18,AT18,BO18,CJ18,DE18,DZ18,EU18)</f>
        <v>1076</v>
      </c>
      <c r="E18" s="292">
        <f>SUM(Z18,AU18,BP18,CK18,DF18,EA18,EV18)</f>
        <v>55</v>
      </c>
      <c r="F18" s="292">
        <f>SUM(AA18,AV18,BQ18,CL18,DG18,EB18,EW18)</f>
        <v>0</v>
      </c>
      <c r="G18" s="292">
        <f>SUM(AB18,AW18,BR18,CM18,DH18,EC18,EX18)</f>
        <v>0</v>
      </c>
      <c r="H18" s="292">
        <f>SUM(AC18,AX18,BS18,CN18,DI18,ED18,EY18)</f>
        <v>95</v>
      </c>
      <c r="I18" s="292">
        <f>SUM(AD18,AY18,BT18,CO18,DJ18,EE18,EZ18)</f>
        <v>76</v>
      </c>
      <c r="J18" s="292">
        <f>SUM(AE18,AZ18,BU18,CP18,DK18,EF18,FA18)</f>
        <v>19</v>
      </c>
      <c r="K18" s="292">
        <f>SUM(AF18,BA18,BV18,CQ18,DL18,EG18,FB18)</f>
        <v>0</v>
      </c>
      <c r="L18" s="292">
        <f>SUM(AG18,BB18,BW18,CR18,DM18,EH18,FC18)</f>
        <v>1</v>
      </c>
      <c r="M18" s="292">
        <f>SUM(AH18,BC18,BX18,CS18,DN18,EI18,FD18)</f>
        <v>0</v>
      </c>
      <c r="N18" s="292">
        <f>SUM(AI18,BD18,BY18,CT18,DO18,EJ18,FE18)</f>
        <v>0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647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0</v>
      </c>
      <c r="U18" s="292">
        <f>SUM(AP18,BK18,CF18,DA18,DV18,EQ18,FL18)</f>
        <v>0</v>
      </c>
      <c r="V18" s="292">
        <f>SUM(AQ18,BL18,CG18,DB18,DW18,ER18,FM18)</f>
        <v>147</v>
      </c>
      <c r="W18" s="292">
        <f>SUM(AR18,BM18,CH18,DC18,DX18,ES18,FN18)</f>
        <v>0</v>
      </c>
      <c r="X18" s="292">
        <f>SUM(AS18,BN18,CI18,DD18,DY18,ET18,FO18)</f>
        <v>36</v>
      </c>
      <c r="Y18" s="292">
        <f>SUM(Z18:AS18)</f>
        <v>805</v>
      </c>
      <c r="Z18" s="292">
        <v>0</v>
      </c>
      <c r="AA18" s="292">
        <v>0</v>
      </c>
      <c r="AB18" s="292">
        <v>0</v>
      </c>
      <c r="AC18" s="292">
        <v>11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802</v>
      </c>
      <c r="AK18" s="295" t="s">
        <v>802</v>
      </c>
      <c r="AL18" s="292">
        <v>647</v>
      </c>
      <c r="AM18" s="295" t="s">
        <v>802</v>
      </c>
      <c r="AN18" s="295" t="s">
        <v>802</v>
      </c>
      <c r="AO18" s="292">
        <v>0</v>
      </c>
      <c r="AP18" s="295" t="s">
        <v>802</v>
      </c>
      <c r="AQ18" s="292">
        <v>147</v>
      </c>
      <c r="AR18" s="295" t="s">
        <v>802</v>
      </c>
      <c r="AS18" s="292">
        <v>0</v>
      </c>
      <c r="AT18" s="292">
        <f>SUM(AU18:BN18)</f>
        <v>196</v>
      </c>
      <c r="AU18" s="292">
        <v>0</v>
      </c>
      <c r="AV18" s="292">
        <v>0</v>
      </c>
      <c r="AW18" s="292">
        <v>0</v>
      </c>
      <c r="AX18" s="292">
        <v>84</v>
      </c>
      <c r="AY18" s="292">
        <v>76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802</v>
      </c>
      <c r="BF18" s="295" t="s">
        <v>802</v>
      </c>
      <c r="BG18" s="295" t="s">
        <v>802</v>
      </c>
      <c r="BH18" s="295" t="s">
        <v>802</v>
      </c>
      <c r="BI18" s="295" t="s">
        <v>802</v>
      </c>
      <c r="BJ18" s="295" t="s">
        <v>802</v>
      </c>
      <c r="BK18" s="295" t="s">
        <v>802</v>
      </c>
      <c r="BL18" s="295" t="s">
        <v>802</v>
      </c>
      <c r="BM18" s="295" t="s">
        <v>802</v>
      </c>
      <c r="BN18" s="292">
        <v>36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802</v>
      </c>
      <c r="CC18" s="295" t="s">
        <v>802</v>
      </c>
      <c r="CD18" s="295" t="s">
        <v>802</v>
      </c>
      <c r="CE18" s="295" t="s">
        <v>802</v>
      </c>
      <c r="CF18" s="295" t="s">
        <v>802</v>
      </c>
      <c r="CG18" s="295" t="s">
        <v>802</v>
      </c>
      <c r="CH18" s="295" t="s">
        <v>802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802</v>
      </c>
      <c r="CX18" s="295" t="s">
        <v>802</v>
      </c>
      <c r="CY18" s="295" t="s">
        <v>802</v>
      </c>
      <c r="CZ18" s="295" t="s">
        <v>802</v>
      </c>
      <c r="DA18" s="295" t="s">
        <v>802</v>
      </c>
      <c r="DB18" s="295" t="s">
        <v>802</v>
      </c>
      <c r="DC18" s="295" t="s">
        <v>802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802</v>
      </c>
      <c r="DS18" s="295" t="s">
        <v>802</v>
      </c>
      <c r="DT18" s="292">
        <v>0</v>
      </c>
      <c r="DU18" s="295" t="s">
        <v>802</v>
      </c>
      <c r="DV18" s="295" t="s">
        <v>802</v>
      </c>
      <c r="DW18" s="295" t="s">
        <v>802</v>
      </c>
      <c r="DX18" s="295" t="s">
        <v>802</v>
      </c>
      <c r="DY18" s="292">
        <v>0</v>
      </c>
      <c r="DZ18" s="292">
        <f>SUM(EA18:ET18)</f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802</v>
      </c>
      <c r="EL18" s="295" t="s">
        <v>802</v>
      </c>
      <c r="EM18" s="295" t="s">
        <v>802</v>
      </c>
      <c r="EN18" s="292">
        <v>0</v>
      </c>
      <c r="EO18" s="292">
        <v>0</v>
      </c>
      <c r="EP18" s="295" t="s">
        <v>802</v>
      </c>
      <c r="EQ18" s="295" t="s">
        <v>802</v>
      </c>
      <c r="ER18" s="295" t="s">
        <v>802</v>
      </c>
      <c r="ES18" s="292">
        <v>0</v>
      </c>
      <c r="ET18" s="292">
        <v>0</v>
      </c>
      <c r="EU18" s="292">
        <f>SUM(EV18:FO18)</f>
        <v>75</v>
      </c>
      <c r="EV18" s="292">
        <v>55</v>
      </c>
      <c r="EW18" s="292">
        <v>0</v>
      </c>
      <c r="EX18" s="292">
        <v>0</v>
      </c>
      <c r="EY18" s="292">
        <v>0</v>
      </c>
      <c r="EZ18" s="292">
        <v>0</v>
      </c>
      <c r="FA18" s="292">
        <v>19</v>
      </c>
      <c r="FB18" s="292">
        <v>0</v>
      </c>
      <c r="FC18" s="292">
        <v>1</v>
      </c>
      <c r="FD18" s="292">
        <v>0</v>
      </c>
      <c r="FE18" s="292">
        <v>0</v>
      </c>
      <c r="FF18" s="292">
        <v>0</v>
      </c>
      <c r="FG18" s="292">
        <v>0</v>
      </c>
      <c r="FH18" s="295" t="s">
        <v>802</v>
      </c>
      <c r="FI18" s="295" t="s">
        <v>802</v>
      </c>
      <c r="FJ18" s="295" t="s">
        <v>802</v>
      </c>
      <c r="FK18" s="292">
        <v>0</v>
      </c>
      <c r="FL18" s="292">
        <v>0</v>
      </c>
      <c r="FM18" s="292">
        <v>0</v>
      </c>
      <c r="FN18" s="292">
        <v>0</v>
      </c>
      <c r="FO18" s="292">
        <v>0</v>
      </c>
    </row>
    <row r="19" spans="1:171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SUM(Y19,AT19,BO19,CJ19,DE19,DZ19,EU19)</f>
        <v>1055</v>
      </c>
      <c r="E19" s="292">
        <f>SUM(Z19,AU19,BP19,CK19,DF19,EA19,EV19)</f>
        <v>7</v>
      </c>
      <c r="F19" s="292">
        <f>SUM(AA19,AV19,BQ19,CL19,DG19,EB19,EW19)</f>
        <v>0</v>
      </c>
      <c r="G19" s="292">
        <f>SUM(AB19,AW19,BR19,CM19,DH19,EC19,EX19)</f>
        <v>0</v>
      </c>
      <c r="H19" s="292">
        <f>SUM(AC19,AX19,BS19,CN19,DI19,ED19,EY19)</f>
        <v>218</v>
      </c>
      <c r="I19" s="292">
        <f>SUM(AD19,AY19,BT19,CO19,DJ19,EE19,EZ19)</f>
        <v>51</v>
      </c>
      <c r="J19" s="292">
        <f>SUM(AE19,AZ19,BU19,CP19,DK19,EF19,FA19)</f>
        <v>33</v>
      </c>
      <c r="K19" s="292">
        <f>SUM(AF19,BA19,BV19,CQ19,DL19,EG19,FB19)</f>
        <v>0</v>
      </c>
      <c r="L19" s="292">
        <f>SUM(AG19,BB19,BW19,CR19,DM19,EH19,FC19)</f>
        <v>0</v>
      </c>
      <c r="M19" s="292">
        <f>SUM(AH19,BC19,BX19,CS19,DN19,EI19,FD19)</f>
        <v>0</v>
      </c>
      <c r="N19" s="292">
        <f>SUM(AI19,BD19,BY19,CT19,DO19,EJ19,FE19)</f>
        <v>0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621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108</v>
      </c>
      <c r="W19" s="292">
        <f>SUM(AR19,BM19,CH19,DC19,DX19,ES19,FN19)</f>
        <v>0</v>
      </c>
      <c r="X19" s="292">
        <f>SUM(AS19,BN19,CI19,DD19,DY19,ET19,FO19)</f>
        <v>17</v>
      </c>
      <c r="Y19" s="292">
        <f>SUM(Z19:AS19)</f>
        <v>795</v>
      </c>
      <c r="Z19" s="292">
        <v>7</v>
      </c>
      <c r="AA19" s="292">
        <v>0</v>
      </c>
      <c r="AB19" s="292">
        <v>0</v>
      </c>
      <c r="AC19" s="292">
        <v>59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802</v>
      </c>
      <c r="AK19" s="295" t="s">
        <v>802</v>
      </c>
      <c r="AL19" s="292">
        <v>621</v>
      </c>
      <c r="AM19" s="295" t="s">
        <v>802</v>
      </c>
      <c r="AN19" s="295" t="s">
        <v>802</v>
      </c>
      <c r="AO19" s="292">
        <v>0</v>
      </c>
      <c r="AP19" s="295" t="s">
        <v>802</v>
      </c>
      <c r="AQ19" s="292">
        <v>108</v>
      </c>
      <c r="AR19" s="295" t="s">
        <v>802</v>
      </c>
      <c r="AS19" s="292">
        <v>0</v>
      </c>
      <c r="AT19" s="292">
        <f>SUM(AU19:BN19)</f>
        <v>112</v>
      </c>
      <c r="AU19" s="292">
        <v>0</v>
      </c>
      <c r="AV19" s="292">
        <v>0</v>
      </c>
      <c r="AW19" s="292">
        <v>0</v>
      </c>
      <c r="AX19" s="292">
        <v>104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802</v>
      </c>
      <c r="BF19" s="295" t="s">
        <v>802</v>
      </c>
      <c r="BG19" s="295" t="s">
        <v>802</v>
      </c>
      <c r="BH19" s="295" t="s">
        <v>802</v>
      </c>
      <c r="BI19" s="295" t="s">
        <v>802</v>
      </c>
      <c r="BJ19" s="295" t="s">
        <v>802</v>
      </c>
      <c r="BK19" s="295" t="s">
        <v>802</v>
      </c>
      <c r="BL19" s="295" t="s">
        <v>802</v>
      </c>
      <c r="BM19" s="295" t="s">
        <v>802</v>
      </c>
      <c r="BN19" s="292">
        <v>8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802</v>
      </c>
      <c r="CC19" s="295" t="s">
        <v>802</v>
      </c>
      <c r="CD19" s="295" t="s">
        <v>802</v>
      </c>
      <c r="CE19" s="295" t="s">
        <v>802</v>
      </c>
      <c r="CF19" s="295" t="s">
        <v>802</v>
      </c>
      <c r="CG19" s="295" t="s">
        <v>802</v>
      </c>
      <c r="CH19" s="295" t="s">
        <v>802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802</v>
      </c>
      <c r="CX19" s="295" t="s">
        <v>802</v>
      </c>
      <c r="CY19" s="295" t="s">
        <v>802</v>
      </c>
      <c r="CZ19" s="295" t="s">
        <v>802</v>
      </c>
      <c r="DA19" s="295" t="s">
        <v>802</v>
      </c>
      <c r="DB19" s="295" t="s">
        <v>802</v>
      </c>
      <c r="DC19" s="295" t="s">
        <v>802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802</v>
      </c>
      <c r="DS19" s="295" t="s">
        <v>802</v>
      </c>
      <c r="DT19" s="292">
        <v>0</v>
      </c>
      <c r="DU19" s="295" t="s">
        <v>802</v>
      </c>
      <c r="DV19" s="295" t="s">
        <v>802</v>
      </c>
      <c r="DW19" s="295" t="s">
        <v>802</v>
      </c>
      <c r="DX19" s="295" t="s">
        <v>802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802</v>
      </c>
      <c r="EL19" s="295" t="s">
        <v>802</v>
      </c>
      <c r="EM19" s="295" t="s">
        <v>802</v>
      </c>
      <c r="EN19" s="292">
        <v>0</v>
      </c>
      <c r="EO19" s="292">
        <v>0</v>
      </c>
      <c r="EP19" s="295" t="s">
        <v>802</v>
      </c>
      <c r="EQ19" s="295" t="s">
        <v>802</v>
      </c>
      <c r="ER19" s="295" t="s">
        <v>802</v>
      </c>
      <c r="ES19" s="292">
        <v>0</v>
      </c>
      <c r="ET19" s="292">
        <v>0</v>
      </c>
      <c r="EU19" s="292">
        <f>SUM(EV19:FO19)</f>
        <v>148</v>
      </c>
      <c r="EV19" s="292">
        <v>0</v>
      </c>
      <c r="EW19" s="292">
        <v>0</v>
      </c>
      <c r="EX19" s="292">
        <v>0</v>
      </c>
      <c r="EY19" s="292">
        <v>55</v>
      </c>
      <c r="EZ19" s="292">
        <v>51</v>
      </c>
      <c r="FA19" s="292">
        <v>33</v>
      </c>
      <c r="FB19" s="292">
        <v>0</v>
      </c>
      <c r="FC19" s="292">
        <v>0</v>
      </c>
      <c r="FD19" s="292">
        <v>0</v>
      </c>
      <c r="FE19" s="292">
        <v>0</v>
      </c>
      <c r="FF19" s="292">
        <v>0</v>
      </c>
      <c r="FG19" s="292">
        <v>0</v>
      </c>
      <c r="FH19" s="295" t="s">
        <v>802</v>
      </c>
      <c r="FI19" s="295" t="s">
        <v>802</v>
      </c>
      <c r="FJ19" s="295" t="s">
        <v>802</v>
      </c>
      <c r="FK19" s="292">
        <v>0</v>
      </c>
      <c r="FL19" s="292">
        <v>0</v>
      </c>
      <c r="FM19" s="292">
        <v>0</v>
      </c>
      <c r="FN19" s="292">
        <v>0</v>
      </c>
      <c r="FO19" s="292">
        <v>9</v>
      </c>
    </row>
    <row r="20" spans="1:171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SUM(Y20,AT20,BO20,CJ20,DE20,DZ20,EU20)</f>
        <v>591</v>
      </c>
      <c r="E20" s="292">
        <f>SUM(Z20,AU20,BP20,CK20,DF20,EA20,EV20)</f>
        <v>63</v>
      </c>
      <c r="F20" s="292">
        <f>SUM(AA20,AV20,BQ20,CL20,DG20,EB20,EW20)</f>
        <v>1</v>
      </c>
      <c r="G20" s="292">
        <f>SUM(AB20,AW20,BR20,CM20,DH20,EC20,EX20)</f>
        <v>0</v>
      </c>
      <c r="H20" s="292">
        <f>SUM(AC20,AX20,BS20,CN20,DI20,ED20,EY20)</f>
        <v>89</v>
      </c>
      <c r="I20" s="292">
        <f>SUM(AD20,AY20,BT20,CO20,DJ20,EE20,EZ20)</f>
        <v>39</v>
      </c>
      <c r="J20" s="292">
        <f>SUM(AE20,AZ20,BU20,CP20,DK20,EF20,FA20)</f>
        <v>13</v>
      </c>
      <c r="K20" s="292">
        <f>SUM(AF20,BA20,BV20,CQ20,DL20,EG20,FB20)</f>
        <v>1</v>
      </c>
      <c r="L20" s="292">
        <f>SUM(AG20,BB20,BW20,CR20,DM20,EH20,FC20)</f>
        <v>14</v>
      </c>
      <c r="M20" s="292">
        <f>SUM(AH20,BC20,BX20,CS20,DN20,EI20,FD20)</f>
        <v>0</v>
      </c>
      <c r="N20" s="292">
        <f>SUM(AI20,BD20,BY20,CT20,DO20,EJ20,FE20)</f>
        <v>14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202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25</v>
      </c>
      <c r="U20" s="292">
        <f>SUM(AP20,BK20,CF20,DA20,DV20,EQ20,FL20)</f>
        <v>0</v>
      </c>
      <c r="V20" s="292">
        <f>SUM(AQ20,BL20,CG20,DB20,DW20,ER20,FM20)</f>
        <v>81</v>
      </c>
      <c r="W20" s="292">
        <f>SUM(AR20,BM20,CH20,DC20,DX20,ES20,FN20)</f>
        <v>4</v>
      </c>
      <c r="X20" s="292">
        <f>SUM(AS20,BN20,CI20,DD20,DY20,ET20,FO20)</f>
        <v>45</v>
      </c>
      <c r="Y20" s="292">
        <f>SUM(Z20:AS20)</f>
        <v>354</v>
      </c>
      <c r="Z20" s="292">
        <v>0</v>
      </c>
      <c r="AA20" s="292">
        <v>0</v>
      </c>
      <c r="AB20" s="292">
        <v>0</v>
      </c>
      <c r="AC20" s="292">
        <v>11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802</v>
      </c>
      <c r="AK20" s="295" t="s">
        <v>802</v>
      </c>
      <c r="AL20" s="292">
        <v>202</v>
      </c>
      <c r="AM20" s="295" t="s">
        <v>802</v>
      </c>
      <c r="AN20" s="295" t="s">
        <v>802</v>
      </c>
      <c r="AO20" s="292">
        <v>25</v>
      </c>
      <c r="AP20" s="295" t="s">
        <v>802</v>
      </c>
      <c r="AQ20" s="292">
        <v>81</v>
      </c>
      <c r="AR20" s="295" t="s">
        <v>802</v>
      </c>
      <c r="AS20" s="292">
        <v>35</v>
      </c>
      <c r="AT20" s="292">
        <f>SUM(AU20:BN20)</f>
        <v>0</v>
      </c>
      <c r="AU20" s="292">
        <v>0</v>
      </c>
      <c r="AV20" s="292">
        <v>0</v>
      </c>
      <c r="AW20" s="292">
        <v>0</v>
      </c>
      <c r="AX20" s="292">
        <v>0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802</v>
      </c>
      <c r="BF20" s="295" t="s">
        <v>802</v>
      </c>
      <c r="BG20" s="295" t="s">
        <v>802</v>
      </c>
      <c r="BH20" s="295" t="s">
        <v>802</v>
      </c>
      <c r="BI20" s="295" t="s">
        <v>802</v>
      </c>
      <c r="BJ20" s="295" t="s">
        <v>802</v>
      </c>
      <c r="BK20" s="295" t="s">
        <v>802</v>
      </c>
      <c r="BL20" s="295" t="s">
        <v>802</v>
      </c>
      <c r="BM20" s="295" t="s">
        <v>802</v>
      </c>
      <c r="BN20" s="292"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802</v>
      </c>
      <c r="CC20" s="295" t="s">
        <v>802</v>
      </c>
      <c r="CD20" s="295" t="s">
        <v>802</v>
      </c>
      <c r="CE20" s="295" t="s">
        <v>802</v>
      </c>
      <c r="CF20" s="295" t="s">
        <v>802</v>
      </c>
      <c r="CG20" s="295" t="s">
        <v>802</v>
      </c>
      <c r="CH20" s="295" t="s">
        <v>802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802</v>
      </c>
      <c r="CX20" s="295" t="s">
        <v>802</v>
      </c>
      <c r="CY20" s="295" t="s">
        <v>802</v>
      </c>
      <c r="CZ20" s="295" t="s">
        <v>802</v>
      </c>
      <c r="DA20" s="295" t="s">
        <v>802</v>
      </c>
      <c r="DB20" s="295" t="s">
        <v>802</v>
      </c>
      <c r="DC20" s="295" t="s">
        <v>802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802</v>
      </c>
      <c r="DS20" s="295" t="s">
        <v>802</v>
      </c>
      <c r="DT20" s="292">
        <v>0</v>
      </c>
      <c r="DU20" s="295" t="s">
        <v>802</v>
      </c>
      <c r="DV20" s="295" t="s">
        <v>802</v>
      </c>
      <c r="DW20" s="295" t="s">
        <v>802</v>
      </c>
      <c r="DX20" s="295" t="s">
        <v>802</v>
      </c>
      <c r="DY20" s="292">
        <v>0</v>
      </c>
      <c r="DZ20" s="292">
        <f>SUM(EA20:ET20)</f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802</v>
      </c>
      <c r="EL20" s="295" t="s">
        <v>802</v>
      </c>
      <c r="EM20" s="295" t="s">
        <v>802</v>
      </c>
      <c r="EN20" s="292">
        <v>0</v>
      </c>
      <c r="EO20" s="292">
        <v>0</v>
      </c>
      <c r="EP20" s="295" t="s">
        <v>802</v>
      </c>
      <c r="EQ20" s="295" t="s">
        <v>802</v>
      </c>
      <c r="ER20" s="295" t="s">
        <v>802</v>
      </c>
      <c r="ES20" s="292">
        <v>0</v>
      </c>
      <c r="ET20" s="292">
        <v>0</v>
      </c>
      <c r="EU20" s="292">
        <f>SUM(EV20:FO20)</f>
        <v>237</v>
      </c>
      <c r="EV20" s="292">
        <v>63</v>
      </c>
      <c r="EW20" s="292">
        <v>1</v>
      </c>
      <c r="EX20" s="292">
        <v>0</v>
      </c>
      <c r="EY20" s="292">
        <v>78</v>
      </c>
      <c r="EZ20" s="292">
        <v>39</v>
      </c>
      <c r="FA20" s="292">
        <v>13</v>
      </c>
      <c r="FB20" s="292">
        <v>1</v>
      </c>
      <c r="FC20" s="292">
        <v>14</v>
      </c>
      <c r="FD20" s="292">
        <v>0</v>
      </c>
      <c r="FE20" s="292">
        <v>14</v>
      </c>
      <c r="FF20" s="292">
        <v>0</v>
      </c>
      <c r="FG20" s="292">
        <v>0</v>
      </c>
      <c r="FH20" s="295" t="s">
        <v>802</v>
      </c>
      <c r="FI20" s="295" t="s">
        <v>802</v>
      </c>
      <c r="FJ20" s="295" t="s">
        <v>802</v>
      </c>
      <c r="FK20" s="292">
        <v>0</v>
      </c>
      <c r="FL20" s="292">
        <v>0</v>
      </c>
      <c r="FM20" s="292">
        <v>0</v>
      </c>
      <c r="FN20" s="292">
        <v>4</v>
      </c>
      <c r="FO20" s="292">
        <v>10</v>
      </c>
    </row>
    <row r="21" spans="1:171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SUM(Y21,AT21,BO21,CJ21,DE21,DZ21,EU21)</f>
        <v>1498</v>
      </c>
      <c r="E21" s="292">
        <f>SUM(Z21,AU21,BP21,CK21,DF21,EA21,EV21)</f>
        <v>110</v>
      </c>
      <c r="F21" s="292">
        <f>SUM(AA21,AV21,BQ21,CL21,DG21,EB21,EW21)</f>
        <v>1</v>
      </c>
      <c r="G21" s="292">
        <f>SUM(AB21,AW21,BR21,CM21,DH21,EC21,EX21)</f>
        <v>0</v>
      </c>
      <c r="H21" s="292">
        <f>SUM(AC21,AX21,BS21,CN21,DI21,ED21,EY21)</f>
        <v>220</v>
      </c>
      <c r="I21" s="292">
        <f>SUM(AD21,AY21,BT21,CO21,DJ21,EE21,EZ21)</f>
        <v>90</v>
      </c>
      <c r="J21" s="292">
        <f>SUM(AE21,AZ21,BU21,CP21,DK21,EF21,FA21)</f>
        <v>30</v>
      </c>
      <c r="K21" s="292">
        <f>SUM(AF21,BA21,BV21,CQ21,DL21,EG21,FB21)</f>
        <v>2</v>
      </c>
      <c r="L21" s="292">
        <f>SUM(AG21,BB21,BW21,CR21,DM21,EH21,FC21)</f>
        <v>40</v>
      </c>
      <c r="M21" s="292">
        <f>SUM(AH21,BC21,BX21,CS21,DN21,EI21,FD21)</f>
        <v>1</v>
      </c>
      <c r="N21" s="292">
        <f>SUM(AI21,BD21,BY21,CT21,DO21,EJ21,FE21)</f>
        <v>17</v>
      </c>
      <c r="O21" s="292">
        <f>SUM(AJ21,BE21,BZ21,CU21,DP21,EK21,FF21)</f>
        <v>0</v>
      </c>
      <c r="P21" s="292">
        <f>SUM(AK21,BF21,CA21,CV21,DQ21,EL21,FG21)</f>
        <v>0</v>
      </c>
      <c r="Q21" s="292">
        <f>SUM(AL21,BG21,CB21,CW21,DR21,EM21,FH21)</f>
        <v>545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66</v>
      </c>
      <c r="U21" s="292">
        <f>SUM(AP21,BK21,CF21,DA21,DV21,EQ21,FL21)</f>
        <v>0</v>
      </c>
      <c r="V21" s="292">
        <f>SUM(AQ21,BL21,CG21,DB21,DW21,ER21,FM21)</f>
        <v>218</v>
      </c>
      <c r="W21" s="292">
        <f>SUM(AR21,BM21,CH21,DC21,DX21,ES21,FN21)</f>
        <v>3</v>
      </c>
      <c r="X21" s="292">
        <f>SUM(AS21,BN21,CI21,DD21,DY21,ET21,FO21)</f>
        <v>155</v>
      </c>
      <c r="Y21" s="292">
        <f>SUM(Z21:AS21)</f>
        <v>954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802</v>
      </c>
      <c r="AK21" s="295" t="s">
        <v>802</v>
      </c>
      <c r="AL21" s="292">
        <v>545</v>
      </c>
      <c r="AM21" s="295" t="s">
        <v>802</v>
      </c>
      <c r="AN21" s="295" t="s">
        <v>802</v>
      </c>
      <c r="AO21" s="292">
        <v>66</v>
      </c>
      <c r="AP21" s="295" t="s">
        <v>802</v>
      </c>
      <c r="AQ21" s="292">
        <v>218</v>
      </c>
      <c r="AR21" s="295" t="s">
        <v>802</v>
      </c>
      <c r="AS21" s="292">
        <v>125</v>
      </c>
      <c r="AT21" s="292">
        <f>SUM(AU21:BN21)</f>
        <v>0</v>
      </c>
      <c r="AU21" s="292">
        <v>0</v>
      </c>
      <c r="AV21" s="292">
        <v>0</v>
      </c>
      <c r="AW21" s="292">
        <v>0</v>
      </c>
      <c r="AX21" s="292">
        <v>0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802</v>
      </c>
      <c r="BF21" s="295" t="s">
        <v>802</v>
      </c>
      <c r="BG21" s="295" t="s">
        <v>802</v>
      </c>
      <c r="BH21" s="295" t="s">
        <v>802</v>
      </c>
      <c r="BI21" s="295" t="s">
        <v>802</v>
      </c>
      <c r="BJ21" s="295" t="s">
        <v>802</v>
      </c>
      <c r="BK21" s="295" t="s">
        <v>802</v>
      </c>
      <c r="BL21" s="295" t="s">
        <v>802</v>
      </c>
      <c r="BM21" s="295" t="s">
        <v>802</v>
      </c>
      <c r="BN21" s="292"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802</v>
      </c>
      <c r="CC21" s="295" t="s">
        <v>802</v>
      </c>
      <c r="CD21" s="295" t="s">
        <v>802</v>
      </c>
      <c r="CE21" s="295" t="s">
        <v>802</v>
      </c>
      <c r="CF21" s="295" t="s">
        <v>802</v>
      </c>
      <c r="CG21" s="295" t="s">
        <v>802</v>
      </c>
      <c r="CH21" s="295" t="s">
        <v>802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802</v>
      </c>
      <c r="CX21" s="295" t="s">
        <v>802</v>
      </c>
      <c r="CY21" s="295" t="s">
        <v>802</v>
      </c>
      <c r="CZ21" s="295" t="s">
        <v>802</v>
      </c>
      <c r="DA21" s="295" t="s">
        <v>802</v>
      </c>
      <c r="DB21" s="295" t="s">
        <v>802</v>
      </c>
      <c r="DC21" s="295" t="s">
        <v>802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802</v>
      </c>
      <c r="DS21" s="295" t="s">
        <v>802</v>
      </c>
      <c r="DT21" s="292">
        <v>0</v>
      </c>
      <c r="DU21" s="295" t="s">
        <v>802</v>
      </c>
      <c r="DV21" s="295" t="s">
        <v>802</v>
      </c>
      <c r="DW21" s="295" t="s">
        <v>802</v>
      </c>
      <c r="DX21" s="295" t="s">
        <v>802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802</v>
      </c>
      <c r="EL21" s="295" t="s">
        <v>802</v>
      </c>
      <c r="EM21" s="295" t="s">
        <v>802</v>
      </c>
      <c r="EN21" s="292">
        <v>0</v>
      </c>
      <c r="EO21" s="292">
        <v>0</v>
      </c>
      <c r="EP21" s="295" t="s">
        <v>802</v>
      </c>
      <c r="EQ21" s="295" t="s">
        <v>802</v>
      </c>
      <c r="ER21" s="295" t="s">
        <v>802</v>
      </c>
      <c r="ES21" s="292">
        <v>0</v>
      </c>
      <c r="ET21" s="292">
        <v>0</v>
      </c>
      <c r="EU21" s="292">
        <f>SUM(EV21:FO21)</f>
        <v>544</v>
      </c>
      <c r="EV21" s="292">
        <v>110</v>
      </c>
      <c r="EW21" s="292">
        <v>1</v>
      </c>
      <c r="EX21" s="292">
        <v>0</v>
      </c>
      <c r="EY21" s="292">
        <v>220</v>
      </c>
      <c r="EZ21" s="292">
        <v>90</v>
      </c>
      <c r="FA21" s="292">
        <v>30</v>
      </c>
      <c r="FB21" s="292">
        <v>2</v>
      </c>
      <c r="FC21" s="292">
        <v>40</v>
      </c>
      <c r="FD21" s="292">
        <v>1</v>
      </c>
      <c r="FE21" s="292">
        <v>17</v>
      </c>
      <c r="FF21" s="292">
        <v>0</v>
      </c>
      <c r="FG21" s="292">
        <v>0</v>
      </c>
      <c r="FH21" s="295" t="s">
        <v>802</v>
      </c>
      <c r="FI21" s="295" t="s">
        <v>802</v>
      </c>
      <c r="FJ21" s="295" t="s">
        <v>802</v>
      </c>
      <c r="FK21" s="292">
        <v>0</v>
      </c>
      <c r="FL21" s="292">
        <v>0</v>
      </c>
      <c r="FM21" s="292">
        <v>0</v>
      </c>
      <c r="FN21" s="292">
        <v>3</v>
      </c>
      <c r="FO21" s="292">
        <v>30</v>
      </c>
    </row>
    <row r="22" spans="1:171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SUM(Y22,AT22,BO22,CJ22,DE22,DZ22,EU22)</f>
        <v>63</v>
      </c>
      <c r="E22" s="292">
        <f>SUM(Z22,AU22,BP22,CK22,DF22,EA22,EV22)</f>
        <v>0</v>
      </c>
      <c r="F22" s="292">
        <f>SUM(AA22,AV22,BQ22,CL22,DG22,EB22,EW22)</f>
        <v>0</v>
      </c>
      <c r="G22" s="292">
        <f>SUM(AB22,AW22,BR22,CM22,DH22,EC22,EX22)</f>
        <v>0</v>
      </c>
      <c r="H22" s="292">
        <f>SUM(AC22,AX22,BS22,CN22,DI22,ED22,EY22)</f>
        <v>30</v>
      </c>
      <c r="I22" s="292">
        <f>SUM(AD22,AY22,BT22,CO22,DJ22,EE22,EZ22)</f>
        <v>13</v>
      </c>
      <c r="J22" s="292">
        <f>SUM(AE22,AZ22,BU22,CP22,DK22,EF22,FA22)</f>
        <v>12</v>
      </c>
      <c r="K22" s="292">
        <f>SUM(AF22,BA22,BV22,CQ22,DL22,EG22,FB22)</f>
        <v>0</v>
      </c>
      <c r="L22" s="292">
        <f>SUM(AG22,BB22,BW22,CR22,DM22,EH22,FC22)</f>
        <v>0</v>
      </c>
      <c r="M22" s="292">
        <f>SUM(AH22,BC22,BX22,CS22,DN22,EI22,FD22)</f>
        <v>0</v>
      </c>
      <c r="N22" s="292">
        <f>SUM(AI22,BD22,BY22,CT22,DO22,EJ22,FE22)</f>
        <v>0</v>
      </c>
      <c r="O22" s="292">
        <f>SUM(AJ22,BE22,BZ22,CU22,DP22,EK22,FF22)</f>
        <v>0</v>
      </c>
      <c r="P22" s="292">
        <f>SUM(AK22,BF22,CA22,CV22,DQ22,EL22,FG22)</f>
        <v>0</v>
      </c>
      <c r="Q22" s="292">
        <f>SUM(AL22,BG22,CB22,CW22,DR22,EM22,FH22)</f>
        <v>0</v>
      </c>
      <c r="R22" s="292">
        <f>SUM(AM22,BH22,CC22,CX22,DS22,EN22,FI22)</f>
        <v>0</v>
      </c>
      <c r="S22" s="292">
        <f>SUM(AN22,BI22,CD22,CY22,DT22,EO22,FJ22)</f>
        <v>0</v>
      </c>
      <c r="T22" s="292">
        <f>SUM(AO22,BJ22,CE22,CZ22,DU22,EP22,FK22)</f>
        <v>0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8</v>
      </c>
      <c r="Y22" s="292">
        <f>SUM(Z22:AS22)</f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802</v>
      </c>
      <c r="AK22" s="295" t="s">
        <v>802</v>
      </c>
      <c r="AL22" s="292">
        <v>0</v>
      </c>
      <c r="AM22" s="295" t="s">
        <v>802</v>
      </c>
      <c r="AN22" s="295" t="s">
        <v>802</v>
      </c>
      <c r="AO22" s="292">
        <v>0</v>
      </c>
      <c r="AP22" s="295" t="s">
        <v>802</v>
      </c>
      <c r="AQ22" s="292">
        <v>0</v>
      </c>
      <c r="AR22" s="295" t="s">
        <v>802</v>
      </c>
      <c r="AS22" s="292">
        <v>0</v>
      </c>
      <c r="AT22" s="292">
        <f>SUM(AU22:BN22)</f>
        <v>17</v>
      </c>
      <c r="AU22" s="292">
        <v>0</v>
      </c>
      <c r="AV22" s="292">
        <v>0</v>
      </c>
      <c r="AW22" s="292">
        <v>0</v>
      </c>
      <c r="AX22" s="292">
        <v>17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802</v>
      </c>
      <c r="BF22" s="295" t="s">
        <v>802</v>
      </c>
      <c r="BG22" s="295" t="s">
        <v>802</v>
      </c>
      <c r="BH22" s="295" t="s">
        <v>802</v>
      </c>
      <c r="BI22" s="295" t="s">
        <v>802</v>
      </c>
      <c r="BJ22" s="295" t="s">
        <v>802</v>
      </c>
      <c r="BK22" s="295" t="s">
        <v>802</v>
      </c>
      <c r="BL22" s="295" t="s">
        <v>802</v>
      </c>
      <c r="BM22" s="295" t="s">
        <v>802</v>
      </c>
      <c r="BN22" s="292"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802</v>
      </c>
      <c r="CC22" s="295" t="s">
        <v>802</v>
      </c>
      <c r="CD22" s="295" t="s">
        <v>802</v>
      </c>
      <c r="CE22" s="295" t="s">
        <v>802</v>
      </c>
      <c r="CF22" s="295" t="s">
        <v>802</v>
      </c>
      <c r="CG22" s="295" t="s">
        <v>802</v>
      </c>
      <c r="CH22" s="295" t="s">
        <v>802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802</v>
      </c>
      <c r="CX22" s="295" t="s">
        <v>802</v>
      </c>
      <c r="CY22" s="295" t="s">
        <v>802</v>
      </c>
      <c r="CZ22" s="295" t="s">
        <v>802</v>
      </c>
      <c r="DA22" s="295" t="s">
        <v>802</v>
      </c>
      <c r="DB22" s="295" t="s">
        <v>802</v>
      </c>
      <c r="DC22" s="295" t="s">
        <v>802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802</v>
      </c>
      <c r="DS22" s="295" t="s">
        <v>802</v>
      </c>
      <c r="DT22" s="292">
        <v>0</v>
      </c>
      <c r="DU22" s="295" t="s">
        <v>802</v>
      </c>
      <c r="DV22" s="295" t="s">
        <v>802</v>
      </c>
      <c r="DW22" s="295" t="s">
        <v>802</v>
      </c>
      <c r="DX22" s="295" t="s">
        <v>802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802</v>
      </c>
      <c r="EL22" s="295" t="s">
        <v>802</v>
      </c>
      <c r="EM22" s="295" t="s">
        <v>802</v>
      </c>
      <c r="EN22" s="292">
        <v>0</v>
      </c>
      <c r="EO22" s="292">
        <v>0</v>
      </c>
      <c r="EP22" s="295" t="s">
        <v>802</v>
      </c>
      <c r="EQ22" s="295" t="s">
        <v>802</v>
      </c>
      <c r="ER22" s="295" t="s">
        <v>802</v>
      </c>
      <c r="ES22" s="292">
        <v>0</v>
      </c>
      <c r="ET22" s="292">
        <v>0</v>
      </c>
      <c r="EU22" s="292">
        <f>SUM(EV22:FO22)</f>
        <v>46</v>
      </c>
      <c r="EV22" s="292">
        <v>0</v>
      </c>
      <c r="EW22" s="292">
        <v>0</v>
      </c>
      <c r="EX22" s="292">
        <v>0</v>
      </c>
      <c r="EY22" s="292">
        <v>13</v>
      </c>
      <c r="EZ22" s="292">
        <v>13</v>
      </c>
      <c r="FA22" s="292">
        <v>12</v>
      </c>
      <c r="FB22" s="292">
        <v>0</v>
      </c>
      <c r="FC22" s="292">
        <v>0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802</v>
      </c>
      <c r="FI22" s="295" t="s">
        <v>802</v>
      </c>
      <c r="FJ22" s="295" t="s">
        <v>802</v>
      </c>
      <c r="FK22" s="292">
        <v>0</v>
      </c>
      <c r="FL22" s="292">
        <v>0</v>
      </c>
      <c r="FM22" s="292">
        <v>0</v>
      </c>
      <c r="FN22" s="292">
        <v>0</v>
      </c>
      <c r="FO22" s="292">
        <v>8</v>
      </c>
    </row>
    <row r="23" spans="1:171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SUM(Y23,AT23,BO23,CJ23,DE23,DZ23,EU23)</f>
        <v>706</v>
      </c>
      <c r="E23" s="292">
        <f>SUM(Z23,AU23,BP23,CK23,DF23,EA23,EV23)</f>
        <v>0</v>
      </c>
      <c r="F23" s="292">
        <f>SUM(AA23,AV23,BQ23,CL23,DG23,EB23,EW23)</f>
        <v>0</v>
      </c>
      <c r="G23" s="292">
        <f>SUM(AB23,AW23,BR23,CM23,DH23,EC23,EX23)</f>
        <v>0</v>
      </c>
      <c r="H23" s="292">
        <f>SUM(AC23,AX23,BS23,CN23,DI23,ED23,EY23)</f>
        <v>177</v>
      </c>
      <c r="I23" s="292">
        <f>SUM(AD23,AY23,BT23,CO23,DJ23,EE23,EZ23)</f>
        <v>21</v>
      </c>
      <c r="J23" s="292">
        <f>SUM(AE23,AZ23,BU23,CP23,DK23,EF23,FA23)</f>
        <v>30</v>
      </c>
      <c r="K23" s="292">
        <f>SUM(AF23,BA23,BV23,CQ23,DL23,EG23,FB23)</f>
        <v>0</v>
      </c>
      <c r="L23" s="292">
        <f>SUM(AG23,BB23,BW23,CR23,DM23,EH23,FC23)</f>
        <v>0</v>
      </c>
      <c r="M23" s="292">
        <f>SUM(AH23,BC23,BX23,CS23,DN23,EI23,FD23)</f>
        <v>0</v>
      </c>
      <c r="N23" s="292">
        <f>SUM(AI23,BD23,BY23,CT23,DO23,EJ23,FE23)</f>
        <v>0</v>
      </c>
      <c r="O23" s="292">
        <f>SUM(AJ23,BE23,BZ23,CU23,DP23,EK23,FF23)</f>
        <v>0</v>
      </c>
      <c r="P23" s="292">
        <f>SUM(AK23,BF23,CA23,CV23,DQ23,EL23,FG23)</f>
        <v>0</v>
      </c>
      <c r="Q23" s="292">
        <f>SUM(AL23,BG23,CB23,CW23,DR23,EM23,FH23)</f>
        <v>462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1</v>
      </c>
      <c r="X23" s="292">
        <f>SUM(AS23,BN23,CI23,DD23,DY23,ET23,FO23)</f>
        <v>15</v>
      </c>
      <c r="Y23" s="292">
        <f>SUM(Z23:AS23)</f>
        <v>557</v>
      </c>
      <c r="Z23" s="292">
        <v>0</v>
      </c>
      <c r="AA23" s="292">
        <v>0</v>
      </c>
      <c r="AB23" s="292">
        <v>0</v>
      </c>
      <c r="AC23" s="292">
        <v>95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802</v>
      </c>
      <c r="AK23" s="295" t="s">
        <v>802</v>
      </c>
      <c r="AL23" s="292">
        <v>462</v>
      </c>
      <c r="AM23" s="295" t="s">
        <v>802</v>
      </c>
      <c r="AN23" s="295" t="s">
        <v>802</v>
      </c>
      <c r="AO23" s="292">
        <v>0</v>
      </c>
      <c r="AP23" s="295" t="s">
        <v>802</v>
      </c>
      <c r="AQ23" s="292">
        <v>0</v>
      </c>
      <c r="AR23" s="295" t="s">
        <v>802</v>
      </c>
      <c r="AS23" s="292">
        <v>0</v>
      </c>
      <c r="AT23" s="292">
        <f>SUM(AU23:BN23)</f>
        <v>68</v>
      </c>
      <c r="AU23" s="292">
        <v>0</v>
      </c>
      <c r="AV23" s="292">
        <v>0</v>
      </c>
      <c r="AW23" s="292">
        <v>0</v>
      </c>
      <c r="AX23" s="292">
        <v>68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802</v>
      </c>
      <c r="BF23" s="295" t="s">
        <v>802</v>
      </c>
      <c r="BG23" s="295" t="s">
        <v>802</v>
      </c>
      <c r="BH23" s="295" t="s">
        <v>802</v>
      </c>
      <c r="BI23" s="295" t="s">
        <v>802</v>
      </c>
      <c r="BJ23" s="295" t="s">
        <v>802</v>
      </c>
      <c r="BK23" s="295" t="s">
        <v>802</v>
      </c>
      <c r="BL23" s="295" t="s">
        <v>802</v>
      </c>
      <c r="BM23" s="295" t="s">
        <v>802</v>
      </c>
      <c r="BN23" s="292"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802</v>
      </c>
      <c r="CC23" s="295" t="s">
        <v>802</v>
      </c>
      <c r="CD23" s="295" t="s">
        <v>802</v>
      </c>
      <c r="CE23" s="295" t="s">
        <v>802</v>
      </c>
      <c r="CF23" s="295" t="s">
        <v>802</v>
      </c>
      <c r="CG23" s="295" t="s">
        <v>802</v>
      </c>
      <c r="CH23" s="295" t="s">
        <v>802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802</v>
      </c>
      <c r="CX23" s="295" t="s">
        <v>802</v>
      </c>
      <c r="CY23" s="295" t="s">
        <v>802</v>
      </c>
      <c r="CZ23" s="295" t="s">
        <v>802</v>
      </c>
      <c r="DA23" s="295" t="s">
        <v>802</v>
      </c>
      <c r="DB23" s="295" t="s">
        <v>802</v>
      </c>
      <c r="DC23" s="295" t="s">
        <v>802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802</v>
      </c>
      <c r="DS23" s="295" t="s">
        <v>802</v>
      </c>
      <c r="DT23" s="292">
        <v>0</v>
      </c>
      <c r="DU23" s="295" t="s">
        <v>802</v>
      </c>
      <c r="DV23" s="295" t="s">
        <v>802</v>
      </c>
      <c r="DW23" s="295" t="s">
        <v>802</v>
      </c>
      <c r="DX23" s="295" t="s">
        <v>802</v>
      </c>
      <c r="DY23" s="292">
        <v>0</v>
      </c>
      <c r="DZ23" s="292">
        <f>SUM(EA23:ET23)</f>
        <v>1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802</v>
      </c>
      <c r="EL23" s="295" t="s">
        <v>802</v>
      </c>
      <c r="EM23" s="295" t="s">
        <v>802</v>
      </c>
      <c r="EN23" s="292">
        <v>0</v>
      </c>
      <c r="EO23" s="292">
        <v>0</v>
      </c>
      <c r="EP23" s="295" t="s">
        <v>802</v>
      </c>
      <c r="EQ23" s="295" t="s">
        <v>802</v>
      </c>
      <c r="ER23" s="295" t="s">
        <v>802</v>
      </c>
      <c r="ES23" s="292">
        <v>1</v>
      </c>
      <c r="ET23" s="292">
        <v>0</v>
      </c>
      <c r="EU23" s="292">
        <f>SUM(EV23:FO23)</f>
        <v>80</v>
      </c>
      <c r="EV23" s="292">
        <v>0</v>
      </c>
      <c r="EW23" s="292">
        <v>0</v>
      </c>
      <c r="EX23" s="292">
        <v>0</v>
      </c>
      <c r="EY23" s="292">
        <v>14</v>
      </c>
      <c r="EZ23" s="292">
        <v>21</v>
      </c>
      <c r="FA23" s="292">
        <v>30</v>
      </c>
      <c r="FB23" s="292">
        <v>0</v>
      </c>
      <c r="FC23" s="292">
        <v>0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802</v>
      </c>
      <c r="FI23" s="295" t="s">
        <v>802</v>
      </c>
      <c r="FJ23" s="295" t="s">
        <v>802</v>
      </c>
      <c r="FK23" s="292">
        <v>0</v>
      </c>
      <c r="FL23" s="292">
        <v>0</v>
      </c>
      <c r="FM23" s="292">
        <v>0</v>
      </c>
      <c r="FN23" s="292">
        <v>0</v>
      </c>
      <c r="FO23" s="292">
        <v>15</v>
      </c>
    </row>
    <row r="24" spans="1:171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SUM(Y24,AT24,BO24,CJ24,DE24,DZ24,EU24)</f>
        <v>326</v>
      </c>
      <c r="E24" s="292">
        <f>SUM(Z24,AU24,BP24,CK24,DF24,EA24,EV24)</f>
        <v>72</v>
      </c>
      <c r="F24" s="292">
        <f>SUM(AA24,AV24,BQ24,CL24,DG24,EB24,EW24)</f>
        <v>0</v>
      </c>
      <c r="G24" s="292">
        <f>SUM(AB24,AW24,BR24,CM24,DH24,EC24,EX24)</f>
        <v>0</v>
      </c>
      <c r="H24" s="292">
        <f>SUM(AC24,AX24,BS24,CN24,DI24,ED24,EY24)</f>
        <v>59</v>
      </c>
      <c r="I24" s="292">
        <f>SUM(AD24,AY24,BT24,CO24,DJ24,EE24,EZ24)</f>
        <v>25</v>
      </c>
      <c r="J24" s="292">
        <f>SUM(AE24,AZ24,BU24,CP24,DK24,EF24,FA24)</f>
        <v>10</v>
      </c>
      <c r="K24" s="292">
        <f>SUM(AF24,BA24,BV24,CQ24,DL24,EG24,FB24)</f>
        <v>0</v>
      </c>
      <c r="L24" s="292">
        <f>SUM(AG24,BB24,BW24,CR24,DM24,EH24,FC24)</f>
        <v>0</v>
      </c>
      <c r="M24" s="292">
        <f>SUM(AH24,BC24,BX24,CS24,DN24,EI24,FD24)</f>
        <v>0</v>
      </c>
      <c r="N24" s="292">
        <f>SUM(AI24,BD24,BY24,CT24,DO24,EJ24,FE24)</f>
        <v>14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144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0</v>
      </c>
      <c r="X24" s="292">
        <f>SUM(AS24,BN24,CI24,DD24,DY24,ET24,FO24)</f>
        <v>2</v>
      </c>
      <c r="Y24" s="292">
        <f>SUM(Z24:AS24)</f>
        <v>174</v>
      </c>
      <c r="Z24" s="292">
        <v>0</v>
      </c>
      <c r="AA24" s="292">
        <v>0</v>
      </c>
      <c r="AB24" s="292">
        <v>0</v>
      </c>
      <c r="AC24" s="292">
        <v>30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802</v>
      </c>
      <c r="AK24" s="295" t="s">
        <v>802</v>
      </c>
      <c r="AL24" s="292">
        <v>144</v>
      </c>
      <c r="AM24" s="295" t="s">
        <v>802</v>
      </c>
      <c r="AN24" s="295" t="s">
        <v>802</v>
      </c>
      <c r="AO24" s="292">
        <v>0</v>
      </c>
      <c r="AP24" s="295" t="s">
        <v>802</v>
      </c>
      <c r="AQ24" s="292">
        <v>0</v>
      </c>
      <c r="AR24" s="295" t="s">
        <v>802</v>
      </c>
      <c r="AS24" s="292">
        <v>0</v>
      </c>
      <c r="AT24" s="292">
        <f>SUM(AU24:BN24)</f>
        <v>19</v>
      </c>
      <c r="AU24" s="292">
        <v>0</v>
      </c>
      <c r="AV24" s="292">
        <v>0</v>
      </c>
      <c r="AW24" s="292">
        <v>0</v>
      </c>
      <c r="AX24" s="292">
        <v>19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802</v>
      </c>
      <c r="BF24" s="295" t="s">
        <v>802</v>
      </c>
      <c r="BG24" s="295" t="s">
        <v>802</v>
      </c>
      <c r="BH24" s="295" t="s">
        <v>802</v>
      </c>
      <c r="BI24" s="295" t="s">
        <v>802</v>
      </c>
      <c r="BJ24" s="295" t="s">
        <v>802</v>
      </c>
      <c r="BK24" s="295" t="s">
        <v>802</v>
      </c>
      <c r="BL24" s="295" t="s">
        <v>802</v>
      </c>
      <c r="BM24" s="295" t="s">
        <v>802</v>
      </c>
      <c r="BN24" s="292"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802</v>
      </c>
      <c r="CC24" s="295" t="s">
        <v>802</v>
      </c>
      <c r="CD24" s="295" t="s">
        <v>802</v>
      </c>
      <c r="CE24" s="295" t="s">
        <v>802</v>
      </c>
      <c r="CF24" s="295" t="s">
        <v>802</v>
      </c>
      <c r="CG24" s="295" t="s">
        <v>802</v>
      </c>
      <c r="CH24" s="295" t="s">
        <v>802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802</v>
      </c>
      <c r="CX24" s="295" t="s">
        <v>802</v>
      </c>
      <c r="CY24" s="295" t="s">
        <v>802</v>
      </c>
      <c r="CZ24" s="295" t="s">
        <v>802</v>
      </c>
      <c r="DA24" s="295" t="s">
        <v>802</v>
      </c>
      <c r="DB24" s="295" t="s">
        <v>802</v>
      </c>
      <c r="DC24" s="295" t="s">
        <v>802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802</v>
      </c>
      <c r="DS24" s="295" t="s">
        <v>802</v>
      </c>
      <c r="DT24" s="292">
        <v>0</v>
      </c>
      <c r="DU24" s="295" t="s">
        <v>802</v>
      </c>
      <c r="DV24" s="295" t="s">
        <v>802</v>
      </c>
      <c r="DW24" s="295" t="s">
        <v>802</v>
      </c>
      <c r="DX24" s="295" t="s">
        <v>802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802</v>
      </c>
      <c r="EL24" s="295" t="s">
        <v>802</v>
      </c>
      <c r="EM24" s="295" t="s">
        <v>802</v>
      </c>
      <c r="EN24" s="292">
        <v>0</v>
      </c>
      <c r="EO24" s="292">
        <v>0</v>
      </c>
      <c r="EP24" s="295" t="s">
        <v>802</v>
      </c>
      <c r="EQ24" s="295" t="s">
        <v>802</v>
      </c>
      <c r="ER24" s="295" t="s">
        <v>802</v>
      </c>
      <c r="ES24" s="292">
        <v>0</v>
      </c>
      <c r="ET24" s="292">
        <v>0</v>
      </c>
      <c r="EU24" s="292">
        <f>SUM(EV24:FO24)</f>
        <v>133</v>
      </c>
      <c r="EV24" s="292">
        <v>72</v>
      </c>
      <c r="EW24" s="292">
        <v>0</v>
      </c>
      <c r="EX24" s="292">
        <v>0</v>
      </c>
      <c r="EY24" s="292">
        <v>10</v>
      </c>
      <c r="EZ24" s="292">
        <v>25</v>
      </c>
      <c r="FA24" s="292">
        <v>10</v>
      </c>
      <c r="FB24" s="292">
        <v>0</v>
      </c>
      <c r="FC24" s="292">
        <v>0</v>
      </c>
      <c r="FD24" s="292">
        <v>0</v>
      </c>
      <c r="FE24" s="292">
        <v>14</v>
      </c>
      <c r="FF24" s="292">
        <v>0</v>
      </c>
      <c r="FG24" s="292">
        <v>0</v>
      </c>
      <c r="FH24" s="295" t="s">
        <v>802</v>
      </c>
      <c r="FI24" s="295" t="s">
        <v>802</v>
      </c>
      <c r="FJ24" s="295" t="s">
        <v>802</v>
      </c>
      <c r="FK24" s="292">
        <v>0</v>
      </c>
      <c r="FL24" s="292">
        <v>0</v>
      </c>
      <c r="FM24" s="292">
        <v>0</v>
      </c>
      <c r="FN24" s="292">
        <v>0</v>
      </c>
      <c r="FO24" s="292">
        <v>2</v>
      </c>
    </row>
    <row r="25" spans="1:171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SUM(Y25,AT25,BO25,CJ25,DE25,DZ25,EU25)</f>
        <v>351</v>
      </c>
      <c r="E25" s="292">
        <f>SUM(Z25,AU25,BP25,CK25,DF25,EA25,EV25)</f>
        <v>0</v>
      </c>
      <c r="F25" s="292">
        <f>SUM(AA25,AV25,BQ25,CL25,DG25,EB25,EW25)</f>
        <v>0</v>
      </c>
      <c r="G25" s="292">
        <f>SUM(AB25,AW25,BR25,CM25,DH25,EC25,EX25)</f>
        <v>0</v>
      </c>
      <c r="H25" s="292">
        <f>SUM(AC25,AX25,BS25,CN25,DI25,ED25,EY25)</f>
        <v>74</v>
      </c>
      <c r="I25" s="292">
        <f>SUM(AD25,AY25,BT25,CO25,DJ25,EE25,EZ25)</f>
        <v>23</v>
      </c>
      <c r="J25" s="292">
        <f>SUM(AE25,AZ25,BU25,CP25,DK25,EF25,FA25)</f>
        <v>5</v>
      </c>
      <c r="K25" s="292">
        <f>SUM(AF25,BA25,BV25,CQ25,DL25,EG25,FB25)</f>
        <v>2</v>
      </c>
      <c r="L25" s="292">
        <f>SUM(AG25,BB25,BW25,CR25,DM25,EH25,FC25)</f>
        <v>17</v>
      </c>
      <c r="M25" s="292">
        <f>SUM(AH25,BC25,BX25,CS25,DN25,EI25,FD25)</f>
        <v>0</v>
      </c>
      <c r="N25" s="292">
        <f>SUM(AI25,BD25,BY25,CT25,DO25,EJ25,FE25)</f>
        <v>0</v>
      </c>
      <c r="O25" s="292">
        <f>SUM(AJ25,BE25,BZ25,CU25,DP25,EK25,FF25)</f>
        <v>3</v>
      </c>
      <c r="P25" s="292">
        <f>SUM(AK25,BF25,CA25,CV25,DQ25,EL25,FG25)</f>
        <v>0</v>
      </c>
      <c r="Q25" s="292">
        <f>SUM(AL25,BG25,CB25,CW25,DR25,EM25,FH25)</f>
        <v>225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0</v>
      </c>
      <c r="U25" s="292">
        <f>SUM(AP25,BK25,CF25,DA25,DV25,EQ25,FL25)</f>
        <v>0</v>
      </c>
      <c r="V25" s="292">
        <f>SUM(AQ25,BL25,CG25,DB25,DW25,ER25,FM25)</f>
        <v>0</v>
      </c>
      <c r="W25" s="292">
        <f>SUM(AR25,BM25,CH25,DC25,DX25,ES25,FN25)</f>
        <v>0</v>
      </c>
      <c r="X25" s="292">
        <f>SUM(AS25,BN25,CI25,DD25,DY25,ET25,FO25)</f>
        <v>2</v>
      </c>
      <c r="Y25" s="292">
        <f>SUM(Z25:AS25)</f>
        <v>271</v>
      </c>
      <c r="Z25" s="292">
        <v>0</v>
      </c>
      <c r="AA25" s="292">
        <v>0</v>
      </c>
      <c r="AB25" s="292">
        <v>0</v>
      </c>
      <c r="AC25" s="292">
        <v>46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802</v>
      </c>
      <c r="AK25" s="295" t="s">
        <v>802</v>
      </c>
      <c r="AL25" s="292">
        <v>225</v>
      </c>
      <c r="AM25" s="295" t="s">
        <v>802</v>
      </c>
      <c r="AN25" s="295" t="s">
        <v>802</v>
      </c>
      <c r="AO25" s="292">
        <v>0</v>
      </c>
      <c r="AP25" s="295" t="s">
        <v>802</v>
      </c>
      <c r="AQ25" s="292">
        <v>0</v>
      </c>
      <c r="AR25" s="295" t="s">
        <v>802</v>
      </c>
      <c r="AS25" s="292">
        <v>0</v>
      </c>
      <c r="AT25" s="292">
        <f>SUM(AU25:BN25)</f>
        <v>28</v>
      </c>
      <c r="AU25" s="292">
        <v>0</v>
      </c>
      <c r="AV25" s="292">
        <v>0</v>
      </c>
      <c r="AW25" s="292">
        <v>0</v>
      </c>
      <c r="AX25" s="292">
        <v>28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802</v>
      </c>
      <c r="BF25" s="295" t="s">
        <v>802</v>
      </c>
      <c r="BG25" s="295" t="s">
        <v>802</v>
      </c>
      <c r="BH25" s="295" t="s">
        <v>802</v>
      </c>
      <c r="BI25" s="295" t="s">
        <v>802</v>
      </c>
      <c r="BJ25" s="295" t="s">
        <v>802</v>
      </c>
      <c r="BK25" s="295" t="s">
        <v>802</v>
      </c>
      <c r="BL25" s="295" t="s">
        <v>802</v>
      </c>
      <c r="BM25" s="295" t="s">
        <v>802</v>
      </c>
      <c r="BN25" s="292">
        <v>0</v>
      </c>
      <c r="BO25" s="292">
        <f>SUM(BP25:CI25)</f>
        <v>3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3</v>
      </c>
      <c r="CA25" s="292">
        <v>0</v>
      </c>
      <c r="CB25" s="295" t="s">
        <v>802</v>
      </c>
      <c r="CC25" s="295" t="s">
        <v>802</v>
      </c>
      <c r="CD25" s="295" t="s">
        <v>802</v>
      </c>
      <c r="CE25" s="295" t="s">
        <v>802</v>
      </c>
      <c r="CF25" s="295" t="s">
        <v>802</v>
      </c>
      <c r="CG25" s="295" t="s">
        <v>802</v>
      </c>
      <c r="CH25" s="295" t="s">
        <v>802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802</v>
      </c>
      <c r="CX25" s="295" t="s">
        <v>802</v>
      </c>
      <c r="CY25" s="295" t="s">
        <v>802</v>
      </c>
      <c r="CZ25" s="295" t="s">
        <v>802</v>
      </c>
      <c r="DA25" s="295" t="s">
        <v>802</v>
      </c>
      <c r="DB25" s="295" t="s">
        <v>802</v>
      </c>
      <c r="DC25" s="295" t="s">
        <v>802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802</v>
      </c>
      <c r="DS25" s="295" t="s">
        <v>802</v>
      </c>
      <c r="DT25" s="292">
        <v>0</v>
      </c>
      <c r="DU25" s="295" t="s">
        <v>802</v>
      </c>
      <c r="DV25" s="295" t="s">
        <v>802</v>
      </c>
      <c r="DW25" s="295" t="s">
        <v>802</v>
      </c>
      <c r="DX25" s="295" t="s">
        <v>802</v>
      </c>
      <c r="DY25" s="292">
        <v>0</v>
      </c>
      <c r="DZ25" s="292">
        <f>SUM(EA25:ET25)</f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802</v>
      </c>
      <c r="EL25" s="295" t="s">
        <v>802</v>
      </c>
      <c r="EM25" s="295" t="s">
        <v>802</v>
      </c>
      <c r="EN25" s="292">
        <v>0</v>
      </c>
      <c r="EO25" s="292">
        <v>0</v>
      </c>
      <c r="EP25" s="295" t="s">
        <v>802</v>
      </c>
      <c r="EQ25" s="295" t="s">
        <v>802</v>
      </c>
      <c r="ER25" s="295" t="s">
        <v>802</v>
      </c>
      <c r="ES25" s="292">
        <v>0</v>
      </c>
      <c r="ET25" s="292">
        <v>0</v>
      </c>
      <c r="EU25" s="292">
        <f>SUM(EV25:FO25)</f>
        <v>49</v>
      </c>
      <c r="EV25" s="292">
        <v>0</v>
      </c>
      <c r="EW25" s="292">
        <v>0</v>
      </c>
      <c r="EX25" s="292">
        <v>0</v>
      </c>
      <c r="EY25" s="292">
        <v>0</v>
      </c>
      <c r="EZ25" s="292">
        <v>23</v>
      </c>
      <c r="FA25" s="292">
        <v>5</v>
      </c>
      <c r="FB25" s="292">
        <v>2</v>
      </c>
      <c r="FC25" s="292">
        <v>17</v>
      </c>
      <c r="FD25" s="292">
        <v>0</v>
      </c>
      <c r="FE25" s="292">
        <v>0</v>
      </c>
      <c r="FF25" s="292">
        <v>0</v>
      </c>
      <c r="FG25" s="292">
        <v>0</v>
      </c>
      <c r="FH25" s="295" t="s">
        <v>802</v>
      </c>
      <c r="FI25" s="295" t="s">
        <v>802</v>
      </c>
      <c r="FJ25" s="295" t="s">
        <v>802</v>
      </c>
      <c r="FK25" s="292">
        <v>0</v>
      </c>
      <c r="FL25" s="292">
        <v>0</v>
      </c>
      <c r="FM25" s="292">
        <v>0</v>
      </c>
      <c r="FN25" s="292">
        <v>0</v>
      </c>
      <c r="FO25" s="292">
        <v>2</v>
      </c>
    </row>
    <row r="26" spans="1:171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SUM(Y26,AT26,BO26,CJ26,DE26,DZ26,EU26)</f>
        <v>861</v>
      </c>
      <c r="E26" s="292">
        <f>SUM(Z26,AU26,BP26,CK26,DF26,EA26,EV26)</f>
        <v>0</v>
      </c>
      <c r="F26" s="292">
        <f>SUM(AA26,AV26,BQ26,CL26,DG26,EB26,EW26)</f>
        <v>0</v>
      </c>
      <c r="G26" s="292">
        <f>SUM(AB26,AW26,BR26,CM26,DH26,EC26,EX26)</f>
        <v>0</v>
      </c>
      <c r="H26" s="292">
        <f>SUM(AC26,AX26,BS26,CN26,DI26,ED26,EY26)</f>
        <v>193</v>
      </c>
      <c r="I26" s="292">
        <f>SUM(AD26,AY26,BT26,CO26,DJ26,EE26,EZ26)</f>
        <v>81</v>
      </c>
      <c r="J26" s="292">
        <f>SUM(AE26,AZ26,BU26,CP26,DK26,EF26,FA26)</f>
        <v>34</v>
      </c>
      <c r="K26" s="292">
        <f>SUM(AF26,BA26,BV26,CQ26,DL26,EG26,FB26)</f>
        <v>0</v>
      </c>
      <c r="L26" s="292">
        <f>SUM(AG26,BB26,BW26,CR26,DM26,EH26,FC26)</f>
        <v>0</v>
      </c>
      <c r="M26" s="292">
        <f>SUM(AH26,BC26,BX26,CS26,DN26,EI26,FD26)</f>
        <v>0</v>
      </c>
      <c r="N26" s="292">
        <f>SUM(AI26,BD26,BY26,CT26,DO26,EJ26,FE26)</f>
        <v>0</v>
      </c>
      <c r="O26" s="292">
        <f>SUM(AJ26,BE26,BZ26,CU26,DP26,EK26,FF26)</f>
        <v>0</v>
      </c>
      <c r="P26" s="292">
        <f>SUM(AK26,BF26,CA26,CV26,DQ26,EL26,FG26)</f>
        <v>0</v>
      </c>
      <c r="Q26" s="292">
        <f>SUM(AL26,BG26,CB26,CW26,DR26,EM26,FH26)</f>
        <v>474</v>
      </c>
      <c r="R26" s="292">
        <f>SUM(AM26,BH26,CC26,CX26,DS26,EN26,FI26)</f>
        <v>0</v>
      </c>
      <c r="S26" s="292">
        <f>SUM(AN26,BI26,CD26,CY26,DT26,EO26,FJ26)</f>
        <v>0</v>
      </c>
      <c r="T26" s="292">
        <f>SUM(AO26,BJ26,CE26,CZ26,DU26,EP26,FK26)</f>
        <v>0</v>
      </c>
      <c r="U26" s="292">
        <f>SUM(AP26,BK26,CF26,DA26,DV26,EQ26,FL26)</f>
        <v>0</v>
      </c>
      <c r="V26" s="292">
        <f>SUM(AQ26,BL26,CG26,DB26,DW26,ER26,FM26)</f>
        <v>0</v>
      </c>
      <c r="W26" s="292">
        <f>SUM(AR26,BM26,CH26,DC26,DX26,ES26,FN26)</f>
        <v>0</v>
      </c>
      <c r="X26" s="292">
        <f>SUM(AS26,BN26,CI26,DD26,DY26,ET26,FO26)</f>
        <v>79</v>
      </c>
      <c r="Y26" s="292">
        <f>SUM(Z26:AS26)</f>
        <v>572</v>
      </c>
      <c r="Z26" s="292">
        <v>0</v>
      </c>
      <c r="AA26" s="292">
        <v>0</v>
      </c>
      <c r="AB26" s="292">
        <v>0</v>
      </c>
      <c r="AC26" s="292">
        <v>98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802</v>
      </c>
      <c r="AK26" s="295" t="s">
        <v>802</v>
      </c>
      <c r="AL26" s="292">
        <v>474</v>
      </c>
      <c r="AM26" s="295" t="s">
        <v>802</v>
      </c>
      <c r="AN26" s="295" t="s">
        <v>802</v>
      </c>
      <c r="AO26" s="292">
        <v>0</v>
      </c>
      <c r="AP26" s="295" t="s">
        <v>802</v>
      </c>
      <c r="AQ26" s="292">
        <v>0</v>
      </c>
      <c r="AR26" s="295" t="s">
        <v>802</v>
      </c>
      <c r="AS26" s="292">
        <v>0</v>
      </c>
      <c r="AT26" s="292">
        <f>SUM(AU26:BN26)</f>
        <v>77</v>
      </c>
      <c r="AU26" s="292">
        <v>0</v>
      </c>
      <c r="AV26" s="292">
        <v>0</v>
      </c>
      <c r="AW26" s="292">
        <v>0</v>
      </c>
      <c r="AX26" s="292">
        <v>77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802</v>
      </c>
      <c r="BF26" s="295" t="s">
        <v>802</v>
      </c>
      <c r="BG26" s="295" t="s">
        <v>802</v>
      </c>
      <c r="BH26" s="295" t="s">
        <v>802</v>
      </c>
      <c r="BI26" s="295" t="s">
        <v>802</v>
      </c>
      <c r="BJ26" s="295" t="s">
        <v>802</v>
      </c>
      <c r="BK26" s="295" t="s">
        <v>802</v>
      </c>
      <c r="BL26" s="295" t="s">
        <v>802</v>
      </c>
      <c r="BM26" s="295" t="s">
        <v>802</v>
      </c>
      <c r="BN26" s="292"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802</v>
      </c>
      <c r="CC26" s="295" t="s">
        <v>802</v>
      </c>
      <c r="CD26" s="295" t="s">
        <v>802</v>
      </c>
      <c r="CE26" s="295" t="s">
        <v>802</v>
      </c>
      <c r="CF26" s="295" t="s">
        <v>802</v>
      </c>
      <c r="CG26" s="295" t="s">
        <v>802</v>
      </c>
      <c r="CH26" s="295" t="s">
        <v>802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802</v>
      </c>
      <c r="CX26" s="295" t="s">
        <v>802</v>
      </c>
      <c r="CY26" s="295" t="s">
        <v>802</v>
      </c>
      <c r="CZ26" s="295" t="s">
        <v>802</v>
      </c>
      <c r="DA26" s="295" t="s">
        <v>802</v>
      </c>
      <c r="DB26" s="295" t="s">
        <v>802</v>
      </c>
      <c r="DC26" s="295" t="s">
        <v>802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802</v>
      </c>
      <c r="DS26" s="295" t="s">
        <v>802</v>
      </c>
      <c r="DT26" s="292">
        <v>0</v>
      </c>
      <c r="DU26" s="295" t="s">
        <v>802</v>
      </c>
      <c r="DV26" s="295" t="s">
        <v>802</v>
      </c>
      <c r="DW26" s="295" t="s">
        <v>802</v>
      </c>
      <c r="DX26" s="295" t="s">
        <v>802</v>
      </c>
      <c r="DY26" s="292">
        <v>0</v>
      </c>
      <c r="DZ26" s="292">
        <f>SUM(EA26:ET26)</f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802</v>
      </c>
      <c r="EL26" s="295" t="s">
        <v>802</v>
      </c>
      <c r="EM26" s="295" t="s">
        <v>802</v>
      </c>
      <c r="EN26" s="292">
        <v>0</v>
      </c>
      <c r="EO26" s="292">
        <v>0</v>
      </c>
      <c r="EP26" s="295" t="s">
        <v>802</v>
      </c>
      <c r="EQ26" s="295" t="s">
        <v>802</v>
      </c>
      <c r="ER26" s="295" t="s">
        <v>802</v>
      </c>
      <c r="ES26" s="292">
        <v>0</v>
      </c>
      <c r="ET26" s="292">
        <v>0</v>
      </c>
      <c r="EU26" s="292">
        <f>SUM(EV26:FO26)</f>
        <v>212</v>
      </c>
      <c r="EV26" s="292">
        <v>0</v>
      </c>
      <c r="EW26" s="292">
        <v>0</v>
      </c>
      <c r="EX26" s="292">
        <v>0</v>
      </c>
      <c r="EY26" s="292">
        <v>18</v>
      </c>
      <c r="EZ26" s="292">
        <v>81</v>
      </c>
      <c r="FA26" s="292">
        <v>34</v>
      </c>
      <c r="FB26" s="292">
        <v>0</v>
      </c>
      <c r="FC26" s="292">
        <v>0</v>
      </c>
      <c r="FD26" s="292">
        <v>0</v>
      </c>
      <c r="FE26" s="292">
        <v>0</v>
      </c>
      <c r="FF26" s="292">
        <v>0</v>
      </c>
      <c r="FG26" s="292">
        <v>0</v>
      </c>
      <c r="FH26" s="295" t="s">
        <v>802</v>
      </c>
      <c r="FI26" s="295" t="s">
        <v>802</v>
      </c>
      <c r="FJ26" s="295" t="s">
        <v>802</v>
      </c>
      <c r="FK26" s="292">
        <v>0</v>
      </c>
      <c r="FL26" s="292">
        <v>0</v>
      </c>
      <c r="FM26" s="292">
        <v>0</v>
      </c>
      <c r="FN26" s="292">
        <v>0</v>
      </c>
      <c r="FO26" s="292">
        <v>79</v>
      </c>
    </row>
    <row r="27" spans="1:171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SUM(Y27,AT27,BO27,CJ27,DE27,DZ27,EU27)</f>
        <v>386</v>
      </c>
      <c r="E27" s="292">
        <f>SUM(Z27,AU27,BP27,CK27,DF27,EA27,EV27)</f>
        <v>102</v>
      </c>
      <c r="F27" s="292">
        <f>SUM(AA27,AV27,BQ27,CL27,DG27,EB27,EW27)</f>
        <v>0</v>
      </c>
      <c r="G27" s="292">
        <f>SUM(AB27,AW27,BR27,CM27,DH27,EC27,EX27)</f>
        <v>3</v>
      </c>
      <c r="H27" s="292">
        <f>SUM(AC27,AX27,BS27,CN27,DI27,ED27,EY27)</f>
        <v>35</v>
      </c>
      <c r="I27" s="292">
        <f>SUM(AD27,AY27,BT27,CO27,DJ27,EE27,EZ27)</f>
        <v>42</v>
      </c>
      <c r="J27" s="292">
        <f>SUM(AE27,AZ27,BU27,CP27,DK27,EF27,FA27)</f>
        <v>7</v>
      </c>
      <c r="K27" s="292">
        <f>SUM(AF27,BA27,BV27,CQ27,DL27,EG27,FB27)</f>
        <v>0</v>
      </c>
      <c r="L27" s="292">
        <f>SUM(AG27,BB27,BW27,CR27,DM27,EH27,FC27)</f>
        <v>5</v>
      </c>
      <c r="M27" s="292">
        <f>SUM(AH27,BC27,BX27,CS27,DN27,EI27,FD27)</f>
        <v>0</v>
      </c>
      <c r="N27" s="292">
        <f>SUM(AI27,BD27,BY27,CT27,DO27,EJ27,FE27)</f>
        <v>0</v>
      </c>
      <c r="O27" s="292">
        <f>SUM(AJ27,BE27,BZ27,CU27,DP27,EK27,FF27)</f>
        <v>0</v>
      </c>
      <c r="P27" s="292">
        <f>SUM(AK27,BF27,CA27,CV27,DQ27,EL27,FG27)</f>
        <v>0</v>
      </c>
      <c r="Q27" s="292">
        <f>SUM(AL27,BG27,CB27,CW27,DR27,EM27,FH27)</f>
        <v>192</v>
      </c>
      <c r="R27" s="292">
        <f>SUM(AM27,BH27,CC27,CX27,DS27,EN27,FI27)</f>
        <v>0</v>
      </c>
      <c r="S27" s="292">
        <f>SUM(AN27,BI27,CD27,CY27,DT27,EO27,FJ27)</f>
        <v>0</v>
      </c>
      <c r="T27" s="292">
        <f>SUM(AO27,BJ27,CE27,CZ27,DU27,EP27,FK27)</f>
        <v>0</v>
      </c>
      <c r="U27" s="292">
        <f>SUM(AP27,BK27,CF27,DA27,DV27,EQ27,FL27)</f>
        <v>0</v>
      </c>
      <c r="V27" s="292">
        <f>SUM(AQ27,BL27,CG27,DB27,DW27,ER27,FM27)</f>
        <v>0</v>
      </c>
      <c r="W27" s="292">
        <f>SUM(AR27,BM27,CH27,DC27,DX27,ES27,FN27)</f>
        <v>0</v>
      </c>
      <c r="X27" s="292">
        <f>SUM(AS27,BN27,CI27,DD27,DY27,ET27,FO27)</f>
        <v>0</v>
      </c>
      <c r="Y27" s="292">
        <f>SUM(Z27:AS27)</f>
        <v>201</v>
      </c>
      <c r="Z27" s="292">
        <v>0</v>
      </c>
      <c r="AA27" s="292">
        <v>0</v>
      </c>
      <c r="AB27" s="292">
        <v>0</v>
      </c>
      <c r="AC27" s="292">
        <v>9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802</v>
      </c>
      <c r="AK27" s="295" t="s">
        <v>802</v>
      </c>
      <c r="AL27" s="292">
        <v>192</v>
      </c>
      <c r="AM27" s="295" t="s">
        <v>802</v>
      </c>
      <c r="AN27" s="295" t="s">
        <v>802</v>
      </c>
      <c r="AO27" s="292">
        <v>0</v>
      </c>
      <c r="AP27" s="295" t="s">
        <v>802</v>
      </c>
      <c r="AQ27" s="292">
        <v>0</v>
      </c>
      <c r="AR27" s="295" t="s">
        <v>802</v>
      </c>
      <c r="AS27" s="292">
        <v>0</v>
      </c>
      <c r="AT27" s="292">
        <f>SUM(AU27:BN27)</f>
        <v>5</v>
      </c>
      <c r="AU27" s="292">
        <v>0</v>
      </c>
      <c r="AV27" s="292">
        <v>0</v>
      </c>
      <c r="AW27" s="292">
        <v>0</v>
      </c>
      <c r="AX27" s="292">
        <v>5</v>
      </c>
      <c r="AY27" s="292"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802</v>
      </c>
      <c r="BF27" s="295" t="s">
        <v>802</v>
      </c>
      <c r="BG27" s="295" t="s">
        <v>802</v>
      </c>
      <c r="BH27" s="295" t="s">
        <v>802</v>
      </c>
      <c r="BI27" s="295" t="s">
        <v>802</v>
      </c>
      <c r="BJ27" s="295" t="s">
        <v>802</v>
      </c>
      <c r="BK27" s="295" t="s">
        <v>802</v>
      </c>
      <c r="BL27" s="295" t="s">
        <v>802</v>
      </c>
      <c r="BM27" s="295" t="s">
        <v>802</v>
      </c>
      <c r="BN27" s="292">
        <v>0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802</v>
      </c>
      <c r="CC27" s="295" t="s">
        <v>802</v>
      </c>
      <c r="CD27" s="295" t="s">
        <v>802</v>
      </c>
      <c r="CE27" s="295" t="s">
        <v>802</v>
      </c>
      <c r="CF27" s="295" t="s">
        <v>802</v>
      </c>
      <c r="CG27" s="295" t="s">
        <v>802</v>
      </c>
      <c r="CH27" s="295" t="s">
        <v>802</v>
      </c>
      <c r="CI27" s="292">
        <v>0</v>
      </c>
      <c r="CJ27" s="292">
        <f>SUM(CK27:DD27)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802</v>
      </c>
      <c r="CX27" s="295" t="s">
        <v>802</v>
      </c>
      <c r="CY27" s="295" t="s">
        <v>802</v>
      </c>
      <c r="CZ27" s="295" t="s">
        <v>802</v>
      </c>
      <c r="DA27" s="295" t="s">
        <v>802</v>
      </c>
      <c r="DB27" s="295" t="s">
        <v>802</v>
      </c>
      <c r="DC27" s="295" t="s">
        <v>802</v>
      </c>
      <c r="DD27" s="292">
        <v>0</v>
      </c>
      <c r="DE27" s="292">
        <f>SUM(DF27:DY27)</f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802</v>
      </c>
      <c r="DS27" s="295" t="s">
        <v>802</v>
      </c>
      <c r="DT27" s="292">
        <v>0</v>
      </c>
      <c r="DU27" s="295" t="s">
        <v>802</v>
      </c>
      <c r="DV27" s="295" t="s">
        <v>802</v>
      </c>
      <c r="DW27" s="295" t="s">
        <v>802</v>
      </c>
      <c r="DX27" s="295" t="s">
        <v>802</v>
      </c>
      <c r="DY27" s="292">
        <v>0</v>
      </c>
      <c r="DZ27" s="292">
        <f>SUM(EA27:ET27)</f>
        <v>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802</v>
      </c>
      <c r="EL27" s="295" t="s">
        <v>802</v>
      </c>
      <c r="EM27" s="295" t="s">
        <v>802</v>
      </c>
      <c r="EN27" s="292">
        <v>0</v>
      </c>
      <c r="EO27" s="292">
        <v>0</v>
      </c>
      <c r="EP27" s="295" t="s">
        <v>802</v>
      </c>
      <c r="EQ27" s="295" t="s">
        <v>802</v>
      </c>
      <c r="ER27" s="295" t="s">
        <v>802</v>
      </c>
      <c r="ES27" s="292">
        <v>0</v>
      </c>
      <c r="ET27" s="292">
        <v>0</v>
      </c>
      <c r="EU27" s="292">
        <f>SUM(EV27:FO27)</f>
        <v>180</v>
      </c>
      <c r="EV27" s="292">
        <v>102</v>
      </c>
      <c r="EW27" s="292">
        <v>0</v>
      </c>
      <c r="EX27" s="292">
        <v>3</v>
      </c>
      <c r="EY27" s="292">
        <v>21</v>
      </c>
      <c r="EZ27" s="292">
        <v>42</v>
      </c>
      <c r="FA27" s="292">
        <v>7</v>
      </c>
      <c r="FB27" s="292">
        <v>0</v>
      </c>
      <c r="FC27" s="292">
        <v>5</v>
      </c>
      <c r="FD27" s="292">
        <v>0</v>
      </c>
      <c r="FE27" s="292">
        <v>0</v>
      </c>
      <c r="FF27" s="292">
        <v>0</v>
      </c>
      <c r="FG27" s="292">
        <v>0</v>
      </c>
      <c r="FH27" s="295" t="s">
        <v>802</v>
      </c>
      <c r="FI27" s="295" t="s">
        <v>802</v>
      </c>
      <c r="FJ27" s="295" t="s">
        <v>802</v>
      </c>
      <c r="FK27" s="292">
        <v>0</v>
      </c>
      <c r="FL27" s="292">
        <v>0</v>
      </c>
      <c r="FM27" s="292">
        <v>0</v>
      </c>
      <c r="FN27" s="292">
        <v>0</v>
      </c>
      <c r="FO27" s="292">
        <v>0</v>
      </c>
    </row>
    <row r="28" spans="1:171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5"/>
      <c r="AK28" s="295"/>
      <c r="AL28" s="292"/>
      <c r="AM28" s="295"/>
      <c r="AN28" s="295"/>
      <c r="AO28" s="292"/>
      <c r="AP28" s="295"/>
      <c r="AQ28" s="292"/>
      <c r="AR28" s="295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5"/>
      <c r="BF28" s="295"/>
      <c r="BG28" s="295"/>
      <c r="BH28" s="295"/>
      <c r="BI28" s="295"/>
      <c r="BJ28" s="295"/>
      <c r="BK28" s="295"/>
      <c r="BL28" s="295"/>
      <c r="BM28" s="295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5"/>
      <c r="CC28" s="295"/>
      <c r="CD28" s="295"/>
      <c r="CE28" s="295"/>
      <c r="CF28" s="295"/>
      <c r="CG28" s="295"/>
      <c r="CH28" s="295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5"/>
      <c r="CX28" s="295"/>
      <c r="CY28" s="295"/>
      <c r="CZ28" s="295"/>
      <c r="DA28" s="295"/>
      <c r="DB28" s="295"/>
      <c r="DC28" s="295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  <c r="DN28" s="292"/>
      <c r="DO28" s="292"/>
      <c r="DP28" s="292"/>
      <c r="DQ28" s="292"/>
      <c r="DR28" s="295"/>
      <c r="DS28" s="295"/>
      <c r="DT28" s="292"/>
      <c r="DU28" s="295"/>
      <c r="DV28" s="295"/>
      <c r="DW28" s="295"/>
      <c r="DX28" s="295"/>
      <c r="DY28" s="292"/>
      <c r="DZ28" s="292"/>
      <c r="EA28" s="292"/>
      <c r="EB28" s="292"/>
      <c r="EC28" s="292"/>
      <c r="ED28" s="292"/>
      <c r="EE28" s="292"/>
      <c r="EF28" s="292"/>
      <c r="EG28" s="292"/>
      <c r="EH28" s="292"/>
      <c r="EI28" s="292"/>
      <c r="EJ28" s="292"/>
      <c r="EK28" s="295"/>
      <c r="EL28" s="295"/>
      <c r="EM28" s="295"/>
      <c r="EN28" s="292"/>
      <c r="EO28" s="292"/>
      <c r="EP28" s="295"/>
      <c r="EQ28" s="295"/>
      <c r="ER28" s="295"/>
      <c r="ES28" s="292"/>
      <c r="ET28" s="292"/>
      <c r="EU28" s="292"/>
      <c r="EV28" s="292"/>
      <c r="EW28" s="292"/>
      <c r="EX28" s="292"/>
      <c r="EY28" s="292"/>
      <c r="EZ28" s="292"/>
      <c r="FA28" s="292"/>
      <c r="FB28" s="292"/>
      <c r="FC28" s="292"/>
      <c r="FD28" s="292"/>
      <c r="FE28" s="292"/>
      <c r="FF28" s="292"/>
      <c r="FG28" s="292"/>
      <c r="FH28" s="295"/>
      <c r="FI28" s="295"/>
      <c r="FJ28" s="295"/>
      <c r="FK28" s="292"/>
      <c r="FL28" s="292"/>
      <c r="FM28" s="292"/>
      <c r="FN28" s="292"/>
      <c r="FO28" s="292"/>
    </row>
    <row r="29" spans="1:171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5"/>
      <c r="AK29" s="295"/>
      <c r="AL29" s="292"/>
      <c r="AM29" s="295"/>
      <c r="AN29" s="295"/>
      <c r="AO29" s="292"/>
      <c r="AP29" s="295"/>
      <c r="AQ29" s="292"/>
      <c r="AR29" s="295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5"/>
      <c r="BF29" s="295"/>
      <c r="BG29" s="295"/>
      <c r="BH29" s="295"/>
      <c r="BI29" s="295"/>
      <c r="BJ29" s="295"/>
      <c r="BK29" s="295"/>
      <c r="BL29" s="295"/>
      <c r="BM29" s="295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5"/>
      <c r="CC29" s="295"/>
      <c r="CD29" s="295"/>
      <c r="CE29" s="295"/>
      <c r="CF29" s="295"/>
      <c r="CG29" s="295"/>
      <c r="CH29" s="295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5"/>
      <c r="CX29" s="295"/>
      <c r="CY29" s="295"/>
      <c r="CZ29" s="295"/>
      <c r="DA29" s="295"/>
      <c r="DB29" s="295"/>
      <c r="DC29" s="295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  <c r="DN29" s="292"/>
      <c r="DO29" s="292"/>
      <c r="DP29" s="292"/>
      <c r="DQ29" s="292"/>
      <c r="DR29" s="295"/>
      <c r="DS29" s="295"/>
      <c r="DT29" s="292"/>
      <c r="DU29" s="295"/>
      <c r="DV29" s="295"/>
      <c r="DW29" s="295"/>
      <c r="DX29" s="295"/>
      <c r="DY29" s="292"/>
      <c r="DZ29" s="292"/>
      <c r="EA29" s="292"/>
      <c r="EB29" s="292"/>
      <c r="EC29" s="292"/>
      <c r="ED29" s="292"/>
      <c r="EE29" s="292"/>
      <c r="EF29" s="292"/>
      <c r="EG29" s="292"/>
      <c r="EH29" s="292"/>
      <c r="EI29" s="292"/>
      <c r="EJ29" s="292"/>
      <c r="EK29" s="295"/>
      <c r="EL29" s="295"/>
      <c r="EM29" s="295"/>
      <c r="EN29" s="292"/>
      <c r="EO29" s="292"/>
      <c r="EP29" s="295"/>
      <c r="EQ29" s="295"/>
      <c r="ER29" s="295"/>
      <c r="ES29" s="292"/>
      <c r="ET29" s="292"/>
      <c r="EU29" s="292"/>
      <c r="EV29" s="292"/>
      <c r="EW29" s="292"/>
      <c r="EX29" s="292"/>
      <c r="EY29" s="292"/>
      <c r="EZ29" s="292"/>
      <c r="FA29" s="292"/>
      <c r="FB29" s="292"/>
      <c r="FC29" s="292"/>
      <c r="FD29" s="292"/>
      <c r="FE29" s="292"/>
      <c r="FF29" s="292"/>
      <c r="FG29" s="292"/>
      <c r="FH29" s="295"/>
      <c r="FI29" s="295"/>
      <c r="FJ29" s="295"/>
      <c r="FK29" s="292"/>
      <c r="FL29" s="292"/>
      <c r="FM29" s="292"/>
      <c r="FN29" s="292"/>
      <c r="FO29" s="292"/>
    </row>
    <row r="30" spans="1:171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5"/>
      <c r="AK30" s="295"/>
      <c r="AL30" s="292"/>
      <c r="AM30" s="295"/>
      <c r="AN30" s="295"/>
      <c r="AO30" s="292"/>
      <c r="AP30" s="295"/>
      <c r="AQ30" s="292"/>
      <c r="AR30" s="295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5"/>
      <c r="BF30" s="295"/>
      <c r="BG30" s="295"/>
      <c r="BH30" s="295"/>
      <c r="BI30" s="295"/>
      <c r="BJ30" s="295"/>
      <c r="BK30" s="295"/>
      <c r="BL30" s="295"/>
      <c r="BM30" s="295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5"/>
      <c r="CC30" s="295"/>
      <c r="CD30" s="295"/>
      <c r="CE30" s="295"/>
      <c r="CF30" s="295"/>
      <c r="CG30" s="295"/>
      <c r="CH30" s="295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5"/>
      <c r="CX30" s="295"/>
      <c r="CY30" s="295"/>
      <c r="CZ30" s="295"/>
      <c r="DA30" s="295"/>
      <c r="DB30" s="295"/>
      <c r="DC30" s="295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  <c r="DN30" s="292"/>
      <c r="DO30" s="292"/>
      <c r="DP30" s="292"/>
      <c r="DQ30" s="292"/>
      <c r="DR30" s="295"/>
      <c r="DS30" s="295"/>
      <c r="DT30" s="292"/>
      <c r="DU30" s="295"/>
      <c r="DV30" s="295"/>
      <c r="DW30" s="295"/>
      <c r="DX30" s="295"/>
      <c r="DY30" s="292"/>
      <c r="DZ30" s="292"/>
      <c r="EA30" s="292"/>
      <c r="EB30" s="292"/>
      <c r="EC30" s="292"/>
      <c r="ED30" s="292"/>
      <c r="EE30" s="292"/>
      <c r="EF30" s="292"/>
      <c r="EG30" s="292"/>
      <c r="EH30" s="292"/>
      <c r="EI30" s="292"/>
      <c r="EJ30" s="292"/>
      <c r="EK30" s="295"/>
      <c r="EL30" s="295"/>
      <c r="EM30" s="295"/>
      <c r="EN30" s="292"/>
      <c r="EO30" s="292"/>
      <c r="EP30" s="295"/>
      <c r="EQ30" s="295"/>
      <c r="ER30" s="295"/>
      <c r="ES30" s="292"/>
      <c r="ET30" s="292"/>
      <c r="EU30" s="292"/>
      <c r="EV30" s="292"/>
      <c r="EW30" s="292"/>
      <c r="EX30" s="292"/>
      <c r="EY30" s="292"/>
      <c r="EZ30" s="292"/>
      <c r="FA30" s="292"/>
      <c r="FB30" s="292"/>
      <c r="FC30" s="292"/>
      <c r="FD30" s="292"/>
      <c r="FE30" s="292"/>
      <c r="FF30" s="292"/>
      <c r="FG30" s="292"/>
      <c r="FH30" s="295"/>
      <c r="FI30" s="295"/>
      <c r="FJ30" s="295"/>
      <c r="FK30" s="292"/>
      <c r="FL30" s="292"/>
      <c r="FM30" s="292"/>
      <c r="FN30" s="292"/>
      <c r="FO30" s="292"/>
    </row>
    <row r="31" spans="1:171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5"/>
      <c r="AK31" s="295"/>
      <c r="AL31" s="292"/>
      <c r="AM31" s="295"/>
      <c r="AN31" s="295"/>
      <c r="AO31" s="292"/>
      <c r="AP31" s="295"/>
      <c r="AQ31" s="292"/>
      <c r="AR31" s="295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5"/>
      <c r="BF31" s="295"/>
      <c r="BG31" s="295"/>
      <c r="BH31" s="295"/>
      <c r="BI31" s="295"/>
      <c r="BJ31" s="295"/>
      <c r="BK31" s="295"/>
      <c r="BL31" s="295"/>
      <c r="BM31" s="295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5"/>
      <c r="CC31" s="295"/>
      <c r="CD31" s="295"/>
      <c r="CE31" s="295"/>
      <c r="CF31" s="295"/>
      <c r="CG31" s="295"/>
      <c r="CH31" s="295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5"/>
      <c r="CX31" s="295"/>
      <c r="CY31" s="295"/>
      <c r="CZ31" s="295"/>
      <c r="DA31" s="295"/>
      <c r="DB31" s="295"/>
      <c r="DC31" s="295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5"/>
      <c r="DS31" s="295"/>
      <c r="DT31" s="292"/>
      <c r="DU31" s="295"/>
      <c r="DV31" s="295"/>
      <c r="DW31" s="295"/>
      <c r="DX31" s="295"/>
      <c r="DY31" s="292"/>
      <c r="DZ31" s="292"/>
      <c r="EA31" s="292"/>
      <c r="EB31" s="292"/>
      <c r="EC31" s="292"/>
      <c r="ED31" s="292"/>
      <c r="EE31" s="292"/>
      <c r="EF31" s="292"/>
      <c r="EG31" s="292"/>
      <c r="EH31" s="292"/>
      <c r="EI31" s="292"/>
      <c r="EJ31" s="292"/>
      <c r="EK31" s="295"/>
      <c r="EL31" s="295"/>
      <c r="EM31" s="295"/>
      <c r="EN31" s="292"/>
      <c r="EO31" s="292"/>
      <c r="EP31" s="295"/>
      <c r="EQ31" s="295"/>
      <c r="ER31" s="295"/>
      <c r="ES31" s="292"/>
      <c r="ET31" s="292"/>
      <c r="EU31" s="292"/>
      <c r="EV31" s="292"/>
      <c r="EW31" s="292"/>
      <c r="EX31" s="292"/>
      <c r="EY31" s="292"/>
      <c r="EZ31" s="292"/>
      <c r="FA31" s="292"/>
      <c r="FB31" s="292"/>
      <c r="FC31" s="292"/>
      <c r="FD31" s="292"/>
      <c r="FE31" s="292"/>
      <c r="FF31" s="292"/>
      <c r="FG31" s="292"/>
      <c r="FH31" s="295"/>
      <c r="FI31" s="295"/>
      <c r="FJ31" s="295"/>
      <c r="FK31" s="292"/>
      <c r="FL31" s="292"/>
      <c r="FM31" s="292"/>
      <c r="FN31" s="292"/>
      <c r="FO31" s="292"/>
    </row>
    <row r="32" spans="1:171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5"/>
      <c r="AK32" s="295"/>
      <c r="AL32" s="292"/>
      <c r="AM32" s="295"/>
      <c r="AN32" s="295"/>
      <c r="AO32" s="292"/>
      <c r="AP32" s="295"/>
      <c r="AQ32" s="292"/>
      <c r="AR32" s="295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5"/>
      <c r="BF32" s="295"/>
      <c r="BG32" s="295"/>
      <c r="BH32" s="295"/>
      <c r="BI32" s="295"/>
      <c r="BJ32" s="295"/>
      <c r="BK32" s="295"/>
      <c r="BL32" s="295"/>
      <c r="BM32" s="295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5"/>
      <c r="CC32" s="295"/>
      <c r="CD32" s="295"/>
      <c r="CE32" s="295"/>
      <c r="CF32" s="295"/>
      <c r="CG32" s="295"/>
      <c r="CH32" s="295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5"/>
      <c r="CX32" s="295"/>
      <c r="CY32" s="295"/>
      <c r="CZ32" s="295"/>
      <c r="DA32" s="295"/>
      <c r="DB32" s="295"/>
      <c r="DC32" s="295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  <c r="DN32" s="292"/>
      <c r="DO32" s="292"/>
      <c r="DP32" s="292"/>
      <c r="DQ32" s="292"/>
      <c r="DR32" s="295"/>
      <c r="DS32" s="295"/>
      <c r="DT32" s="292"/>
      <c r="DU32" s="295"/>
      <c r="DV32" s="295"/>
      <c r="DW32" s="295"/>
      <c r="DX32" s="295"/>
      <c r="DY32" s="292"/>
      <c r="DZ32" s="292"/>
      <c r="EA32" s="292"/>
      <c r="EB32" s="292"/>
      <c r="EC32" s="292"/>
      <c r="ED32" s="292"/>
      <c r="EE32" s="292"/>
      <c r="EF32" s="292"/>
      <c r="EG32" s="292"/>
      <c r="EH32" s="292"/>
      <c r="EI32" s="292"/>
      <c r="EJ32" s="292"/>
      <c r="EK32" s="295"/>
      <c r="EL32" s="295"/>
      <c r="EM32" s="295"/>
      <c r="EN32" s="292"/>
      <c r="EO32" s="292"/>
      <c r="EP32" s="295"/>
      <c r="EQ32" s="295"/>
      <c r="ER32" s="295"/>
      <c r="ES32" s="292"/>
      <c r="ET32" s="292"/>
      <c r="EU32" s="292"/>
      <c r="EV32" s="292"/>
      <c r="EW32" s="292"/>
      <c r="EX32" s="292"/>
      <c r="EY32" s="292"/>
      <c r="EZ32" s="292"/>
      <c r="FA32" s="292"/>
      <c r="FB32" s="292"/>
      <c r="FC32" s="292"/>
      <c r="FD32" s="292"/>
      <c r="FE32" s="292"/>
      <c r="FF32" s="292"/>
      <c r="FG32" s="292"/>
      <c r="FH32" s="295"/>
      <c r="FI32" s="295"/>
      <c r="FJ32" s="295"/>
      <c r="FK32" s="292"/>
      <c r="FL32" s="292"/>
      <c r="FM32" s="292"/>
      <c r="FN32" s="292"/>
      <c r="FO32" s="292"/>
    </row>
    <row r="33" spans="1:171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5"/>
      <c r="AK33" s="295"/>
      <c r="AL33" s="292"/>
      <c r="AM33" s="295"/>
      <c r="AN33" s="295"/>
      <c r="AO33" s="292"/>
      <c r="AP33" s="295"/>
      <c r="AQ33" s="292"/>
      <c r="AR33" s="295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5"/>
      <c r="BF33" s="295"/>
      <c r="BG33" s="295"/>
      <c r="BH33" s="295"/>
      <c r="BI33" s="295"/>
      <c r="BJ33" s="295"/>
      <c r="BK33" s="295"/>
      <c r="BL33" s="295"/>
      <c r="BM33" s="295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5"/>
      <c r="CC33" s="295"/>
      <c r="CD33" s="295"/>
      <c r="CE33" s="295"/>
      <c r="CF33" s="295"/>
      <c r="CG33" s="295"/>
      <c r="CH33" s="295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5"/>
      <c r="CX33" s="295"/>
      <c r="CY33" s="295"/>
      <c r="CZ33" s="295"/>
      <c r="DA33" s="295"/>
      <c r="DB33" s="295"/>
      <c r="DC33" s="295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5"/>
      <c r="DS33" s="295"/>
      <c r="DT33" s="292"/>
      <c r="DU33" s="295"/>
      <c r="DV33" s="295"/>
      <c r="DW33" s="295"/>
      <c r="DX33" s="295"/>
      <c r="DY33" s="292"/>
      <c r="DZ33" s="292"/>
      <c r="EA33" s="292"/>
      <c r="EB33" s="292"/>
      <c r="EC33" s="292"/>
      <c r="ED33" s="292"/>
      <c r="EE33" s="292"/>
      <c r="EF33" s="292"/>
      <c r="EG33" s="292"/>
      <c r="EH33" s="292"/>
      <c r="EI33" s="292"/>
      <c r="EJ33" s="292"/>
      <c r="EK33" s="295"/>
      <c r="EL33" s="295"/>
      <c r="EM33" s="295"/>
      <c r="EN33" s="292"/>
      <c r="EO33" s="292"/>
      <c r="EP33" s="295"/>
      <c r="EQ33" s="295"/>
      <c r="ER33" s="295"/>
      <c r="ES33" s="292"/>
      <c r="ET33" s="292"/>
      <c r="EU33" s="292"/>
      <c r="EV33" s="292"/>
      <c r="EW33" s="292"/>
      <c r="EX33" s="292"/>
      <c r="EY33" s="292"/>
      <c r="EZ33" s="292"/>
      <c r="FA33" s="292"/>
      <c r="FB33" s="292"/>
      <c r="FC33" s="292"/>
      <c r="FD33" s="292"/>
      <c r="FE33" s="292"/>
      <c r="FF33" s="292"/>
      <c r="FG33" s="292"/>
      <c r="FH33" s="295"/>
      <c r="FI33" s="295"/>
      <c r="FJ33" s="295"/>
      <c r="FK33" s="292"/>
      <c r="FL33" s="292"/>
      <c r="FM33" s="292"/>
      <c r="FN33" s="292"/>
      <c r="FO33" s="292"/>
    </row>
    <row r="34" spans="1:171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5"/>
      <c r="AK34" s="295"/>
      <c r="AL34" s="292"/>
      <c r="AM34" s="295"/>
      <c r="AN34" s="295"/>
      <c r="AO34" s="292"/>
      <c r="AP34" s="295"/>
      <c r="AQ34" s="292"/>
      <c r="AR34" s="295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5"/>
      <c r="BF34" s="295"/>
      <c r="BG34" s="295"/>
      <c r="BH34" s="295"/>
      <c r="BI34" s="295"/>
      <c r="BJ34" s="295"/>
      <c r="BK34" s="295"/>
      <c r="BL34" s="295"/>
      <c r="BM34" s="295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5"/>
      <c r="CC34" s="295"/>
      <c r="CD34" s="295"/>
      <c r="CE34" s="295"/>
      <c r="CF34" s="295"/>
      <c r="CG34" s="295"/>
      <c r="CH34" s="295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5"/>
      <c r="CX34" s="295"/>
      <c r="CY34" s="295"/>
      <c r="CZ34" s="295"/>
      <c r="DA34" s="295"/>
      <c r="DB34" s="295"/>
      <c r="DC34" s="295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5"/>
      <c r="DS34" s="295"/>
      <c r="DT34" s="292"/>
      <c r="DU34" s="295"/>
      <c r="DV34" s="295"/>
      <c r="DW34" s="295"/>
      <c r="DX34" s="295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5"/>
      <c r="EL34" s="295"/>
      <c r="EM34" s="295"/>
      <c r="EN34" s="292"/>
      <c r="EO34" s="292"/>
      <c r="EP34" s="295"/>
      <c r="EQ34" s="295"/>
      <c r="ER34" s="295"/>
      <c r="ES34" s="292"/>
      <c r="ET34" s="292"/>
      <c r="EU34" s="292"/>
      <c r="EV34" s="292"/>
      <c r="EW34" s="292"/>
      <c r="EX34" s="292"/>
      <c r="EY34" s="292"/>
      <c r="EZ34" s="292"/>
      <c r="FA34" s="292"/>
      <c r="FB34" s="292"/>
      <c r="FC34" s="292"/>
      <c r="FD34" s="292"/>
      <c r="FE34" s="292"/>
      <c r="FF34" s="292"/>
      <c r="FG34" s="292"/>
      <c r="FH34" s="295"/>
      <c r="FI34" s="295"/>
      <c r="FJ34" s="295"/>
      <c r="FK34" s="292"/>
      <c r="FL34" s="292"/>
      <c r="FM34" s="292"/>
      <c r="FN34" s="292"/>
      <c r="FO34" s="292"/>
    </row>
    <row r="35" spans="1:171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5"/>
      <c r="AK35" s="295"/>
      <c r="AL35" s="292"/>
      <c r="AM35" s="295"/>
      <c r="AN35" s="295"/>
      <c r="AO35" s="292"/>
      <c r="AP35" s="295"/>
      <c r="AQ35" s="292"/>
      <c r="AR35" s="295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5"/>
      <c r="BF35" s="295"/>
      <c r="BG35" s="295"/>
      <c r="BH35" s="295"/>
      <c r="BI35" s="295"/>
      <c r="BJ35" s="295"/>
      <c r="BK35" s="295"/>
      <c r="BL35" s="295"/>
      <c r="BM35" s="295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5"/>
      <c r="CC35" s="295"/>
      <c r="CD35" s="295"/>
      <c r="CE35" s="295"/>
      <c r="CF35" s="295"/>
      <c r="CG35" s="295"/>
      <c r="CH35" s="295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5"/>
      <c r="CX35" s="295"/>
      <c r="CY35" s="295"/>
      <c r="CZ35" s="295"/>
      <c r="DA35" s="295"/>
      <c r="DB35" s="295"/>
      <c r="DC35" s="295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5"/>
      <c r="DS35" s="295"/>
      <c r="DT35" s="292"/>
      <c r="DU35" s="295"/>
      <c r="DV35" s="295"/>
      <c r="DW35" s="295"/>
      <c r="DX35" s="295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5"/>
      <c r="EL35" s="295"/>
      <c r="EM35" s="295"/>
      <c r="EN35" s="292"/>
      <c r="EO35" s="292"/>
      <c r="EP35" s="295"/>
      <c r="EQ35" s="295"/>
      <c r="ER35" s="295"/>
      <c r="ES35" s="292"/>
      <c r="ET35" s="292"/>
      <c r="EU35" s="292"/>
      <c r="EV35" s="292"/>
      <c r="EW35" s="292"/>
      <c r="EX35" s="292"/>
      <c r="EY35" s="292"/>
      <c r="EZ35" s="292"/>
      <c r="FA35" s="292"/>
      <c r="FB35" s="292"/>
      <c r="FC35" s="292"/>
      <c r="FD35" s="292"/>
      <c r="FE35" s="292"/>
      <c r="FF35" s="292"/>
      <c r="FG35" s="292"/>
      <c r="FH35" s="295"/>
      <c r="FI35" s="295"/>
      <c r="FJ35" s="295"/>
      <c r="FK35" s="292"/>
      <c r="FL35" s="292"/>
      <c r="FM35" s="292"/>
      <c r="FN35" s="292"/>
      <c r="FO35" s="292"/>
    </row>
    <row r="36" spans="1:171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5"/>
      <c r="AK36" s="295"/>
      <c r="AL36" s="292"/>
      <c r="AM36" s="295"/>
      <c r="AN36" s="295"/>
      <c r="AO36" s="292"/>
      <c r="AP36" s="295"/>
      <c r="AQ36" s="292"/>
      <c r="AR36" s="295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5"/>
      <c r="BF36" s="295"/>
      <c r="BG36" s="295"/>
      <c r="BH36" s="295"/>
      <c r="BI36" s="295"/>
      <c r="BJ36" s="295"/>
      <c r="BK36" s="295"/>
      <c r="BL36" s="295"/>
      <c r="BM36" s="295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5"/>
      <c r="CC36" s="295"/>
      <c r="CD36" s="295"/>
      <c r="CE36" s="295"/>
      <c r="CF36" s="295"/>
      <c r="CG36" s="295"/>
      <c r="CH36" s="295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5"/>
      <c r="CX36" s="295"/>
      <c r="CY36" s="295"/>
      <c r="CZ36" s="295"/>
      <c r="DA36" s="295"/>
      <c r="DB36" s="295"/>
      <c r="DC36" s="295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5"/>
      <c r="DS36" s="295"/>
      <c r="DT36" s="292"/>
      <c r="DU36" s="295"/>
      <c r="DV36" s="295"/>
      <c r="DW36" s="295"/>
      <c r="DX36" s="295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5"/>
      <c r="EL36" s="295"/>
      <c r="EM36" s="295"/>
      <c r="EN36" s="292"/>
      <c r="EO36" s="292"/>
      <c r="EP36" s="295"/>
      <c r="EQ36" s="295"/>
      <c r="ER36" s="295"/>
      <c r="ES36" s="292"/>
      <c r="ET36" s="292"/>
      <c r="EU36" s="292"/>
      <c r="EV36" s="292"/>
      <c r="EW36" s="292"/>
      <c r="EX36" s="292"/>
      <c r="EY36" s="292"/>
      <c r="EZ36" s="292"/>
      <c r="FA36" s="292"/>
      <c r="FB36" s="292"/>
      <c r="FC36" s="292"/>
      <c r="FD36" s="292"/>
      <c r="FE36" s="292"/>
      <c r="FF36" s="292"/>
      <c r="FG36" s="292"/>
      <c r="FH36" s="295"/>
      <c r="FI36" s="295"/>
      <c r="FJ36" s="295"/>
      <c r="FK36" s="292"/>
      <c r="FL36" s="292"/>
      <c r="FM36" s="292"/>
      <c r="FN36" s="292"/>
      <c r="FO36" s="292"/>
    </row>
    <row r="37" spans="1:171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5"/>
      <c r="AK37" s="295"/>
      <c r="AL37" s="292"/>
      <c r="AM37" s="295"/>
      <c r="AN37" s="295"/>
      <c r="AO37" s="292"/>
      <c r="AP37" s="295"/>
      <c r="AQ37" s="292"/>
      <c r="AR37" s="295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5"/>
      <c r="BF37" s="295"/>
      <c r="BG37" s="295"/>
      <c r="BH37" s="295"/>
      <c r="BI37" s="295"/>
      <c r="BJ37" s="295"/>
      <c r="BK37" s="295"/>
      <c r="BL37" s="295"/>
      <c r="BM37" s="295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5"/>
      <c r="CC37" s="295"/>
      <c r="CD37" s="295"/>
      <c r="CE37" s="295"/>
      <c r="CF37" s="295"/>
      <c r="CG37" s="295"/>
      <c r="CH37" s="295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5"/>
      <c r="CX37" s="295"/>
      <c r="CY37" s="295"/>
      <c r="CZ37" s="295"/>
      <c r="DA37" s="295"/>
      <c r="DB37" s="295"/>
      <c r="DC37" s="295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5"/>
      <c r="DS37" s="295"/>
      <c r="DT37" s="292"/>
      <c r="DU37" s="295"/>
      <c r="DV37" s="295"/>
      <c r="DW37" s="295"/>
      <c r="DX37" s="295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5"/>
      <c r="EL37" s="295"/>
      <c r="EM37" s="295"/>
      <c r="EN37" s="292"/>
      <c r="EO37" s="292"/>
      <c r="EP37" s="295"/>
      <c r="EQ37" s="295"/>
      <c r="ER37" s="295"/>
      <c r="ES37" s="292"/>
      <c r="ET37" s="292"/>
      <c r="EU37" s="292"/>
      <c r="EV37" s="292"/>
      <c r="EW37" s="292"/>
      <c r="EX37" s="292"/>
      <c r="EY37" s="292"/>
      <c r="EZ37" s="292"/>
      <c r="FA37" s="292"/>
      <c r="FB37" s="292"/>
      <c r="FC37" s="292"/>
      <c r="FD37" s="292"/>
      <c r="FE37" s="292"/>
      <c r="FF37" s="292"/>
      <c r="FG37" s="292"/>
      <c r="FH37" s="295"/>
      <c r="FI37" s="295"/>
      <c r="FJ37" s="295"/>
      <c r="FK37" s="292"/>
      <c r="FL37" s="292"/>
      <c r="FM37" s="292"/>
      <c r="FN37" s="292"/>
      <c r="FO37" s="292"/>
    </row>
    <row r="38" spans="1:171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5"/>
      <c r="AK38" s="295"/>
      <c r="AL38" s="292"/>
      <c r="AM38" s="295"/>
      <c r="AN38" s="295"/>
      <c r="AO38" s="292"/>
      <c r="AP38" s="295"/>
      <c r="AQ38" s="292"/>
      <c r="AR38" s="295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5"/>
      <c r="BF38" s="295"/>
      <c r="BG38" s="295"/>
      <c r="BH38" s="295"/>
      <c r="BI38" s="295"/>
      <c r="BJ38" s="295"/>
      <c r="BK38" s="295"/>
      <c r="BL38" s="295"/>
      <c r="BM38" s="295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5"/>
      <c r="CC38" s="295"/>
      <c r="CD38" s="295"/>
      <c r="CE38" s="295"/>
      <c r="CF38" s="295"/>
      <c r="CG38" s="295"/>
      <c r="CH38" s="295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5"/>
      <c r="CX38" s="295"/>
      <c r="CY38" s="295"/>
      <c r="CZ38" s="295"/>
      <c r="DA38" s="295"/>
      <c r="DB38" s="295"/>
      <c r="DC38" s="295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5"/>
      <c r="DS38" s="295"/>
      <c r="DT38" s="292"/>
      <c r="DU38" s="295"/>
      <c r="DV38" s="295"/>
      <c r="DW38" s="295"/>
      <c r="DX38" s="295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5"/>
      <c r="EL38" s="295"/>
      <c r="EM38" s="295"/>
      <c r="EN38" s="292"/>
      <c r="EO38" s="292"/>
      <c r="EP38" s="295"/>
      <c r="EQ38" s="295"/>
      <c r="ER38" s="295"/>
      <c r="ES38" s="292"/>
      <c r="ET38" s="292"/>
      <c r="EU38" s="292"/>
      <c r="EV38" s="292"/>
      <c r="EW38" s="292"/>
      <c r="EX38" s="292"/>
      <c r="EY38" s="292"/>
      <c r="EZ38" s="292"/>
      <c r="FA38" s="292"/>
      <c r="FB38" s="292"/>
      <c r="FC38" s="292"/>
      <c r="FD38" s="292"/>
      <c r="FE38" s="292"/>
      <c r="FF38" s="292"/>
      <c r="FG38" s="292"/>
      <c r="FH38" s="295"/>
      <c r="FI38" s="295"/>
      <c r="FJ38" s="295"/>
      <c r="FK38" s="292"/>
      <c r="FL38" s="292"/>
      <c r="FM38" s="292"/>
      <c r="FN38" s="292"/>
      <c r="FO38" s="292"/>
    </row>
    <row r="39" spans="1:171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5"/>
      <c r="AK39" s="295"/>
      <c r="AL39" s="292"/>
      <c r="AM39" s="295"/>
      <c r="AN39" s="295"/>
      <c r="AO39" s="292"/>
      <c r="AP39" s="295"/>
      <c r="AQ39" s="292"/>
      <c r="AR39" s="295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5"/>
      <c r="BF39" s="295"/>
      <c r="BG39" s="295"/>
      <c r="BH39" s="295"/>
      <c r="BI39" s="295"/>
      <c r="BJ39" s="295"/>
      <c r="BK39" s="295"/>
      <c r="BL39" s="295"/>
      <c r="BM39" s="295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5"/>
      <c r="CC39" s="295"/>
      <c r="CD39" s="295"/>
      <c r="CE39" s="295"/>
      <c r="CF39" s="295"/>
      <c r="CG39" s="295"/>
      <c r="CH39" s="295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5"/>
      <c r="CX39" s="295"/>
      <c r="CY39" s="295"/>
      <c r="CZ39" s="295"/>
      <c r="DA39" s="295"/>
      <c r="DB39" s="295"/>
      <c r="DC39" s="295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5"/>
      <c r="DS39" s="295"/>
      <c r="DT39" s="292"/>
      <c r="DU39" s="295"/>
      <c r="DV39" s="295"/>
      <c r="DW39" s="295"/>
      <c r="DX39" s="295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5"/>
      <c r="EL39" s="295"/>
      <c r="EM39" s="295"/>
      <c r="EN39" s="292"/>
      <c r="EO39" s="292"/>
      <c r="EP39" s="295"/>
      <c r="EQ39" s="295"/>
      <c r="ER39" s="295"/>
      <c r="ES39" s="292"/>
      <c r="ET39" s="292"/>
      <c r="EU39" s="292"/>
      <c r="EV39" s="292"/>
      <c r="EW39" s="292"/>
      <c r="EX39" s="292"/>
      <c r="EY39" s="292"/>
      <c r="EZ39" s="292"/>
      <c r="FA39" s="292"/>
      <c r="FB39" s="292"/>
      <c r="FC39" s="292"/>
      <c r="FD39" s="292"/>
      <c r="FE39" s="292"/>
      <c r="FF39" s="292"/>
      <c r="FG39" s="292"/>
      <c r="FH39" s="295"/>
      <c r="FI39" s="295"/>
      <c r="FJ39" s="295"/>
      <c r="FK39" s="292"/>
      <c r="FL39" s="292"/>
      <c r="FM39" s="292"/>
      <c r="FN39" s="292"/>
      <c r="FO39" s="292"/>
    </row>
    <row r="40" spans="1:171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5"/>
      <c r="AK40" s="295"/>
      <c r="AL40" s="292"/>
      <c r="AM40" s="295"/>
      <c r="AN40" s="295"/>
      <c r="AO40" s="292"/>
      <c r="AP40" s="295"/>
      <c r="AQ40" s="292"/>
      <c r="AR40" s="295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5"/>
      <c r="BF40" s="295"/>
      <c r="BG40" s="295"/>
      <c r="BH40" s="295"/>
      <c r="BI40" s="295"/>
      <c r="BJ40" s="295"/>
      <c r="BK40" s="295"/>
      <c r="BL40" s="295"/>
      <c r="BM40" s="295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5"/>
      <c r="CC40" s="295"/>
      <c r="CD40" s="295"/>
      <c r="CE40" s="295"/>
      <c r="CF40" s="295"/>
      <c r="CG40" s="295"/>
      <c r="CH40" s="295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5"/>
      <c r="CX40" s="295"/>
      <c r="CY40" s="295"/>
      <c r="CZ40" s="295"/>
      <c r="DA40" s="295"/>
      <c r="DB40" s="295"/>
      <c r="DC40" s="295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5"/>
      <c r="DS40" s="295"/>
      <c r="DT40" s="292"/>
      <c r="DU40" s="295"/>
      <c r="DV40" s="295"/>
      <c r="DW40" s="295"/>
      <c r="DX40" s="295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5"/>
      <c r="EL40" s="295"/>
      <c r="EM40" s="295"/>
      <c r="EN40" s="292"/>
      <c r="EO40" s="292"/>
      <c r="EP40" s="295"/>
      <c r="EQ40" s="295"/>
      <c r="ER40" s="295"/>
      <c r="ES40" s="292"/>
      <c r="ET40" s="292"/>
      <c r="EU40" s="292"/>
      <c r="EV40" s="292"/>
      <c r="EW40" s="292"/>
      <c r="EX40" s="292"/>
      <c r="EY40" s="292"/>
      <c r="EZ40" s="292"/>
      <c r="FA40" s="292"/>
      <c r="FB40" s="292"/>
      <c r="FC40" s="292"/>
      <c r="FD40" s="292"/>
      <c r="FE40" s="292"/>
      <c r="FF40" s="292"/>
      <c r="FG40" s="292"/>
      <c r="FH40" s="295"/>
      <c r="FI40" s="295"/>
      <c r="FJ40" s="295"/>
      <c r="FK40" s="292"/>
      <c r="FL40" s="292"/>
      <c r="FM40" s="292"/>
      <c r="FN40" s="292"/>
      <c r="FO40" s="292"/>
    </row>
    <row r="41" spans="1:171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5"/>
      <c r="AK41" s="295"/>
      <c r="AL41" s="292"/>
      <c r="AM41" s="295"/>
      <c r="AN41" s="295"/>
      <c r="AO41" s="292"/>
      <c r="AP41" s="295"/>
      <c r="AQ41" s="292"/>
      <c r="AR41" s="295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5"/>
      <c r="BF41" s="295"/>
      <c r="BG41" s="295"/>
      <c r="BH41" s="295"/>
      <c r="BI41" s="295"/>
      <c r="BJ41" s="295"/>
      <c r="BK41" s="295"/>
      <c r="BL41" s="295"/>
      <c r="BM41" s="295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5"/>
      <c r="CC41" s="295"/>
      <c r="CD41" s="295"/>
      <c r="CE41" s="295"/>
      <c r="CF41" s="295"/>
      <c r="CG41" s="295"/>
      <c r="CH41" s="295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5"/>
      <c r="CX41" s="295"/>
      <c r="CY41" s="295"/>
      <c r="CZ41" s="295"/>
      <c r="DA41" s="295"/>
      <c r="DB41" s="295"/>
      <c r="DC41" s="295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5"/>
      <c r="DS41" s="295"/>
      <c r="DT41" s="292"/>
      <c r="DU41" s="295"/>
      <c r="DV41" s="295"/>
      <c r="DW41" s="295"/>
      <c r="DX41" s="295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5"/>
      <c r="EL41" s="295"/>
      <c r="EM41" s="295"/>
      <c r="EN41" s="292"/>
      <c r="EO41" s="292"/>
      <c r="EP41" s="295"/>
      <c r="EQ41" s="295"/>
      <c r="ER41" s="295"/>
      <c r="ES41" s="292"/>
      <c r="ET41" s="292"/>
      <c r="EU41" s="292"/>
      <c r="EV41" s="292"/>
      <c r="EW41" s="292"/>
      <c r="EX41" s="292"/>
      <c r="EY41" s="292"/>
      <c r="EZ41" s="292"/>
      <c r="FA41" s="292"/>
      <c r="FB41" s="292"/>
      <c r="FC41" s="292"/>
      <c r="FD41" s="292"/>
      <c r="FE41" s="292"/>
      <c r="FF41" s="292"/>
      <c r="FG41" s="292"/>
      <c r="FH41" s="295"/>
      <c r="FI41" s="295"/>
      <c r="FJ41" s="295"/>
      <c r="FK41" s="292"/>
      <c r="FL41" s="292"/>
      <c r="FM41" s="292"/>
      <c r="FN41" s="292"/>
      <c r="FO41" s="292"/>
    </row>
    <row r="42" spans="1:171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5"/>
      <c r="AK42" s="295"/>
      <c r="AL42" s="292"/>
      <c r="AM42" s="295"/>
      <c r="AN42" s="295"/>
      <c r="AO42" s="292"/>
      <c r="AP42" s="295"/>
      <c r="AQ42" s="292"/>
      <c r="AR42" s="295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5"/>
      <c r="BF42" s="295"/>
      <c r="BG42" s="295"/>
      <c r="BH42" s="295"/>
      <c r="BI42" s="295"/>
      <c r="BJ42" s="295"/>
      <c r="BK42" s="295"/>
      <c r="BL42" s="295"/>
      <c r="BM42" s="295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5"/>
      <c r="CC42" s="295"/>
      <c r="CD42" s="295"/>
      <c r="CE42" s="295"/>
      <c r="CF42" s="295"/>
      <c r="CG42" s="295"/>
      <c r="CH42" s="295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5"/>
      <c r="CX42" s="295"/>
      <c r="CY42" s="295"/>
      <c r="CZ42" s="295"/>
      <c r="DA42" s="295"/>
      <c r="DB42" s="295"/>
      <c r="DC42" s="295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5"/>
      <c r="DS42" s="295"/>
      <c r="DT42" s="292"/>
      <c r="DU42" s="295"/>
      <c r="DV42" s="295"/>
      <c r="DW42" s="295"/>
      <c r="DX42" s="295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5"/>
      <c r="EL42" s="295"/>
      <c r="EM42" s="295"/>
      <c r="EN42" s="292"/>
      <c r="EO42" s="292"/>
      <c r="EP42" s="295"/>
      <c r="EQ42" s="295"/>
      <c r="ER42" s="295"/>
      <c r="ES42" s="292"/>
      <c r="ET42" s="292"/>
      <c r="EU42" s="292"/>
      <c r="EV42" s="292"/>
      <c r="EW42" s="292"/>
      <c r="EX42" s="292"/>
      <c r="EY42" s="292"/>
      <c r="EZ42" s="292"/>
      <c r="FA42" s="292"/>
      <c r="FB42" s="292"/>
      <c r="FC42" s="292"/>
      <c r="FD42" s="292"/>
      <c r="FE42" s="292"/>
      <c r="FF42" s="292"/>
      <c r="FG42" s="292"/>
      <c r="FH42" s="295"/>
      <c r="FI42" s="295"/>
      <c r="FJ42" s="295"/>
      <c r="FK42" s="292"/>
      <c r="FL42" s="292"/>
      <c r="FM42" s="292"/>
      <c r="FN42" s="292"/>
      <c r="FO42" s="292"/>
    </row>
    <row r="43" spans="1:171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5"/>
      <c r="AK43" s="295"/>
      <c r="AL43" s="292"/>
      <c r="AM43" s="295"/>
      <c r="AN43" s="295"/>
      <c r="AO43" s="292"/>
      <c r="AP43" s="295"/>
      <c r="AQ43" s="292"/>
      <c r="AR43" s="295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5"/>
      <c r="BF43" s="295"/>
      <c r="BG43" s="295"/>
      <c r="BH43" s="295"/>
      <c r="BI43" s="295"/>
      <c r="BJ43" s="295"/>
      <c r="BK43" s="295"/>
      <c r="BL43" s="295"/>
      <c r="BM43" s="295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5"/>
      <c r="CC43" s="295"/>
      <c r="CD43" s="295"/>
      <c r="CE43" s="295"/>
      <c r="CF43" s="295"/>
      <c r="CG43" s="295"/>
      <c r="CH43" s="295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5"/>
      <c r="CX43" s="295"/>
      <c r="CY43" s="295"/>
      <c r="CZ43" s="295"/>
      <c r="DA43" s="295"/>
      <c r="DB43" s="295"/>
      <c r="DC43" s="295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5"/>
      <c r="DS43" s="295"/>
      <c r="DT43" s="292"/>
      <c r="DU43" s="295"/>
      <c r="DV43" s="295"/>
      <c r="DW43" s="295"/>
      <c r="DX43" s="295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5"/>
      <c r="EL43" s="295"/>
      <c r="EM43" s="295"/>
      <c r="EN43" s="292"/>
      <c r="EO43" s="292"/>
      <c r="EP43" s="295"/>
      <c r="EQ43" s="295"/>
      <c r="ER43" s="295"/>
      <c r="ES43" s="292"/>
      <c r="ET43" s="292"/>
      <c r="EU43" s="292"/>
      <c r="EV43" s="292"/>
      <c r="EW43" s="292"/>
      <c r="EX43" s="292"/>
      <c r="EY43" s="292"/>
      <c r="EZ43" s="292"/>
      <c r="FA43" s="292"/>
      <c r="FB43" s="292"/>
      <c r="FC43" s="292"/>
      <c r="FD43" s="292"/>
      <c r="FE43" s="292"/>
      <c r="FF43" s="292"/>
      <c r="FG43" s="292"/>
      <c r="FH43" s="295"/>
      <c r="FI43" s="295"/>
      <c r="FJ43" s="295"/>
      <c r="FK43" s="292"/>
      <c r="FL43" s="292"/>
      <c r="FM43" s="292"/>
      <c r="FN43" s="292"/>
      <c r="FO43" s="292"/>
    </row>
    <row r="44" spans="1:171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5"/>
      <c r="AK44" s="295"/>
      <c r="AL44" s="292"/>
      <c r="AM44" s="295"/>
      <c r="AN44" s="295"/>
      <c r="AO44" s="292"/>
      <c r="AP44" s="295"/>
      <c r="AQ44" s="292"/>
      <c r="AR44" s="295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5"/>
      <c r="BF44" s="295"/>
      <c r="BG44" s="295"/>
      <c r="BH44" s="295"/>
      <c r="BI44" s="295"/>
      <c r="BJ44" s="295"/>
      <c r="BK44" s="295"/>
      <c r="BL44" s="295"/>
      <c r="BM44" s="295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5"/>
      <c r="CC44" s="295"/>
      <c r="CD44" s="295"/>
      <c r="CE44" s="295"/>
      <c r="CF44" s="295"/>
      <c r="CG44" s="295"/>
      <c r="CH44" s="295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5"/>
      <c r="CX44" s="295"/>
      <c r="CY44" s="295"/>
      <c r="CZ44" s="295"/>
      <c r="DA44" s="295"/>
      <c r="DB44" s="295"/>
      <c r="DC44" s="295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5"/>
      <c r="DS44" s="295"/>
      <c r="DT44" s="292"/>
      <c r="DU44" s="295"/>
      <c r="DV44" s="295"/>
      <c r="DW44" s="295"/>
      <c r="DX44" s="295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5"/>
      <c r="EL44" s="295"/>
      <c r="EM44" s="295"/>
      <c r="EN44" s="292"/>
      <c r="EO44" s="292"/>
      <c r="EP44" s="295"/>
      <c r="EQ44" s="295"/>
      <c r="ER44" s="295"/>
      <c r="ES44" s="292"/>
      <c r="ET44" s="292"/>
      <c r="EU44" s="292"/>
      <c r="EV44" s="292"/>
      <c r="EW44" s="292"/>
      <c r="EX44" s="292"/>
      <c r="EY44" s="292"/>
      <c r="EZ44" s="292"/>
      <c r="FA44" s="292"/>
      <c r="FB44" s="292"/>
      <c r="FC44" s="292"/>
      <c r="FD44" s="292"/>
      <c r="FE44" s="292"/>
      <c r="FF44" s="292"/>
      <c r="FG44" s="292"/>
      <c r="FH44" s="295"/>
      <c r="FI44" s="295"/>
      <c r="FJ44" s="295"/>
      <c r="FK44" s="292"/>
      <c r="FL44" s="292"/>
      <c r="FM44" s="292"/>
      <c r="FN44" s="292"/>
      <c r="FO44" s="292"/>
    </row>
    <row r="45" spans="1:171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5"/>
      <c r="AK45" s="295"/>
      <c r="AL45" s="292"/>
      <c r="AM45" s="295"/>
      <c r="AN45" s="295"/>
      <c r="AO45" s="292"/>
      <c r="AP45" s="295"/>
      <c r="AQ45" s="292"/>
      <c r="AR45" s="295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5"/>
      <c r="BF45" s="295"/>
      <c r="BG45" s="295"/>
      <c r="BH45" s="295"/>
      <c r="BI45" s="295"/>
      <c r="BJ45" s="295"/>
      <c r="BK45" s="295"/>
      <c r="BL45" s="295"/>
      <c r="BM45" s="295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5"/>
      <c r="CC45" s="295"/>
      <c r="CD45" s="295"/>
      <c r="CE45" s="295"/>
      <c r="CF45" s="295"/>
      <c r="CG45" s="295"/>
      <c r="CH45" s="295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5"/>
      <c r="CX45" s="295"/>
      <c r="CY45" s="295"/>
      <c r="CZ45" s="295"/>
      <c r="DA45" s="295"/>
      <c r="DB45" s="295"/>
      <c r="DC45" s="295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5"/>
      <c r="DS45" s="295"/>
      <c r="DT45" s="292"/>
      <c r="DU45" s="295"/>
      <c r="DV45" s="295"/>
      <c r="DW45" s="295"/>
      <c r="DX45" s="295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5"/>
      <c r="EL45" s="295"/>
      <c r="EM45" s="295"/>
      <c r="EN45" s="292"/>
      <c r="EO45" s="292"/>
      <c r="EP45" s="295"/>
      <c r="EQ45" s="295"/>
      <c r="ER45" s="295"/>
      <c r="ES45" s="292"/>
      <c r="ET45" s="292"/>
      <c r="EU45" s="292"/>
      <c r="EV45" s="292"/>
      <c r="EW45" s="292"/>
      <c r="EX45" s="292"/>
      <c r="EY45" s="292"/>
      <c r="EZ45" s="292"/>
      <c r="FA45" s="292"/>
      <c r="FB45" s="292"/>
      <c r="FC45" s="292"/>
      <c r="FD45" s="292"/>
      <c r="FE45" s="292"/>
      <c r="FF45" s="292"/>
      <c r="FG45" s="292"/>
      <c r="FH45" s="295"/>
      <c r="FI45" s="295"/>
      <c r="FJ45" s="295"/>
      <c r="FK45" s="292"/>
      <c r="FL45" s="292"/>
      <c r="FM45" s="292"/>
      <c r="FN45" s="292"/>
      <c r="FO45" s="292"/>
    </row>
    <row r="46" spans="1:171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5"/>
      <c r="AK46" s="295"/>
      <c r="AL46" s="292"/>
      <c r="AM46" s="295"/>
      <c r="AN46" s="295"/>
      <c r="AO46" s="292"/>
      <c r="AP46" s="295"/>
      <c r="AQ46" s="292"/>
      <c r="AR46" s="295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5"/>
      <c r="BF46" s="295"/>
      <c r="BG46" s="295"/>
      <c r="BH46" s="295"/>
      <c r="BI46" s="295"/>
      <c r="BJ46" s="295"/>
      <c r="BK46" s="295"/>
      <c r="BL46" s="295"/>
      <c r="BM46" s="295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5"/>
      <c r="CC46" s="295"/>
      <c r="CD46" s="295"/>
      <c r="CE46" s="295"/>
      <c r="CF46" s="295"/>
      <c r="CG46" s="295"/>
      <c r="CH46" s="295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5"/>
      <c r="CX46" s="295"/>
      <c r="CY46" s="295"/>
      <c r="CZ46" s="295"/>
      <c r="DA46" s="295"/>
      <c r="DB46" s="295"/>
      <c r="DC46" s="295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5"/>
      <c r="DS46" s="295"/>
      <c r="DT46" s="292"/>
      <c r="DU46" s="295"/>
      <c r="DV46" s="295"/>
      <c r="DW46" s="295"/>
      <c r="DX46" s="295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5"/>
      <c r="EL46" s="295"/>
      <c r="EM46" s="295"/>
      <c r="EN46" s="292"/>
      <c r="EO46" s="292"/>
      <c r="EP46" s="295"/>
      <c r="EQ46" s="295"/>
      <c r="ER46" s="295"/>
      <c r="ES46" s="292"/>
      <c r="ET46" s="292"/>
      <c r="EU46" s="292"/>
      <c r="EV46" s="292"/>
      <c r="EW46" s="292"/>
      <c r="EX46" s="292"/>
      <c r="EY46" s="292"/>
      <c r="EZ46" s="292"/>
      <c r="FA46" s="292"/>
      <c r="FB46" s="292"/>
      <c r="FC46" s="292"/>
      <c r="FD46" s="292"/>
      <c r="FE46" s="292"/>
      <c r="FF46" s="292"/>
      <c r="FG46" s="292"/>
      <c r="FH46" s="295"/>
      <c r="FI46" s="295"/>
      <c r="FJ46" s="295"/>
      <c r="FK46" s="292"/>
      <c r="FL46" s="292"/>
      <c r="FM46" s="292"/>
      <c r="FN46" s="292"/>
      <c r="FO46" s="292"/>
    </row>
    <row r="47" spans="1:171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5"/>
      <c r="AK47" s="295"/>
      <c r="AL47" s="292"/>
      <c r="AM47" s="295"/>
      <c r="AN47" s="295"/>
      <c r="AO47" s="292"/>
      <c r="AP47" s="295"/>
      <c r="AQ47" s="292"/>
      <c r="AR47" s="295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5"/>
      <c r="BF47" s="295"/>
      <c r="BG47" s="295"/>
      <c r="BH47" s="295"/>
      <c r="BI47" s="295"/>
      <c r="BJ47" s="295"/>
      <c r="BK47" s="295"/>
      <c r="BL47" s="295"/>
      <c r="BM47" s="295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5"/>
      <c r="CC47" s="295"/>
      <c r="CD47" s="295"/>
      <c r="CE47" s="295"/>
      <c r="CF47" s="295"/>
      <c r="CG47" s="295"/>
      <c r="CH47" s="295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5"/>
      <c r="CX47" s="295"/>
      <c r="CY47" s="295"/>
      <c r="CZ47" s="295"/>
      <c r="DA47" s="295"/>
      <c r="DB47" s="295"/>
      <c r="DC47" s="295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5"/>
      <c r="DS47" s="295"/>
      <c r="DT47" s="292"/>
      <c r="DU47" s="295"/>
      <c r="DV47" s="295"/>
      <c r="DW47" s="295"/>
      <c r="DX47" s="295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5"/>
      <c r="EL47" s="295"/>
      <c r="EM47" s="295"/>
      <c r="EN47" s="292"/>
      <c r="EO47" s="292"/>
      <c r="EP47" s="295"/>
      <c r="EQ47" s="295"/>
      <c r="ER47" s="295"/>
      <c r="ES47" s="292"/>
      <c r="ET47" s="292"/>
      <c r="EU47" s="292"/>
      <c r="EV47" s="292"/>
      <c r="EW47" s="292"/>
      <c r="EX47" s="292"/>
      <c r="EY47" s="292"/>
      <c r="EZ47" s="292"/>
      <c r="FA47" s="292"/>
      <c r="FB47" s="292"/>
      <c r="FC47" s="292"/>
      <c r="FD47" s="292"/>
      <c r="FE47" s="292"/>
      <c r="FF47" s="292"/>
      <c r="FG47" s="292"/>
      <c r="FH47" s="295"/>
      <c r="FI47" s="295"/>
      <c r="FJ47" s="295"/>
      <c r="FK47" s="292"/>
      <c r="FL47" s="292"/>
      <c r="FM47" s="292"/>
      <c r="FN47" s="292"/>
      <c r="FO47" s="292"/>
    </row>
    <row r="48" spans="1:171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5"/>
      <c r="AK48" s="295"/>
      <c r="AL48" s="292"/>
      <c r="AM48" s="295"/>
      <c r="AN48" s="295"/>
      <c r="AO48" s="292"/>
      <c r="AP48" s="295"/>
      <c r="AQ48" s="292"/>
      <c r="AR48" s="295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5"/>
      <c r="BF48" s="295"/>
      <c r="BG48" s="295"/>
      <c r="BH48" s="295"/>
      <c r="BI48" s="295"/>
      <c r="BJ48" s="295"/>
      <c r="BK48" s="295"/>
      <c r="BL48" s="295"/>
      <c r="BM48" s="295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5"/>
      <c r="CC48" s="295"/>
      <c r="CD48" s="295"/>
      <c r="CE48" s="295"/>
      <c r="CF48" s="295"/>
      <c r="CG48" s="295"/>
      <c r="CH48" s="295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5"/>
      <c r="CX48" s="295"/>
      <c r="CY48" s="295"/>
      <c r="CZ48" s="295"/>
      <c r="DA48" s="295"/>
      <c r="DB48" s="295"/>
      <c r="DC48" s="295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5"/>
      <c r="DS48" s="295"/>
      <c r="DT48" s="292"/>
      <c r="DU48" s="295"/>
      <c r="DV48" s="295"/>
      <c r="DW48" s="295"/>
      <c r="DX48" s="295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5"/>
      <c r="EL48" s="295"/>
      <c r="EM48" s="295"/>
      <c r="EN48" s="292"/>
      <c r="EO48" s="292"/>
      <c r="EP48" s="295"/>
      <c r="EQ48" s="295"/>
      <c r="ER48" s="295"/>
      <c r="ES48" s="292"/>
      <c r="ET48" s="292"/>
      <c r="EU48" s="292"/>
      <c r="EV48" s="292"/>
      <c r="EW48" s="292"/>
      <c r="EX48" s="292"/>
      <c r="EY48" s="292"/>
      <c r="EZ48" s="292"/>
      <c r="FA48" s="292"/>
      <c r="FB48" s="292"/>
      <c r="FC48" s="292"/>
      <c r="FD48" s="292"/>
      <c r="FE48" s="292"/>
      <c r="FF48" s="292"/>
      <c r="FG48" s="292"/>
      <c r="FH48" s="295"/>
      <c r="FI48" s="295"/>
      <c r="FJ48" s="295"/>
      <c r="FK48" s="292"/>
      <c r="FL48" s="292"/>
      <c r="FM48" s="292"/>
      <c r="FN48" s="292"/>
      <c r="FO48" s="292"/>
    </row>
    <row r="49" spans="1:171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5"/>
      <c r="AK49" s="295"/>
      <c r="AL49" s="292"/>
      <c r="AM49" s="295"/>
      <c r="AN49" s="295"/>
      <c r="AO49" s="292"/>
      <c r="AP49" s="295"/>
      <c r="AQ49" s="292"/>
      <c r="AR49" s="295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5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5"/>
      <c r="CC49" s="295"/>
      <c r="CD49" s="295"/>
      <c r="CE49" s="295"/>
      <c r="CF49" s="295"/>
      <c r="CG49" s="295"/>
      <c r="CH49" s="295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5"/>
      <c r="CX49" s="295"/>
      <c r="CY49" s="295"/>
      <c r="CZ49" s="295"/>
      <c r="DA49" s="295"/>
      <c r="DB49" s="295"/>
      <c r="DC49" s="295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5"/>
      <c r="DS49" s="295"/>
      <c r="DT49" s="292"/>
      <c r="DU49" s="295"/>
      <c r="DV49" s="295"/>
      <c r="DW49" s="295"/>
      <c r="DX49" s="295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5"/>
      <c r="EL49" s="295"/>
      <c r="EM49" s="295"/>
      <c r="EN49" s="292"/>
      <c r="EO49" s="292"/>
      <c r="EP49" s="295"/>
      <c r="EQ49" s="295"/>
      <c r="ER49" s="295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5"/>
      <c r="FI49" s="295"/>
      <c r="FJ49" s="295"/>
      <c r="FK49" s="292"/>
      <c r="FL49" s="292"/>
      <c r="FM49" s="292"/>
      <c r="FN49" s="292"/>
      <c r="FO49" s="292"/>
    </row>
    <row r="50" spans="1:171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27">
    <sortCondition ref="A8:A27"/>
    <sortCondition ref="B8:B27"/>
    <sortCondition ref="C8:C27"/>
  </sortState>
  <mergeCells count="171"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&amp;L中間処理後の再生利用量の状況（令和2年度実績）</oddHeader>
  </headerFooter>
  <colBreaks count="7" manualBreakCount="7">
    <brk id="24" min="1" max="26" man="1"/>
    <brk id="45" min="1" max="26" man="1"/>
    <brk id="66" min="1" max="26" man="1"/>
    <brk id="87" min="1" max="26" man="1"/>
    <brk id="108" min="1" max="26" man="1"/>
    <brk id="129" min="1" max="26" man="1"/>
    <brk id="150" min="1" max="2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16" t="s">
        <v>11</v>
      </c>
      <c r="B2" s="365" t="s">
        <v>12</v>
      </c>
      <c r="C2" s="318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2" t="s">
        <v>108</v>
      </c>
      <c r="CC2" s="363"/>
      <c r="CD2" s="363"/>
      <c r="CE2" s="363"/>
      <c r="CF2" s="363"/>
      <c r="CG2" s="363"/>
      <c r="CH2" s="363"/>
      <c r="CI2" s="363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17"/>
      <c r="B3" s="366"/>
      <c r="C3" s="31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60" t="s">
        <v>112</v>
      </c>
      <c r="O3" s="360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5" customFormat="1" ht="25.5" customHeight="1">
      <c r="A4" s="317"/>
      <c r="B4" s="366"/>
      <c r="C4" s="319"/>
      <c r="D4" s="359"/>
      <c r="E4" s="359"/>
      <c r="F4" s="359" t="s">
        <v>3</v>
      </c>
      <c r="G4" s="360" t="s">
        <v>115</v>
      </c>
      <c r="H4" s="360" t="s">
        <v>20</v>
      </c>
      <c r="I4" s="360" t="s">
        <v>21</v>
      </c>
      <c r="J4" s="360" t="s">
        <v>22</v>
      </c>
      <c r="K4" s="360" t="s">
        <v>23</v>
      </c>
      <c r="L4" s="360" t="s">
        <v>24</v>
      </c>
      <c r="M4" s="360" t="s">
        <v>116</v>
      </c>
      <c r="N4" s="361"/>
      <c r="O4" s="361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5" customFormat="1" ht="22.5" customHeight="1">
      <c r="A5" s="317"/>
      <c r="B5" s="366"/>
      <c r="C5" s="319"/>
      <c r="D5" s="288"/>
      <c r="E5" s="359"/>
      <c r="F5" s="359"/>
      <c r="G5" s="361"/>
      <c r="H5" s="361"/>
      <c r="I5" s="361"/>
      <c r="J5" s="361"/>
      <c r="K5" s="361"/>
      <c r="L5" s="361"/>
      <c r="M5" s="361"/>
      <c r="N5" s="361"/>
      <c r="O5" s="361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6" customFormat="1" ht="13.5" customHeight="1">
      <c r="A6" s="317"/>
      <c r="B6" s="366"/>
      <c r="C6" s="319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佐賀県</v>
      </c>
      <c r="B7" s="303" t="str">
        <f>ごみ処理概要!B7</f>
        <v>41000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768</v>
      </c>
      <c r="C11" s="290" t="s">
        <v>769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770</v>
      </c>
      <c r="C12" s="290" t="s">
        <v>771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SUM(E27,F27,N27,O27)</f>
        <v>0</v>
      </c>
      <c r="E27" s="292">
        <f>X27</f>
        <v>0</v>
      </c>
      <c r="F27" s="292">
        <f>SUM(G27:M27)</f>
        <v>0</v>
      </c>
      <c r="G27" s="292">
        <f>AF27</f>
        <v>0</v>
      </c>
      <c r="H27" s="292">
        <f>AN27</f>
        <v>0</v>
      </c>
      <c r="I27" s="292">
        <f>AV27</f>
        <v>0</v>
      </c>
      <c r="J27" s="292">
        <f>BD27</f>
        <v>0</v>
      </c>
      <c r="K27" s="292">
        <f>BL27</f>
        <v>0</v>
      </c>
      <c r="L27" s="292">
        <f>BT27</f>
        <v>0</v>
      </c>
      <c r="M27" s="292">
        <f>CB27</f>
        <v>0</v>
      </c>
      <c r="N27" s="292">
        <f>CJ27</f>
        <v>0</v>
      </c>
      <c r="O27" s="292">
        <f>CR27</f>
        <v>0</v>
      </c>
      <c r="P27" s="292">
        <f>SUM(Q27:W27)</f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>SUM(Y27:AE27)</f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>SUM(AG27:AM27)</f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>SUM(AO27:AU27)</f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>SUM(AW27:BC27)</f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>SUM(BE27:BK27)</f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>SUM(BM27:BS27)</f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>SUM(BU27:CA27)</f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>SUM(CC27:CI27)</f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>SUM(CK27:CQ27)</f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>SUM(CS27:CY27)</f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</row>
    <row r="29" spans="1:103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</row>
    <row r="30" spans="1:103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</row>
    <row r="31" spans="1:103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</row>
    <row r="32" spans="1:103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</row>
    <row r="33" spans="1:103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</row>
    <row r="34" spans="1:103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</row>
    <row r="35" spans="1:103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</row>
    <row r="36" spans="1:103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</row>
    <row r="37" spans="1:103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</row>
    <row r="38" spans="1:103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</row>
    <row r="39" spans="1:103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</row>
    <row r="40" spans="1:103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</row>
    <row r="41" spans="1:103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</row>
    <row r="42" spans="1:103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</row>
    <row r="43" spans="1:103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</row>
    <row r="44" spans="1:103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</row>
    <row r="45" spans="1:103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</row>
    <row r="46" spans="1:103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</row>
    <row r="47" spans="1:103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</row>
    <row r="48" spans="1:103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</row>
    <row r="49" spans="1:103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</row>
    <row r="50" spans="1:103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27">
    <sortCondition ref="A8:A27"/>
    <sortCondition ref="B8:B27"/>
    <sortCondition ref="C8:C27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&amp;L災害廃棄物の処理処分状況（令和2年度実績）</oddHeader>
  </headerFooter>
  <colBreaks count="2" manualBreakCount="2">
    <brk id="15" min="1" max="26" man="1"/>
    <brk id="31" min="1" max="2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35" hidden="1" customWidth="1"/>
    <col min="23" max="23" width="18.375" style="35" hidden="1" customWidth="1"/>
    <col min="24" max="24" width="4" style="35" hidden="1" customWidth="1"/>
    <col min="25" max="25" width="13.625" style="35" hidden="1" customWidth="1"/>
    <col min="26" max="26" width="9" style="172" hidden="1" customWidth="1"/>
    <col min="27" max="27" width="8" style="35" hidden="1" customWidth="1"/>
    <col min="28" max="28" width="5" style="35" hidden="1" customWidth="1"/>
    <col min="29" max="29" width="8" style="35" hidden="1" customWidth="1"/>
    <col min="30" max="30" width="4" style="174" hidden="1" customWidth="1"/>
    <col min="31" max="31" width="10" style="35" hidden="1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67" t="s">
        <v>119</v>
      </c>
      <c r="I5" s="368"/>
      <c r="J5" s="368"/>
      <c r="K5" s="368"/>
      <c r="L5" s="371" t="s">
        <v>120</v>
      </c>
      <c r="M5" s="373" t="s">
        <v>121</v>
      </c>
      <c r="N5" s="374"/>
      <c r="O5" s="375"/>
      <c r="P5" s="37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69"/>
      <c r="I6" s="370"/>
      <c r="J6" s="370"/>
      <c r="K6" s="370"/>
      <c r="L6" s="372"/>
      <c r="M6" s="182" t="s">
        <v>124</v>
      </c>
      <c r="N6" s="2" t="s">
        <v>125</v>
      </c>
      <c r="O6" s="3" t="s">
        <v>126</v>
      </c>
      <c r="P6" s="37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78" t="s">
        <v>132</v>
      </c>
      <c r="I7" s="378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41000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2" t="s">
        <v>139</v>
      </c>
      <c r="C8" s="387"/>
      <c r="D8" s="387"/>
      <c r="E8" s="123">
        <f ca="1">SUM(E6:E7)</f>
        <v>0</v>
      </c>
      <c r="F8" s="56"/>
      <c r="H8" s="379"/>
      <c r="I8" s="380"/>
      <c r="J8" s="388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41201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91" t="s">
        <v>146</v>
      </c>
      <c r="C9" s="387"/>
      <c r="D9" s="387"/>
      <c r="E9" s="123">
        <f ca="1">Y8</f>
        <v>0</v>
      </c>
      <c r="F9" s="56"/>
      <c r="H9" s="379"/>
      <c r="I9" s="380"/>
      <c r="J9" s="389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41202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379"/>
      <c r="I10" s="380"/>
      <c r="J10" s="389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41203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92"/>
      <c r="C11" s="392"/>
      <c r="D11" s="392"/>
      <c r="E11" s="34" t="s">
        <v>157</v>
      </c>
      <c r="F11" s="34" t="s">
        <v>158</v>
      </c>
      <c r="H11" s="379"/>
      <c r="I11" s="380"/>
      <c r="J11" s="389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41204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93" t="s">
        <v>164</v>
      </c>
      <c r="C12" s="396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79"/>
      <c r="I12" s="380"/>
      <c r="J12" s="389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41205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94"/>
      <c r="C13" s="397"/>
      <c r="D13" s="10" t="s">
        <v>172</v>
      </c>
      <c r="E13" s="40">
        <f t="shared" ca="1" si="3"/>
        <v>0</v>
      </c>
      <c r="F13" s="40">
        <f t="shared" ca="1" si="4"/>
        <v>0</v>
      </c>
      <c r="H13" s="379"/>
      <c r="I13" s="380"/>
      <c r="J13" s="389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41206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94"/>
      <c r="C14" s="397"/>
      <c r="D14" s="10" t="s">
        <v>178</v>
      </c>
      <c r="E14" s="40">
        <f t="shared" ca="1" si="3"/>
        <v>0</v>
      </c>
      <c r="F14" s="40">
        <f t="shared" ca="1" si="4"/>
        <v>0</v>
      </c>
      <c r="H14" s="379"/>
      <c r="I14" s="380"/>
      <c r="J14" s="390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41207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94"/>
      <c r="C15" s="397"/>
      <c r="D15" s="10" t="s">
        <v>184</v>
      </c>
      <c r="E15" s="40">
        <f t="shared" ca="1" si="3"/>
        <v>0</v>
      </c>
      <c r="F15" s="40">
        <f t="shared" ca="1" si="4"/>
        <v>0</v>
      </c>
      <c r="H15" s="379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41208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94"/>
      <c r="C16" s="397"/>
      <c r="D16" s="10" t="s">
        <v>190</v>
      </c>
      <c r="E16" s="40">
        <f t="shared" ca="1" si="3"/>
        <v>0</v>
      </c>
      <c r="F16" s="40">
        <f t="shared" ca="1" si="4"/>
        <v>0</v>
      </c>
      <c r="H16" s="379"/>
      <c r="I16" s="378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41209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94"/>
      <c r="C17" s="397"/>
      <c r="D17" s="10" t="s">
        <v>196</v>
      </c>
      <c r="E17" s="40">
        <f t="shared" ca="1" si="3"/>
        <v>0</v>
      </c>
      <c r="F17" s="40">
        <f t="shared" ca="1" si="4"/>
        <v>0</v>
      </c>
      <c r="H17" s="379"/>
      <c r="I17" s="380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41210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94"/>
      <c r="C18" s="398"/>
      <c r="D18" s="59" t="s">
        <v>201</v>
      </c>
      <c r="E18" s="124">
        <f ca="1">SUM(E12:E17)</f>
        <v>0</v>
      </c>
      <c r="F18" s="124">
        <f ca="1">SUM(F12:F17)</f>
        <v>0</v>
      </c>
      <c r="H18" s="379"/>
      <c r="I18" s="380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41327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94"/>
      <c r="C19" s="399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79"/>
      <c r="I19" s="380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41341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94"/>
      <c r="C20" s="400"/>
      <c r="D20" s="10" t="s">
        <v>214</v>
      </c>
      <c r="E20" s="125">
        <f t="shared" ca="1" si="10"/>
        <v>0</v>
      </c>
      <c r="F20" s="40">
        <f t="shared" ca="1" si="11"/>
        <v>0</v>
      </c>
      <c r="H20" s="379"/>
      <c r="I20" s="380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41345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94"/>
      <c r="C21" s="400"/>
      <c r="D21" s="10" t="s">
        <v>220</v>
      </c>
      <c r="E21" s="125">
        <f t="shared" ca="1" si="10"/>
        <v>0</v>
      </c>
      <c r="F21" s="40">
        <f t="shared" ca="1" si="11"/>
        <v>0</v>
      </c>
      <c r="H21" s="379"/>
      <c r="I21" s="380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41346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94"/>
      <c r="C22" s="400"/>
      <c r="D22" s="10" t="s">
        <v>225</v>
      </c>
      <c r="E22" s="125">
        <f t="shared" ca="1" si="10"/>
        <v>0</v>
      </c>
      <c r="F22" s="40">
        <f t="shared" ca="1" si="11"/>
        <v>0</v>
      </c>
      <c r="H22" s="379"/>
      <c r="I22" s="380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41387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94"/>
      <c r="C23" s="400"/>
      <c r="D23" s="10" t="s">
        <v>230</v>
      </c>
      <c r="E23" s="125">
        <f t="shared" ca="1" si="10"/>
        <v>0</v>
      </c>
      <c r="F23" s="40">
        <f t="shared" ca="1" si="11"/>
        <v>0</v>
      </c>
      <c r="H23" s="379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41401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94"/>
      <c r="C24" s="400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41423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94"/>
      <c r="C25" s="401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41424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95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41425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81" t="s">
        <v>68</v>
      </c>
      <c r="I27" s="382"/>
      <c r="J27" s="382"/>
      <c r="K27" s="383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41441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>
        <f t="shared" ca="1" si="0"/>
        <v>0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>
        <f t="shared" ca="1" si="0"/>
        <v>0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>
        <f t="shared" ca="1" si="0"/>
        <v>0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>
        <f t="shared" ca="1" si="0"/>
        <v>0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84" t="s">
        <v>284</v>
      </c>
      <c r="C32" s="385"/>
      <c r="D32" s="386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>
        <f t="shared" ca="1" si="0"/>
        <v>0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>
        <f t="shared" ca="1" si="0"/>
        <v>0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>
        <f t="shared" ca="1" si="0"/>
        <v>0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>
        <f t="shared" ca="1" si="0"/>
        <v>0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>
        <f t="shared" ca="1" si="0"/>
        <v>0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>
        <f t="shared" ca="1" si="0"/>
        <v>0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>
        <f t="shared" ca="1" si="0"/>
        <v>0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>
        <f t="shared" ca="1" si="0"/>
        <v>0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>
        <f t="shared" ca="1" si="0"/>
        <v>0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>
        <f t="shared" ca="1" si="0"/>
        <v>0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>
        <f t="shared" ca="1" si="0"/>
        <v>0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>
        <f t="shared" ca="1" si="0"/>
        <v>0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>
        <f t="shared" ca="1" si="0"/>
        <v>0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>
        <f t="shared" ca="1" si="0"/>
        <v>0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>
        <f t="shared" ca="1" si="0"/>
        <v>0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>
        <f t="shared" ca="1" si="0"/>
        <v>0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>
        <f t="shared" ca="1" si="0"/>
        <v>0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7" spans="1:16" hidden="1">
      <c r="B47" s="47" t="s">
        <v>664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2022-01-11T05:49:44Z</dcterms:modified>
</cp:coreProperties>
</file>