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9高知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水洗化人口等!$A$6:$AA$40</definedName>
    <definedName name="_xlnm.Print_Area" localSheetId="2">し尿集計結果!$A$1:$M$36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N9" i="2"/>
  <c r="N10" i="2"/>
  <c r="N12" i="2"/>
  <c r="N15" i="2"/>
  <c r="N16" i="2"/>
  <c r="N18" i="2"/>
  <c r="N21" i="2"/>
  <c r="N22" i="2"/>
  <c r="N24" i="2"/>
  <c r="N27" i="2"/>
  <c r="N28" i="2"/>
  <c r="N30" i="2"/>
  <c r="N33" i="2"/>
  <c r="N34" i="2"/>
  <c r="N36" i="2"/>
  <c r="N39" i="2"/>
  <c r="N4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E8" i="2"/>
  <c r="E9" i="2"/>
  <c r="D9" i="2" s="1"/>
  <c r="E10" i="2"/>
  <c r="E11" i="2"/>
  <c r="E12" i="2"/>
  <c r="D12" i="2" s="1"/>
  <c r="E13" i="2"/>
  <c r="E14" i="2"/>
  <c r="E15" i="2"/>
  <c r="D15" i="2" s="1"/>
  <c r="E16" i="2"/>
  <c r="E17" i="2"/>
  <c r="E18" i="2"/>
  <c r="D18" i="2" s="1"/>
  <c r="E19" i="2"/>
  <c r="E20" i="2"/>
  <c r="E21" i="2"/>
  <c r="D21" i="2" s="1"/>
  <c r="E22" i="2"/>
  <c r="E23" i="2"/>
  <c r="E24" i="2"/>
  <c r="D24" i="2" s="1"/>
  <c r="E25" i="2"/>
  <c r="E26" i="2"/>
  <c r="E27" i="2"/>
  <c r="D27" i="2" s="1"/>
  <c r="E28" i="2"/>
  <c r="E29" i="2"/>
  <c r="E30" i="2"/>
  <c r="D30" i="2" s="1"/>
  <c r="E31" i="2"/>
  <c r="E32" i="2"/>
  <c r="E33" i="2"/>
  <c r="D33" i="2" s="1"/>
  <c r="E34" i="2"/>
  <c r="E35" i="2"/>
  <c r="E36" i="2"/>
  <c r="D36" i="2" s="1"/>
  <c r="E37" i="2"/>
  <c r="E38" i="2"/>
  <c r="E39" i="2"/>
  <c r="D39" i="2" s="1"/>
  <c r="E40" i="2"/>
  <c r="E41" i="2"/>
  <c r="D8" i="2"/>
  <c r="D11" i="2"/>
  <c r="D14" i="2"/>
  <c r="D17" i="2"/>
  <c r="D20" i="2"/>
  <c r="D23" i="2"/>
  <c r="D26" i="2"/>
  <c r="D29" i="2"/>
  <c r="D32" i="2"/>
  <c r="D35" i="2"/>
  <c r="D38" i="2"/>
  <c r="D4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E8" i="1"/>
  <c r="D8" i="1" s="1"/>
  <c r="E9" i="1"/>
  <c r="E10" i="1"/>
  <c r="D10" i="1" s="1"/>
  <c r="E11" i="1"/>
  <c r="D11" i="1" s="1"/>
  <c r="E12" i="1"/>
  <c r="E13" i="1"/>
  <c r="D13" i="1" s="1"/>
  <c r="E14" i="1"/>
  <c r="D14" i="1" s="1"/>
  <c r="E15" i="1"/>
  <c r="E16" i="1"/>
  <c r="D16" i="1" s="1"/>
  <c r="E17" i="1"/>
  <c r="D17" i="1" s="1"/>
  <c r="E18" i="1"/>
  <c r="E19" i="1"/>
  <c r="D19" i="1" s="1"/>
  <c r="E20" i="1"/>
  <c r="D20" i="1" s="1"/>
  <c r="E21" i="1"/>
  <c r="E22" i="1"/>
  <c r="D22" i="1" s="1"/>
  <c r="E23" i="1"/>
  <c r="D23" i="1" s="1"/>
  <c r="E24" i="1"/>
  <c r="E25" i="1"/>
  <c r="D25" i="1" s="1"/>
  <c r="E26" i="1"/>
  <c r="D26" i="1" s="1"/>
  <c r="E27" i="1"/>
  <c r="E28" i="1"/>
  <c r="D28" i="1" s="1"/>
  <c r="E29" i="1"/>
  <c r="D29" i="1" s="1"/>
  <c r="E30" i="1"/>
  <c r="E31" i="1"/>
  <c r="D31" i="1" s="1"/>
  <c r="E32" i="1"/>
  <c r="D32" i="1" s="1"/>
  <c r="E33" i="1"/>
  <c r="E34" i="1"/>
  <c r="D34" i="1" s="1"/>
  <c r="E35" i="1"/>
  <c r="D35" i="1" s="1"/>
  <c r="E36" i="1"/>
  <c r="E37" i="1"/>
  <c r="D37" i="1" s="1"/>
  <c r="E38" i="1"/>
  <c r="D38" i="1" s="1"/>
  <c r="E39" i="1"/>
  <c r="E40" i="1"/>
  <c r="D40" i="1" s="1"/>
  <c r="E41" i="1"/>
  <c r="D41" i="1" s="1"/>
  <c r="D9" i="1"/>
  <c r="Q9" i="1" s="1"/>
  <c r="D12" i="1"/>
  <c r="L12" i="1" s="1"/>
  <c r="D15" i="1"/>
  <c r="Q15" i="1" s="1"/>
  <c r="D18" i="1"/>
  <c r="L18" i="1" s="1"/>
  <c r="D21" i="1"/>
  <c r="Q21" i="1" s="1"/>
  <c r="D24" i="1"/>
  <c r="L24" i="1" s="1"/>
  <c r="D27" i="1"/>
  <c r="N27" i="1" s="1"/>
  <c r="D30" i="1"/>
  <c r="L30" i="1" s="1"/>
  <c r="D33" i="1"/>
  <c r="Q33" i="1" s="1"/>
  <c r="D36" i="1"/>
  <c r="L36" i="1" s="1"/>
  <c r="D39" i="1"/>
  <c r="Q39" i="1" s="1"/>
  <c r="Q32" i="1" l="1"/>
  <c r="J32" i="1"/>
  <c r="L32" i="1"/>
  <c r="F32" i="1"/>
  <c r="N32" i="1"/>
  <c r="Q20" i="1"/>
  <c r="J20" i="1"/>
  <c r="L20" i="1"/>
  <c r="F20" i="1"/>
  <c r="N20" i="1"/>
  <c r="Q8" i="1"/>
  <c r="J8" i="1"/>
  <c r="L8" i="1"/>
  <c r="F8" i="1"/>
  <c r="N8" i="1"/>
  <c r="L37" i="1"/>
  <c r="F37" i="1"/>
  <c r="J37" i="1"/>
  <c r="N37" i="1"/>
  <c r="Q37" i="1"/>
  <c r="J25" i="1"/>
  <c r="L25" i="1"/>
  <c r="F25" i="1"/>
  <c r="N25" i="1"/>
  <c r="Q25" i="1"/>
  <c r="L19" i="1"/>
  <c r="F19" i="1"/>
  <c r="J19" i="1"/>
  <c r="Q19" i="1"/>
  <c r="N19" i="1"/>
  <c r="F41" i="1"/>
  <c r="N41" i="1"/>
  <c r="Q41" i="1"/>
  <c r="J41" i="1"/>
  <c r="L41" i="1"/>
  <c r="N35" i="1"/>
  <c r="F35" i="1"/>
  <c r="L35" i="1"/>
  <c r="Q35" i="1"/>
  <c r="J35" i="1"/>
  <c r="N29" i="1"/>
  <c r="L29" i="1"/>
  <c r="Q29" i="1"/>
  <c r="J29" i="1"/>
  <c r="F29" i="1"/>
  <c r="L23" i="1"/>
  <c r="N23" i="1"/>
  <c r="F23" i="1"/>
  <c r="Q23" i="1"/>
  <c r="J23" i="1"/>
  <c r="N17" i="1"/>
  <c r="Q17" i="1"/>
  <c r="J17" i="1"/>
  <c r="L17" i="1"/>
  <c r="F17" i="1"/>
  <c r="N11" i="1"/>
  <c r="F11" i="1"/>
  <c r="Q11" i="1"/>
  <c r="J11" i="1"/>
  <c r="L11" i="1"/>
  <c r="Q38" i="1"/>
  <c r="J38" i="1"/>
  <c r="L38" i="1"/>
  <c r="F38" i="1"/>
  <c r="N38" i="1"/>
  <c r="Q26" i="1"/>
  <c r="J26" i="1"/>
  <c r="L26" i="1"/>
  <c r="F26" i="1"/>
  <c r="N26" i="1"/>
  <c r="Q14" i="1"/>
  <c r="J14" i="1"/>
  <c r="L14" i="1"/>
  <c r="F14" i="1"/>
  <c r="N14" i="1"/>
  <c r="Q31" i="1"/>
  <c r="L31" i="1"/>
  <c r="F31" i="1"/>
  <c r="J31" i="1"/>
  <c r="N31" i="1"/>
  <c r="L13" i="1"/>
  <c r="F13" i="1"/>
  <c r="N13" i="1"/>
  <c r="J13" i="1"/>
  <c r="Q13" i="1"/>
  <c r="N40" i="1"/>
  <c r="Q40" i="1"/>
  <c r="J40" i="1"/>
  <c r="L40" i="1"/>
  <c r="F40" i="1"/>
  <c r="N34" i="1"/>
  <c r="Q34" i="1"/>
  <c r="J34" i="1"/>
  <c r="L34" i="1"/>
  <c r="F34" i="1"/>
  <c r="N28" i="1"/>
  <c r="Q28" i="1"/>
  <c r="J28" i="1"/>
  <c r="L28" i="1"/>
  <c r="F28" i="1"/>
  <c r="N22" i="1"/>
  <c r="Q22" i="1"/>
  <c r="J22" i="1"/>
  <c r="L22" i="1"/>
  <c r="F22" i="1"/>
  <c r="N16" i="1"/>
  <c r="Q16" i="1"/>
  <c r="J16" i="1"/>
  <c r="L16" i="1"/>
  <c r="F16" i="1"/>
  <c r="N10" i="1"/>
  <c r="Q10" i="1"/>
  <c r="J10" i="1"/>
  <c r="L10" i="1"/>
  <c r="F10" i="1"/>
  <c r="N21" i="1"/>
  <c r="J36" i="1"/>
  <c r="J30" i="1"/>
  <c r="J24" i="1"/>
  <c r="J18" i="1"/>
  <c r="J12" i="1"/>
  <c r="Q36" i="1"/>
  <c r="Q30" i="1"/>
  <c r="Q24" i="1"/>
  <c r="Q18" i="1"/>
  <c r="Q12" i="1"/>
  <c r="N9" i="1"/>
  <c r="F39" i="1"/>
  <c r="F33" i="1"/>
  <c r="F27" i="1"/>
  <c r="F21" i="1"/>
  <c r="F15" i="1"/>
  <c r="F9" i="1"/>
  <c r="L39" i="1"/>
  <c r="L33" i="1"/>
  <c r="L27" i="1"/>
  <c r="L21" i="1"/>
  <c r="L15" i="1"/>
  <c r="L9" i="1"/>
  <c r="N33" i="1"/>
  <c r="N36" i="1"/>
  <c r="N30" i="1"/>
  <c r="N24" i="1"/>
  <c r="N18" i="1"/>
  <c r="N12" i="1"/>
  <c r="N39" i="1"/>
  <c r="N15" i="1"/>
  <c r="J39" i="1"/>
  <c r="J33" i="1"/>
  <c r="J27" i="1"/>
  <c r="J21" i="1"/>
  <c r="J15" i="1"/>
  <c r="J9" i="1"/>
  <c r="Q27" i="1"/>
  <c r="F36" i="1"/>
  <c r="F30" i="1"/>
  <c r="F24" i="1"/>
  <c r="F18" i="1"/>
  <c r="F12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<sst xmlns="http://schemas.openxmlformats.org/spreadsheetml/2006/main" count="790" uniqueCount="324">
  <si>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</si>
  <si>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</si>
  <si>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</si>
  <si>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</si>
  <si>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</si>
  <si>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</si>
  <si>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</si>
  <si>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</si>
  <si>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</si>
  <si>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</si>
  <si>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</si>
  <si>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</si>
  <si>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</si>
  <si>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</si>
  <si>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</si>
  <si>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</si>
  <si>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</si>
  <si>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</si>
  <si>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</si>
  <si>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</si>
  <si>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</si>
  <si>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</si>
  <si>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</si>
  <si>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</si>
  <si>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</si>
  <si>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</si>
  <si>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</si>
  <si>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</si>
  <si>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</si>
  <si>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</si>
  <si>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</si>
  <si>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</si>
  <si>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</si>
  <si>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</si>
  <si>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</si>
  <si>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</si>
  <si>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</si>
  <si>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</si>
  <si>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</si>
  <si>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</si>
  <si>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</si>
  <si>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</si>
  <si>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</si>
  <si>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</si>
  <si>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</si>
  <si>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</si>
  <si>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</si>
  <si>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</si>
  <si>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</si>
  <si>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</si>
  <si>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</si>
  <si>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</si>
  <si>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</si>
  <si>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</si>
  <si>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</si>
  <si>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</si>
  <si>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</si>
  <si>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</si>
  <si>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</si>
  <si>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</si>
  <si>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</si>
  <si>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</si>
  <si>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</si>
  <si>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</si>
  <si>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</si>
  <si>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</si>
  <si>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</si>
  <si>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</si>
  <si>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</si>
  <si>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</si>
  <si>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</si>
  <si>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</si>
  <si>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</si>
  <si>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</si>
  <si>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</si>
  <si>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</si>
  <si>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</si>
  <si>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</si>
  <si>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</si>
  <si>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</si>
  <si>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</si>
  <si>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</si>
  <si>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</si>
  <si>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</si>
  <si>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</si>
  <si>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</si>
  <si>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</si>
  <si>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</si>
  <si>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</si>
  <si>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</si>
  <si>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</si>
  <si>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</si>
  <si>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</si>
  <si>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</si>
  <si>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</si>
  <si>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</si>
  <si>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</si>
  <si>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</si>
  <si>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</si>
  <si>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</si>
  <si>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</si>
  <si>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</si>
  <si>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</si>
  <si>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</si>
  <si>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</si>
  <si>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</si>
  <si>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</si>
  <si>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</si>
  <si>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</si>
  <si>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</si>
  <si>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</si>
  <si>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</si>
  <si>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</si>
  <si>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</si>
  <si>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</si>
  <si>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</si>
  <si>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</si>
  <si>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</si>
  <si>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</si>
  <si>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</si>
  <si>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</si>
  <si>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</si>
  <si>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</si>
  <si>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</si>
  <si>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</si>
  <si>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</si>
  <si>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</si>
  <si>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</si>
  <si>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</si>
  <si>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</si>
  <si>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</si>
  <si>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</si>
  <si>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</si>
  <si>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</si>
  <si>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</si>
  <si>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</si>
  <si>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</si>
  <si>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</si>
  <si>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</si>
  <si>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</si>
  <si>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</si>
  <si>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</si>
  <si>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</si>
  <si>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</si>
  <si>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</si>
  <si>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</si>
  <si>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</si>
  <si>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</si>
  <si>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</si>
  <si>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</si>
  <si>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</si>
  <si>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</si>
  <si>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</si>
  <si>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</si>
  <si>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</si>
  <si>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</si>
  <si>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</si>
  <si>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</si>
  <si>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</si>
  <si>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</si>
  <si>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</si>
  <si>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</si>
  <si>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</si>
  <si>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</si>
  <si>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</si>
  <si>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</si>
  <si>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</si>
  <si>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</si>
  <si>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</si>
  <si>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</si>
  <si>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</si>
  <si>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</si>
  <si>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</si>
  <si>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</si>
  <si>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</si>
  <si>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</si>
  <si>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</si>
  <si>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</si>
  <si>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</si>
  <si>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</si>
  <si>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</si>
  <si>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</si>
  <si>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</si>
  <si>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</si>
  <si>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</si>
  <si>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</si>
  <si>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</si>
  <si>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</si>
  <si>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</si>
  <si>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</si>
  <si>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</si>
  <si>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</si>
  <si>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</si>
  <si>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</si>
  <si>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</si>
  <si>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</si>
  <si>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</si>
  <si>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</si>
  <si>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</si>
  <si>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</si>
  <si>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</si>
  <si>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</si>
  <si>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</si>
  <si>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</si>
  <si>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</si>
  <si>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</si>
  <si>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</si>
  <si>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</si>
  <si>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</si>
  <si>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</si>
  <si>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</si>
  <si>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</si>
  <si>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</si>
  <si>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</si>
  <si>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</si>
  <si>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</si>
  <si>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</si>
  <si>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</si>
  <si>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</si>
  <si>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</si>
  <si>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</si>
  <si>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</si>
  <si>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</si>
  <si>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</si>
  <si>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</si>
  <si>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</si>
  <si>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</si>
  <si>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</si>
  <si>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</si>
  <si>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</si>
  <si>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</si>
  <si>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</si>
  <si>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</si>
  <si>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</si>
  <si>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</si>
  <si>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</si>
  <si>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</si>
  <si>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</si>
  <si>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</si>
  <si>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</si>
  <si>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</si>
  <si>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</si>
  <si>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</si>
  <si>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</si>
  <si>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</si>
  <si>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</si>
  <si>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</si>
  <si>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</si>
  <si>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</si>
  <si>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</si>
  <si>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</si>
  <si>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39000</t>
  </si>
  <si>
    <t>水洗化人口等（令和2年度実績）</t>
    <phoneticPr fontId="3"/>
  </si>
  <si>
    <t>し尿処理の状況（令和2年度実績）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</si>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</sst>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15</v>
      </c>
      <c r="B7" s="116" t="s">
        <v>251</v>
      </c>
      <c r="C7" s="109" t="s">
        <v>200</v>
      </c>
      <c r="D7" s="110">
        <f>+SUM(E7,+I7)</f>
        <v>702098</v>
      </c>
      <c r="E7" s="110">
        <f>+SUM(G7,+H7)</f>
        <v>110022</v>
      </c>
      <c r="F7" s="111">
        <f>IF(D7&gt;0,E7/D7*100,"-")</f>
        <v>15.670461958302118</v>
      </c>
      <c r="G7" s="108">
        <f>SUM(G$8:G$207)</f>
        <v>109112</v>
      </c>
      <c r="H7" s="108">
        <f>SUM(H$8:H$207)</f>
        <v>910</v>
      </c>
      <c r="I7" s="110">
        <f>+SUM(K7,+M7,+O7)</f>
        <v>592076</v>
      </c>
      <c r="J7" s="111">
        <f>IF(D7&gt;0,I7/D7*100,"-")</f>
        <v>84.329538041697887</v>
      </c>
      <c r="K7" s="108">
        <f>SUM(K$8:K$207)</f>
        <v>242811</v>
      </c>
      <c r="L7" s="111">
        <f>IF(D7&gt;0,K7/D7*100,"-")</f>
        <v>34.583633623796104</v>
      </c>
      <c r="M7" s="108">
        <f>SUM(M$8:M$207)</f>
        <v>3919</v>
      </c>
      <c r="N7" s="111">
        <f>IF(D7&gt;0,M7/D7*100,"-")</f>
        <v>0.55818418511375911</v>
      </c>
      <c r="O7" s="108">
        <f>SUM(O$8:O$207)</f>
        <v>345346</v>
      </c>
      <c r="P7" s="108">
        <f>SUM(P$8:P$207)</f>
        <v>219099</v>
      </c>
      <c r="Q7" s="111">
        <f>IF(D7&gt;0,O7/D7*100,"-")</f>
        <v>49.187720232788017</v>
      </c>
      <c r="R7" s="108">
        <f>SUM(R$8:R$207)</f>
        <v>4624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27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15</v>
      </c>
      <c r="B8" s="102" t="s">
        <v>254</v>
      </c>
      <c r="C8" s="101" t="s">
        <v>255</v>
      </c>
      <c r="D8" s="103">
        <f>+SUM(E8,+I8)</f>
        <v>325664</v>
      </c>
      <c r="E8" s="103">
        <f>+SUM(G8,+H8)</f>
        <v>20944</v>
      </c>
      <c r="F8" s="104">
        <f>IF(D8&gt;0,E8/D8*100,"-")</f>
        <v>6.4311683207231987</v>
      </c>
      <c r="G8" s="103">
        <v>20584</v>
      </c>
      <c r="H8" s="103">
        <v>360</v>
      </c>
      <c r="I8" s="103">
        <f>+SUM(K8,+M8,+O8)</f>
        <v>304720</v>
      </c>
      <c r="J8" s="104">
        <f>IF(D8&gt;0,I8/D8*100,"-")</f>
        <v>93.568831679276798</v>
      </c>
      <c r="K8" s="103">
        <v>176900</v>
      </c>
      <c r="L8" s="104">
        <f>IF(D8&gt;0,K8/D8*100,"-")</f>
        <v>54.319789721921985</v>
      </c>
      <c r="M8" s="103">
        <v>3919</v>
      </c>
      <c r="N8" s="104">
        <f>IF(D8&gt;0,M8/D8*100,"-")</f>
        <v>1.2033875405325734</v>
      </c>
      <c r="O8" s="103">
        <v>123901</v>
      </c>
      <c r="P8" s="103">
        <v>52813</v>
      </c>
      <c r="Q8" s="104">
        <f>IF(D8&gt;0,O8/D8*100,"-")</f>
        <v>38.045654416822245</v>
      </c>
      <c r="R8" s="103">
        <v>1739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15</v>
      </c>
      <c r="B9" s="102" t="s">
        <v>258</v>
      </c>
      <c r="C9" s="101" t="s">
        <v>259</v>
      </c>
      <c r="D9" s="103">
        <f>+SUM(E9,+I9)</f>
        <v>12728</v>
      </c>
      <c r="E9" s="103">
        <f>+SUM(G9,+H9)</f>
        <v>2301</v>
      </c>
      <c r="F9" s="104">
        <f>IF(D9&gt;0,E9/D9*100,"-")</f>
        <v>18.078252671275926</v>
      </c>
      <c r="G9" s="103">
        <v>2301</v>
      </c>
      <c r="H9" s="103">
        <v>0</v>
      </c>
      <c r="I9" s="103">
        <f>+SUM(K9,+M9,+O9)</f>
        <v>10427</v>
      </c>
      <c r="J9" s="104">
        <f>IF(D9&gt;0,I9/D9*100,"-")</f>
        <v>81.921747328724067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10427</v>
      </c>
      <c r="P9" s="103">
        <v>5162</v>
      </c>
      <c r="Q9" s="104">
        <f>IF(D9&gt;0,O9/D9*100,"-")</f>
        <v>81.921747328724067</v>
      </c>
      <c r="R9" s="103">
        <v>47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15</v>
      </c>
      <c r="B10" s="102" t="s">
        <v>260</v>
      </c>
      <c r="C10" s="101" t="s">
        <v>261</v>
      </c>
      <c r="D10" s="103">
        <f>+SUM(E10,+I10)</f>
        <v>16905</v>
      </c>
      <c r="E10" s="103">
        <f>+SUM(G10,+H10)</f>
        <v>6413</v>
      </c>
      <c r="F10" s="104">
        <f>IF(D10&gt;0,E10/D10*100,"-")</f>
        <v>37.935522034900913</v>
      </c>
      <c r="G10" s="103">
        <v>6413</v>
      </c>
      <c r="H10" s="103">
        <v>0</v>
      </c>
      <c r="I10" s="103">
        <f>+SUM(K10,+M10,+O10)</f>
        <v>10492</v>
      </c>
      <c r="J10" s="104">
        <f>IF(D10&gt;0,I10/D10*100,"-")</f>
        <v>62.064477965099087</v>
      </c>
      <c r="K10" s="103">
        <v>3679</v>
      </c>
      <c r="L10" s="104">
        <f>IF(D10&gt;0,K10/D10*100,"-")</f>
        <v>21.762792073351079</v>
      </c>
      <c r="M10" s="103">
        <v>0</v>
      </c>
      <c r="N10" s="104">
        <f>IF(D10&gt;0,M10/D10*100,"-")</f>
        <v>0</v>
      </c>
      <c r="O10" s="103">
        <v>6813</v>
      </c>
      <c r="P10" s="103">
        <v>6115</v>
      </c>
      <c r="Q10" s="104">
        <f>IF(D10&gt;0,O10/D10*100,"-")</f>
        <v>40.301685891748001</v>
      </c>
      <c r="R10" s="103">
        <v>71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15</v>
      </c>
      <c r="B11" s="102" t="s">
        <v>262</v>
      </c>
      <c r="C11" s="101" t="s">
        <v>263</v>
      </c>
      <c r="D11" s="103">
        <f>+SUM(E11,+I11)</f>
        <v>46982</v>
      </c>
      <c r="E11" s="103">
        <f>+SUM(G11,+H11)</f>
        <v>6612</v>
      </c>
      <c r="F11" s="104">
        <f>IF(D11&gt;0,E11/D11*100,"-")</f>
        <v>14.073474947852368</v>
      </c>
      <c r="G11" s="103">
        <v>6549</v>
      </c>
      <c r="H11" s="103">
        <v>63</v>
      </c>
      <c r="I11" s="103">
        <f>+SUM(K11,+M11,+O11)</f>
        <v>40370</v>
      </c>
      <c r="J11" s="104">
        <f>IF(D11&gt;0,I11/D11*100,"-")</f>
        <v>85.926525052147625</v>
      </c>
      <c r="K11" s="103">
        <v>18972</v>
      </c>
      <c r="L11" s="104">
        <f>IF(D11&gt;0,K11/D11*100,"-")</f>
        <v>40.381422672512876</v>
      </c>
      <c r="M11" s="103">
        <v>0</v>
      </c>
      <c r="N11" s="104">
        <f>IF(D11&gt;0,M11/D11*100,"-")</f>
        <v>0</v>
      </c>
      <c r="O11" s="103">
        <v>21398</v>
      </c>
      <c r="P11" s="103">
        <v>19708</v>
      </c>
      <c r="Q11" s="104">
        <f>IF(D11&gt;0,O11/D11*100,"-")</f>
        <v>45.545102379634756</v>
      </c>
      <c r="R11" s="103">
        <v>314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15</v>
      </c>
      <c r="B12" s="102" t="s">
        <v>264</v>
      </c>
      <c r="C12" s="101" t="s">
        <v>265</v>
      </c>
      <c r="D12" s="103">
        <f>+SUM(E12,+I12)</f>
        <v>26711</v>
      </c>
      <c r="E12" s="103">
        <f>+SUM(G12,+H12)</f>
        <v>5577</v>
      </c>
      <c r="F12" s="104">
        <f>IF(D12&gt;0,E12/D12*100,"-")</f>
        <v>20.879038598330276</v>
      </c>
      <c r="G12" s="103">
        <v>5577</v>
      </c>
      <c r="H12" s="103">
        <v>0</v>
      </c>
      <c r="I12" s="103">
        <f>+SUM(K12,+M12,+O12)</f>
        <v>21134</v>
      </c>
      <c r="J12" s="104">
        <f>IF(D12&gt;0,I12/D12*100,"-")</f>
        <v>79.120961401669717</v>
      </c>
      <c r="K12" s="103">
        <v>0</v>
      </c>
      <c r="L12" s="104">
        <f>IF(D12&gt;0,K12/D12*100,"-")</f>
        <v>0</v>
      </c>
      <c r="M12" s="103">
        <v>0</v>
      </c>
      <c r="N12" s="104">
        <f>IF(D12&gt;0,M12/D12*100,"-")</f>
        <v>0</v>
      </c>
      <c r="O12" s="103">
        <v>21134</v>
      </c>
      <c r="P12" s="103">
        <v>8615</v>
      </c>
      <c r="Q12" s="104">
        <f>IF(D12&gt;0,O12/D12*100,"-")</f>
        <v>79.120961401669717</v>
      </c>
      <c r="R12" s="103">
        <v>354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15</v>
      </c>
      <c r="B13" s="102" t="s">
        <v>266</v>
      </c>
      <c r="C13" s="101" t="s">
        <v>267</v>
      </c>
      <c r="D13" s="103">
        <f>+SUM(E13,+I13)</f>
        <v>21123</v>
      </c>
      <c r="E13" s="103">
        <f>+SUM(G13,+H13)</f>
        <v>3017</v>
      </c>
      <c r="F13" s="104">
        <f>IF(D13&gt;0,E13/D13*100,"-")</f>
        <v>14.283009042276193</v>
      </c>
      <c r="G13" s="103">
        <v>3017</v>
      </c>
      <c r="H13" s="103">
        <v>0</v>
      </c>
      <c r="I13" s="103">
        <f>+SUM(K13,+M13,+O13)</f>
        <v>18106</v>
      </c>
      <c r="J13" s="104">
        <f>IF(D13&gt;0,I13/D13*100,"-")</f>
        <v>85.716990957723809</v>
      </c>
      <c r="K13" s="103">
        <v>1352</v>
      </c>
      <c r="L13" s="104">
        <f>IF(D13&gt;0,K13/D13*100,"-")</f>
        <v>6.4006059745301327</v>
      </c>
      <c r="M13" s="103">
        <v>0</v>
      </c>
      <c r="N13" s="104">
        <f>IF(D13&gt;0,M13/D13*100,"-")</f>
        <v>0</v>
      </c>
      <c r="O13" s="103">
        <v>16754</v>
      </c>
      <c r="P13" s="103">
        <v>8515</v>
      </c>
      <c r="Q13" s="104">
        <f>IF(D13&gt;0,O13/D13*100,"-")</f>
        <v>79.316384983193672</v>
      </c>
      <c r="R13" s="103">
        <v>357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15</v>
      </c>
      <c r="B14" s="102" t="s">
        <v>268</v>
      </c>
      <c r="C14" s="101" t="s">
        <v>269</v>
      </c>
      <c r="D14" s="103">
        <f>+SUM(E14,+I14)</f>
        <v>19930</v>
      </c>
      <c r="E14" s="103">
        <f>+SUM(G14,+H14)</f>
        <v>2633</v>
      </c>
      <c r="F14" s="104">
        <f>IF(D14&gt;0,E14/D14*100,"-")</f>
        <v>13.211239337681887</v>
      </c>
      <c r="G14" s="103">
        <v>2633</v>
      </c>
      <c r="H14" s="103">
        <v>0</v>
      </c>
      <c r="I14" s="103">
        <f>+SUM(K14,+M14,+O14)</f>
        <v>17297</v>
      </c>
      <c r="J14" s="104">
        <f>IF(D14&gt;0,I14/D14*100,"-")</f>
        <v>86.788760662318111</v>
      </c>
      <c r="K14" s="103">
        <v>2937</v>
      </c>
      <c r="L14" s="104">
        <f>IF(D14&gt;0,K14/D14*100,"-")</f>
        <v>14.736578023080781</v>
      </c>
      <c r="M14" s="103">
        <v>0</v>
      </c>
      <c r="N14" s="104">
        <f>IF(D14&gt;0,M14/D14*100,"-")</f>
        <v>0</v>
      </c>
      <c r="O14" s="103">
        <v>14360</v>
      </c>
      <c r="P14" s="103">
        <v>9193</v>
      </c>
      <c r="Q14" s="104">
        <f>IF(D14&gt;0,O14/D14*100,"-")</f>
        <v>72.05218263923733</v>
      </c>
      <c r="R14" s="103">
        <v>94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15</v>
      </c>
      <c r="B15" s="102" t="s">
        <v>270</v>
      </c>
      <c r="C15" s="101" t="s">
        <v>271</v>
      </c>
      <c r="D15" s="103">
        <f>+SUM(E15,+I15)</f>
        <v>12790</v>
      </c>
      <c r="E15" s="103">
        <f>+SUM(G15,+H15)</f>
        <v>1735</v>
      </c>
      <c r="F15" s="104">
        <f>IF(D15&gt;0,E15/D15*100,"-")</f>
        <v>13.565285379202502</v>
      </c>
      <c r="G15" s="103">
        <v>1735</v>
      </c>
      <c r="H15" s="103">
        <v>0</v>
      </c>
      <c r="I15" s="103">
        <f>+SUM(K15,+M15,+O15)</f>
        <v>11055</v>
      </c>
      <c r="J15" s="104">
        <f>IF(D15&gt;0,I15/D15*100,"-")</f>
        <v>86.434714620797493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11055</v>
      </c>
      <c r="P15" s="103">
        <v>8514</v>
      </c>
      <c r="Q15" s="104">
        <f>IF(D15&gt;0,O15/D15*100,"-")</f>
        <v>86.434714620797493</v>
      </c>
      <c r="R15" s="103">
        <v>66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15</v>
      </c>
      <c r="B16" s="102" t="s">
        <v>272</v>
      </c>
      <c r="C16" s="101" t="s">
        <v>273</v>
      </c>
      <c r="D16" s="103">
        <f>+SUM(E16,+I16)</f>
        <v>33411</v>
      </c>
      <c r="E16" s="103">
        <f>+SUM(G16,+H16)</f>
        <v>6331</v>
      </c>
      <c r="F16" s="104">
        <f>IF(D16&gt;0,E16/D16*100,"-")</f>
        <v>18.948849181407322</v>
      </c>
      <c r="G16" s="103">
        <v>6331</v>
      </c>
      <c r="H16" s="103">
        <v>0</v>
      </c>
      <c r="I16" s="103">
        <f>+SUM(K16,+M16,+O16)</f>
        <v>27080</v>
      </c>
      <c r="J16" s="104">
        <f>IF(D16&gt;0,I16/D16*100,"-")</f>
        <v>81.051150818592674</v>
      </c>
      <c r="K16" s="103">
        <v>7722</v>
      </c>
      <c r="L16" s="104">
        <f>IF(D16&gt;0,K16/D16*100,"-")</f>
        <v>23.112148693544043</v>
      </c>
      <c r="M16" s="103">
        <v>0</v>
      </c>
      <c r="N16" s="104">
        <f>IF(D16&gt;0,M16/D16*100,"-")</f>
        <v>0</v>
      </c>
      <c r="O16" s="103">
        <v>19358</v>
      </c>
      <c r="P16" s="103">
        <v>17732</v>
      </c>
      <c r="Q16" s="104">
        <f>IF(D16&gt;0,O16/D16*100,"-")</f>
        <v>57.939002125048631</v>
      </c>
      <c r="R16" s="103">
        <v>139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15</v>
      </c>
      <c r="B17" s="102" t="s">
        <v>274</v>
      </c>
      <c r="C17" s="101" t="s">
        <v>275</v>
      </c>
      <c r="D17" s="103">
        <f>+SUM(E17,+I17)</f>
        <v>33144</v>
      </c>
      <c r="E17" s="103">
        <f>+SUM(G17,+H17)</f>
        <v>5529</v>
      </c>
      <c r="F17" s="104">
        <f>IF(D17&gt;0,E17/D17*100,"-")</f>
        <v>16.681752353367123</v>
      </c>
      <c r="G17" s="103">
        <v>5524</v>
      </c>
      <c r="H17" s="103">
        <v>5</v>
      </c>
      <c r="I17" s="103">
        <f>+SUM(K17,+M17,+O17)</f>
        <v>27615</v>
      </c>
      <c r="J17" s="104">
        <f>IF(D17&gt;0,I17/D17*100,"-")</f>
        <v>83.318247646632869</v>
      </c>
      <c r="K17" s="103">
        <v>6479</v>
      </c>
      <c r="L17" s="104">
        <f>IF(D17&gt;0,K17/D17*100,"-")</f>
        <v>19.548032826454261</v>
      </c>
      <c r="M17" s="103">
        <v>0</v>
      </c>
      <c r="N17" s="104">
        <f>IF(D17&gt;0,M17/D17*100,"-")</f>
        <v>0</v>
      </c>
      <c r="O17" s="103">
        <v>21136</v>
      </c>
      <c r="P17" s="103">
        <v>19052</v>
      </c>
      <c r="Q17" s="104">
        <f>IF(D17&gt;0,O17/D17*100,"-")</f>
        <v>63.770214820178616</v>
      </c>
      <c r="R17" s="103">
        <v>339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15</v>
      </c>
      <c r="B18" s="102" t="s">
        <v>276</v>
      </c>
      <c r="C18" s="101" t="s">
        <v>277</v>
      </c>
      <c r="D18" s="103">
        <f>+SUM(E18,+I18)</f>
        <v>25948</v>
      </c>
      <c r="E18" s="103">
        <f>+SUM(G18,+H18)</f>
        <v>9175</v>
      </c>
      <c r="F18" s="104">
        <f>IF(D18&gt;0,E18/D18*100,"-")</f>
        <v>35.359179898258056</v>
      </c>
      <c r="G18" s="103">
        <v>8919</v>
      </c>
      <c r="H18" s="103">
        <v>256</v>
      </c>
      <c r="I18" s="103">
        <f>+SUM(K18,+M18,+O18)</f>
        <v>16773</v>
      </c>
      <c r="J18" s="104">
        <f>IF(D18&gt;0,I18/D18*100,"-")</f>
        <v>64.640820101741951</v>
      </c>
      <c r="K18" s="103">
        <v>11601</v>
      </c>
      <c r="L18" s="104">
        <f>IF(D18&gt;0,K18/D18*100,"-")</f>
        <v>44.708648065361494</v>
      </c>
      <c r="M18" s="103">
        <v>0</v>
      </c>
      <c r="N18" s="104">
        <f>IF(D18&gt;0,M18/D18*100,"-")</f>
        <v>0</v>
      </c>
      <c r="O18" s="103">
        <v>5172</v>
      </c>
      <c r="P18" s="103">
        <v>4449</v>
      </c>
      <c r="Q18" s="104">
        <f>IF(D18&gt;0,O18/D18*100,"-")</f>
        <v>19.932172036380454</v>
      </c>
      <c r="R18" s="103">
        <v>322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15</v>
      </c>
      <c r="B19" s="102" t="s">
        <v>278</v>
      </c>
      <c r="C19" s="101" t="s">
        <v>279</v>
      </c>
      <c r="D19" s="103">
        <f>+SUM(E19,+I19)</f>
        <v>2352</v>
      </c>
      <c r="E19" s="103">
        <f>+SUM(G19,+H19)</f>
        <v>882</v>
      </c>
      <c r="F19" s="104">
        <f>IF(D19&gt;0,E19/D19*100,"-")</f>
        <v>37.5</v>
      </c>
      <c r="G19" s="103">
        <v>867</v>
      </c>
      <c r="H19" s="103">
        <v>15</v>
      </c>
      <c r="I19" s="103">
        <f>+SUM(K19,+M19,+O19)</f>
        <v>1470</v>
      </c>
      <c r="J19" s="104">
        <f>IF(D19&gt;0,I19/D19*100,"-")</f>
        <v>62.5</v>
      </c>
      <c r="K19" s="103">
        <v>815</v>
      </c>
      <c r="L19" s="104">
        <f>IF(D19&gt;0,K19/D19*100,"-")</f>
        <v>34.651360544217688</v>
      </c>
      <c r="M19" s="103">
        <v>0</v>
      </c>
      <c r="N19" s="104">
        <f>IF(D19&gt;0,M19/D19*100,"-")</f>
        <v>0</v>
      </c>
      <c r="O19" s="103">
        <v>655</v>
      </c>
      <c r="P19" s="103">
        <v>356</v>
      </c>
      <c r="Q19" s="104">
        <f>IF(D19&gt;0,O19/D19*100,"-")</f>
        <v>27.848639455782315</v>
      </c>
      <c r="R19" s="103">
        <v>17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15</v>
      </c>
      <c r="B20" s="102" t="s">
        <v>280</v>
      </c>
      <c r="C20" s="101" t="s">
        <v>281</v>
      </c>
      <c r="D20" s="103">
        <f>+SUM(E20,+I20)</f>
        <v>3090</v>
      </c>
      <c r="E20" s="103">
        <f>+SUM(G20,+H20)</f>
        <v>1373</v>
      </c>
      <c r="F20" s="104">
        <f>IF(D20&gt;0,E20/D20*100,"-")</f>
        <v>44.433656957928804</v>
      </c>
      <c r="G20" s="103">
        <v>1373</v>
      </c>
      <c r="H20" s="103">
        <v>0</v>
      </c>
      <c r="I20" s="103">
        <f>+SUM(K20,+M20,+O20)</f>
        <v>1717</v>
      </c>
      <c r="J20" s="104">
        <f>IF(D20&gt;0,I20/D20*100,"-")</f>
        <v>55.566343042071196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1717</v>
      </c>
      <c r="P20" s="103">
        <v>1517</v>
      </c>
      <c r="Q20" s="104">
        <f>IF(D20&gt;0,O20/D20*100,"-")</f>
        <v>55.566343042071196</v>
      </c>
      <c r="R20" s="103">
        <v>16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15</v>
      </c>
      <c r="B21" s="102" t="s">
        <v>282</v>
      </c>
      <c r="C21" s="101" t="s">
        <v>283</v>
      </c>
      <c r="D21" s="103">
        <f>+SUM(E21,+I21)</f>
        <v>2614</v>
      </c>
      <c r="E21" s="103">
        <f>+SUM(G21,+H21)</f>
        <v>956</v>
      </c>
      <c r="F21" s="104">
        <f>IF(D21&gt;0,E21/D21*100,"-")</f>
        <v>36.572302983932673</v>
      </c>
      <c r="G21" s="103">
        <v>956</v>
      </c>
      <c r="H21" s="103">
        <v>0</v>
      </c>
      <c r="I21" s="103">
        <f>+SUM(K21,+M21,+O21)</f>
        <v>1658</v>
      </c>
      <c r="J21" s="104">
        <f>IF(D21&gt;0,I21/D21*100,"-")</f>
        <v>63.427697016067327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1658</v>
      </c>
      <c r="P21" s="103">
        <v>1650</v>
      </c>
      <c r="Q21" s="104">
        <f>IF(D21&gt;0,O21/D21*100,"-")</f>
        <v>63.427697016067327</v>
      </c>
      <c r="R21" s="103">
        <v>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15</v>
      </c>
      <c r="B22" s="102" t="s">
        <v>284</v>
      </c>
      <c r="C22" s="101" t="s">
        <v>285</v>
      </c>
      <c r="D22" s="103">
        <f>+SUM(E22,+I22)</f>
        <v>2595</v>
      </c>
      <c r="E22" s="103">
        <f>+SUM(G22,+H22)</f>
        <v>1713</v>
      </c>
      <c r="F22" s="104">
        <f>IF(D22&gt;0,E22/D22*100,"-")</f>
        <v>66.011560693641613</v>
      </c>
      <c r="G22" s="103">
        <v>1708</v>
      </c>
      <c r="H22" s="103">
        <v>5</v>
      </c>
      <c r="I22" s="103">
        <f>+SUM(K22,+M22,+O22)</f>
        <v>882</v>
      </c>
      <c r="J22" s="104">
        <f>IF(D22&gt;0,I22/D22*100,"-")</f>
        <v>33.98843930635838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882</v>
      </c>
      <c r="P22" s="103">
        <v>612</v>
      </c>
      <c r="Q22" s="104">
        <f>IF(D22&gt;0,O22/D22*100,"-")</f>
        <v>33.98843930635838</v>
      </c>
      <c r="R22" s="103">
        <v>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15</v>
      </c>
      <c r="B23" s="102" t="s">
        <v>286</v>
      </c>
      <c r="C23" s="101" t="s">
        <v>287</v>
      </c>
      <c r="D23" s="103">
        <f>+SUM(E23,+I23)</f>
        <v>1240</v>
      </c>
      <c r="E23" s="103">
        <f>+SUM(G23,+H23)</f>
        <v>425</v>
      </c>
      <c r="F23" s="104">
        <f>IF(D23&gt;0,E23/D23*100,"-")</f>
        <v>34.274193548387096</v>
      </c>
      <c r="G23" s="103">
        <v>425</v>
      </c>
      <c r="H23" s="103">
        <v>0</v>
      </c>
      <c r="I23" s="103">
        <f>+SUM(K23,+M23,+O23)</f>
        <v>815</v>
      </c>
      <c r="J23" s="104">
        <f>IF(D23&gt;0,I23/D23*100,"-")</f>
        <v>65.725806451612897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815</v>
      </c>
      <c r="P23" s="103">
        <v>815</v>
      </c>
      <c r="Q23" s="104">
        <f>IF(D23&gt;0,O23/D23*100,"-")</f>
        <v>65.725806451612897</v>
      </c>
      <c r="R23" s="103">
        <v>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15</v>
      </c>
      <c r="B24" s="102" t="s">
        <v>288</v>
      </c>
      <c r="C24" s="101" t="s">
        <v>289</v>
      </c>
      <c r="D24" s="103">
        <f>+SUM(E24,+I24)</f>
        <v>838</v>
      </c>
      <c r="E24" s="103">
        <f>+SUM(G24,+H24)</f>
        <v>242</v>
      </c>
      <c r="F24" s="104">
        <f>IF(D24&gt;0,E24/D24*100,"-")</f>
        <v>28.878281622911693</v>
      </c>
      <c r="G24" s="103">
        <v>242</v>
      </c>
      <c r="H24" s="103">
        <v>0</v>
      </c>
      <c r="I24" s="103">
        <f>+SUM(K24,+M24,+O24)</f>
        <v>596</v>
      </c>
      <c r="J24" s="104">
        <f>IF(D24&gt;0,I24/D24*100,"-")</f>
        <v>71.1217183770883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596</v>
      </c>
      <c r="P24" s="103">
        <v>596</v>
      </c>
      <c r="Q24" s="104">
        <f>IF(D24&gt;0,O24/D24*100,"-")</f>
        <v>71.1217183770883</v>
      </c>
      <c r="R24" s="103">
        <v>3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15</v>
      </c>
      <c r="B25" s="102" t="s">
        <v>290</v>
      </c>
      <c r="C25" s="101" t="s">
        <v>291</v>
      </c>
      <c r="D25" s="103">
        <f>+SUM(E25,+I25)</f>
        <v>3687</v>
      </c>
      <c r="E25" s="103">
        <f>+SUM(G25,+H25)</f>
        <v>757</v>
      </c>
      <c r="F25" s="104">
        <f>IF(D25&gt;0,E25/D25*100,"-")</f>
        <v>20.531597504746408</v>
      </c>
      <c r="G25" s="103">
        <v>757</v>
      </c>
      <c r="H25" s="103">
        <v>0</v>
      </c>
      <c r="I25" s="103">
        <f>+SUM(K25,+M25,+O25)</f>
        <v>2930</v>
      </c>
      <c r="J25" s="104">
        <f>IF(D25&gt;0,I25/D25*100,"-")</f>
        <v>79.468402495253599</v>
      </c>
      <c r="K25" s="103">
        <v>2570</v>
      </c>
      <c r="L25" s="104">
        <f>IF(D25&gt;0,K25/D25*100,"-")</f>
        <v>69.704366693788984</v>
      </c>
      <c r="M25" s="103">
        <v>0</v>
      </c>
      <c r="N25" s="104">
        <f>IF(D25&gt;0,M25/D25*100,"-")</f>
        <v>0</v>
      </c>
      <c r="O25" s="103">
        <v>360</v>
      </c>
      <c r="P25" s="103">
        <v>322</v>
      </c>
      <c r="Q25" s="104">
        <f>IF(D25&gt;0,O25/D25*100,"-")</f>
        <v>9.7640358014646065</v>
      </c>
      <c r="R25" s="103">
        <v>79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15</v>
      </c>
      <c r="B26" s="102" t="s">
        <v>292</v>
      </c>
      <c r="C26" s="101" t="s">
        <v>293</v>
      </c>
      <c r="D26" s="103">
        <f>+SUM(E26,+I26)</f>
        <v>3440</v>
      </c>
      <c r="E26" s="103">
        <f>+SUM(G26,+H26)</f>
        <v>1689</v>
      </c>
      <c r="F26" s="104">
        <f>IF(D26&gt;0,E26/D26*100,"-")</f>
        <v>49.098837209302324</v>
      </c>
      <c r="G26" s="103">
        <v>1689</v>
      </c>
      <c r="H26" s="103">
        <v>0</v>
      </c>
      <c r="I26" s="103">
        <f>+SUM(K26,+M26,+O26)</f>
        <v>1751</v>
      </c>
      <c r="J26" s="104">
        <f>IF(D26&gt;0,I26/D26*100,"-")</f>
        <v>50.901162790697676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1751</v>
      </c>
      <c r="P26" s="103">
        <v>1629</v>
      </c>
      <c r="Q26" s="104">
        <f>IF(D26&gt;0,O26/D26*100,"-")</f>
        <v>50.901162790697676</v>
      </c>
      <c r="R26" s="103">
        <v>22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15</v>
      </c>
      <c r="B27" s="102" t="s">
        <v>294</v>
      </c>
      <c r="C27" s="101" t="s">
        <v>295</v>
      </c>
      <c r="D27" s="103">
        <f>+SUM(E27,+I27)</f>
        <v>3454</v>
      </c>
      <c r="E27" s="103">
        <f>+SUM(G27,+H27)</f>
        <v>1647</v>
      </c>
      <c r="F27" s="104">
        <f>IF(D27&gt;0,E27/D27*100,"-")</f>
        <v>47.683844817602775</v>
      </c>
      <c r="G27" s="103">
        <v>1647</v>
      </c>
      <c r="H27" s="103">
        <v>0</v>
      </c>
      <c r="I27" s="103">
        <f>+SUM(K27,+M27,+O27)</f>
        <v>1807</v>
      </c>
      <c r="J27" s="104">
        <f>IF(D27&gt;0,I27/D27*100,"-")</f>
        <v>52.316155182397218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1807</v>
      </c>
      <c r="P27" s="103">
        <v>1326</v>
      </c>
      <c r="Q27" s="104">
        <f>IF(D27&gt;0,O27/D27*100,"-")</f>
        <v>52.316155182397218</v>
      </c>
      <c r="R27" s="103">
        <v>42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15</v>
      </c>
      <c r="B28" s="102" t="s">
        <v>296</v>
      </c>
      <c r="C28" s="101" t="s">
        <v>297</v>
      </c>
      <c r="D28" s="103">
        <f>+SUM(E28,+I28)</f>
        <v>3794</v>
      </c>
      <c r="E28" s="103">
        <f>+SUM(G28,+H28)</f>
        <v>1394</v>
      </c>
      <c r="F28" s="104">
        <f>IF(D28&gt;0,E28/D28*100,"-")</f>
        <v>36.742224565102795</v>
      </c>
      <c r="G28" s="103">
        <v>1394</v>
      </c>
      <c r="H28" s="103">
        <v>0</v>
      </c>
      <c r="I28" s="103">
        <f>+SUM(K28,+M28,+O28)</f>
        <v>2400</v>
      </c>
      <c r="J28" s="104">
        <f>IF(D28&gt;0,I28/D28*100,"-")</f>
        <v>63.257775434897198</v>
      </c>
      <c r="K28" s="103">
        <v>1389</v>
      </c>
      <c r="L28" s="104">
        <f>IF(D28&gt;0,K28/D28*100,"-")</f>
        <v>36.610437532946762</v>
      </c>
      <c r="M28" s="103">
        <v>0</v>
      </c>
      <c r="N28" s="104">
        <f>IF(D28&gt;0,M28/D28*100,"-")</f>
        <v>0</v>
      </c>
      <c r="O28" s="103">
        <v>1011</v>
      </c>
      <c r="P28" s="103">
        <v>381</v>
      </c>
      <c r="Q28" s="104">
        <f>IF(D28&gt;0,O28/D28*100,"-")</f>
        <v>26.647337901950447</v>
      </c>
      <c r="R28" s="103">
        <v>33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15</v>
      </c>
      <c r="B29" s="102" t="s">
        <v>298</v>
      </c>
      <c r="C29" s="101" t="s">
        <v>299</v>
      </c>
      <c r="D29" s="103">
        <f>+SUM(E29,+I29)</f>
        <v>380</v>
      </c>
      <c r="E29" s="103">
        <f>+SUM(G29,+H29)</f>
        <v>102</v>
      </c>
      <c r="F29" s="104">
        <f>IF(D29&gt;0,E29/D29*100,"-")</f>
        <v>26.842105263157894</v>
      </c>
      <c r="G29" s="103">
        <v>102</v>
      </c>
      <c r="H29" s="103">
        <v>0</v>
      </c>
      <c r="I29" s="103">
        <f>+SUM(K29,+M29,+O29)</f>
        <v>278</v>
      </c>
      <c r="J29" s="104">
        <f>IF(D29&gt;0,I29/D29*100,"-")</f>
        <v>73.15789473684211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278</v>
      </c>
      <c r="P29" s="103">
        <v>263</v>
      </c>
      <c r="Q29" s="104">
        <f>IF(D29&gt;0,O29/D29*100,"-")</f>
        <v>73.15789473684211</v>
      </c>
      <c r="R29" s="103">
        <v>1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15</v>
      </c>
      <c r="B30" s="102" t="s">
        <v>300</v>
      </c>
      <c r="C30" s="101" t="s">
        <v>301</v>
      </c>
      <c r="D30" s="103">
        <f>+SUM(E30,+I30)</f>
        <v>22279</v>
      </c>
      <c r="E30" s="103">
        <f>+SUM(G30,+H30)</f>
        <v>1329</v>
      </c>
      <c r="F30" s="104">
        <f>IF(D30&gt;0,E30/D30*100,"-")</f>
        <v>5.9652587638583423</v>
      </c>
      <c r="G30" s="103">
        <v>1329</v>
      </c>
      <c r="H30" s="103">
        <v>0</v>
      </c>
      <c r="I30" s="103">
        <f>+SUM(K30,+M30,+O30)</f>
        <v>20950</v>
      </c>
      <c r="J30" s="104">
        <f>IF(D30&gt;0,I30/D30*100,"-")</f>
        <v>94.034741236141656</v>
      </c>
      <c r="K30" s="103">
        <v>4026</v>
      </c>
      <c r="L30" s="104">
        <f>IF(D30&gt;0,K30/D30*100,"-")</f>
        <v>18.070829031823692</v>
      </c>
      <c r="M30" s="103">
        <v>0</v>
      </c>
      <c r="N30" s="104">
        <f>IF(D30&gt;0,M30/D30*100,"-")</f>
        <v>0</v>
      </c>
      <c r="O30" s="103">
        <v>16924</v>
      </c>
      <c r="P30" s="103">
        <v>14746</v>
      </c>
      <c r="Q30" s="104">
        <f>IF(D30&gt;0,O30/D30*100,"-")</f>
        <v>75.963912204317964</v>
      </c>
      <c r="R30" s="103">
        <v>41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15</v>
      </c>
      <c r="B31" s="102" t="s">
        <v>302</v>
      </c>
      <c r="C31" s="101" t="s">
        <v>303</v>
      </c>
      <c r="D31" s="103">
        <f>+SUM(E31,+I31)</f>
        <v>4997</v>
      </c>
      <c r="E31" s="103">
        <f>+SUM(G31,+H31)</f>
        <v>1883</v>
      </c>
      <c r="F31" s="104">
        <f>IF(D31&gt;0,E31/D31*100,"-")</f>
        <v>37.682609565739448</v>
      </c>
      <c r="G31" s="103">
        <v>1883</v>
      </c>
      <c r="H31" s="103">
        <v>0</v>
      </c>
      <c r="I31" s="103">
        <f>+SUM(K31,+M31,+O31)</f>
        <v>3114</v>
      </c>
      <c r="J31" s="104">
        <f>IF(D31&gt;0,I31/D31*100,"-")</f>
        <v>62.317390434260552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3114</v>
      </c>
      <c r="P31" s="103">
        <v>2266</v>
      </c>
      <c r="Q31" s="104">
        <f>IF(D31&gt;0,O31/D31*100,"-")</f>
        <v>62.317390434260552</v>
      </c>
      <c r="R31" s="103">
        <v>42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15</v>
      </c>
      <c r="B32" s="102" t="s">
        <v>304</v>
      </c>
      <c r="C32" s="101" t="s">
        <v>305</v>
      </c>
      <c r="D32" s="103">
        <f>+SUM(E32,+I32)</f>
        <v>6508</v>
      </c>
      <c r="E32" s="103">
        <f>+SUM(G32,+H32)</f>
        <v>2840</v>
      </c>
      <c r="F32" s="104">
        <f>IF(D32&gt;0,E32/D32*100,"-")</f>
        <v>43.638598647818071</v>
      </c>
      <c r="G32" s="103">
        <v>2840</v>
      </c>
      <c r="H32" s="103">
        <v>0</v>
      </c>
      <c r="I32" s="103">
        <f>+SUM(K32,+M32,+O32)</f>
        <v>3668</v>
      </c>
      <c r="J32" s="104">
        <f>IF(D32&gt;0,I32/D32*100,"-")</f>
        <v>56.361401352181929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3668</v>
      </c>
      <c r="P32" s="103">
        <v>2825</v>
      </c>
      <c r="Q32" s="104">
        <f>IF(D32&gt;0,O32/D32*100,"-")</f>
        <v>56.361401352181929</v>
      </c>
      <c r="R32" s="103">
        <v>45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15</v>
      </c>
      <c r="B33" s="102" t="s">
        <v>306</v>
      </c>
      <c r="C33" s="101" t="s">
        <v>307</v>
      </c>
      <c r="D33" s="103">
        <f>+SUM(E33,+I33)</f>
        <v>12581</v>
      </c>
      <c r="E33" s="103">
        <f>+SUM(G33,+H33)</f>
        <v>4006</v>
      </c>
      <c r="F33" s="104">
        <f>IF(D33&gt;0,E33/D33*100,"-")</f>
        <v>31.841666004292186</v>
      </c>
      <c r="G33" s="103">
        <v>4006</v>
      </c>
      <c r="H33" s="103">
        <v>0</v>
      </c>
      <c r="I33" s="103">
        <f>+SUM(K33,+M33,+O33)</f>
        <v>8575</v>
      </c>
      <c r="J33" s="104">
        <f>IF(D33&gt;0,I33/D33*100,"-")</f>
        <v>68.158333995707807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8575</v>
      </c>
      <c r="P33" s="103">
        <v>7392</v>
      </c>
      <c r="Q33" s="104">
        <f>IF(D33&gt;0,O33/D33*100,"-")</f>
        <v>68.158333995707807</v>
      </c>
      <c r="R33" s="103">
        <v>66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15</v>
      </c>
      <c r="B34" s="102" t="s">
        <v>308</v>
      </c>
      <c r="C34" s="101" t="s">
        <v>309</v>
      </c>
      <c r="D34" s="103">
        <f>+SUM(E34,+I34)</f>
        <v>5412</v>
      </c>
      <c r="E34" s="103">
        <f>+SUM(G34,+H34)</f>
        <v>2072</v>
      </c>
      <c r="F34" s="104">
        <f>IF(D34&gt;0,E34/D34*100,"-")</f>
        <v>38.285291943828533</v>
      </c>
      <c r="G34" s="103">
        <v>2072</v>
      </c>
      <c r="H34" s="103">
        <v>0</v>
      </c>
      <c r="I34" s="103">
        <f>+SUM(K34,+M34,+O34)</f>
        <v>3340</v>
      </c>
      <c r="J34" s="104">
        <f>IF(D34&gt;0,I34/D34*100,"-")</f>
        <v>61.714708056171474</v>
      </c>
      <c r="K34" s="103">
        <v>2022</v>
      </c>
      <c r="L34" s="104">
        <f>IF(D34&gt;0,K34/D34*100,"-")</f>
        <v>37.36141906873614</v>
      </c>
      <c r="M34" s="103">
        <v>0</v>
      </c>
      <c r="N34" s="104">
        <f>IF(D34&gt;0,M34/D34*100,"-")</f>
        <v>0</v>
      </c>
      <c r="O34" s="103">
        <v>1318</v>
      </c>
      <c r="P34" s="103">
        <v>651</v>
      </c>
      <c r="Q34" s="104">
        <f>IF(D34&gt;0,O34/D34*100,"-")</f>
        <v>24.353288987435327</v>
      </c>
      <c r="R34" s="103">
        <v>17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15</v>
      </c>
      <c r="B35" s="102" t="s">
        <v>310</v>
      </c>
      <c r="C35" s="101" t="s">
        <v>311</v>
      </c>
      <c r="D35" s="103">
        <f>+SUM(E35,+I35)</f>
        <v>3375</v>
      </c>
      <c r="E35" s="103">
        <f>+SUM(G35,+H35)</f>
        <v>1117</v>
      </c>
      <c r="F35" s="104">
        <f>IF(D35&gt;0,E35/D35*100,"-")</f>
        <v>33.096296296296295</v>
      </c>
      <c r="G35" s="103">
        <v>1117</v>
      </c>
      <c r="H35" s="103">
        <v>0</v>
      </c>
      <c r="I35" s="103">
        <f>+SUM(K35,+M35,+O35)</f>
        <v>2258</v>
      </c>
      <c r="J35" s="104">
        <f>IF(D35&gt;0,I35/D35*100,"-")</f>
        <v>66.903703703703698</v>
      </c>
      <c r="K35" s="103">
        <v>953</v>
      </c>
      <c r="L35" s="104">
        <f>IF(D35&gt;0,K35/D35*100,"-")</f>
        <v>28.237037037037037</v>
      </c>
      <c r="M35" s="103">
        <v>0</v>
      </c>
      <c r="N35" s="104">
        <f>IF(D35&gt;0,M35/D35*100,"-")</f>
        <v>0</v>
      </c>
      <c r="O35" s="103">
        <v>1305</v>
      </c>
      <c r="P35" s="103">
        <v>1305</v>
      </c>
      <c r="Q35" s="104">
        <f>IF(D35&gt;0,O35/D35*100,"-")</f>
        <v>38.666666666666664</v>
      </c>
      <c r="R35" s="103">
        <v>5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15</v>
      </c>
      <c r="B36" s="102" t="s">
        <v>312</v>
      </c>
      <c r="C36" s="101" t="s">
        <v>313</v>
      </c>
      <c r="D36" s="103">
        <f>+SUM(E36,+I36)</f>
        <v>4991</v>
      </c>
      <c r="E36" s="103">
        <f>+SUM(G36,+H36)</f>
        <v>1715</v>
      </c>
      <c r="F36" s="104">
        <f>IF(D36&gt;0,E36/D36*100,"-")</f>
        <v>34.361851332398317</v>
      </c>
      <c r="G36" s="103">
        <v>1715</v>
      </c>
      <c r="H36" s="103">
        <v>0</v>
      </c>
      <c r="I36" s="103">
        <f>+SUM(K36,+M36,+O36)</f>
        <v>3276</v>
      </c>
      <c r="J36" s="104">
        <f>IF(D36&gt;0,I36/D36*100,"-")</f>
        <v>65.638148667601683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3276</v>
      </c>
      <c r="P36" s="103">
        <v>2006</v>
      </c>
      <c r="Q36" s="104">
        <f>IF(D36&gt;0,O36/D36*100,"-")</f>
        <v>65.638148667601683</v>
      </c>
      <c r="R36" s="103">
        <v>19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15</v>
      </c>
      <c r="B37" s="102" t="s">
        <v>314</v>
      </c>
      <c r="C37" s="101" t="s">
        <v>315</v>
      </c>
      <c r="D37" s="103">
        <f>+SUM(E37,+I37)</f>
        <v>5622</v>
      </c>
      <c r="E37" s="103">
        <f>+SUM(G37,+H37)</f>
        <v>147</v>
      </c>
      <c r="F37" s="104">
        <f>IF(D37&gt;0,E37/D37*100,"-")</f>
        <v>2.6147278548559232</v>
      </c>
      <c r="G37" s="103">
        <v>147</v>
      </c>
      <c r="H37" s="103">
        <v>0</v>
      </c>
      <c r="I37" s="103">
        <f>+SUM(K37,+M37,+O37)</f>
        <v>5475</v>
      </c>
      <c r="J37" s="104">
        <f>IF(D37&gt;0,I37/D37*100,"-")</f>
        <v>97.385272145144071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5475</v>
      </c>
      <c r="P37" s="103">
        <v>5052</v>
      </c>
      <c r="Q37" s="104">
        <f>IF(D37&gt;0,O37/D37*100,"-")</f>
        <v>97.385272145144071</v>
      </c>
      <c r="R37" s="103">
        <v>28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15</v>
      </c>
      <c r="B38" s="102" t="s">
        <v>316</v>
      </c>
      <c r="C38" s="101" t="s">
        <v>317</v>
      </c>
      <c r="D38" s="103">
        <f>+SUM(E38,+I38)</f>
        <v>16295</v>
      </c>
      <c r="E38" s="103">
        <f>+SUM(G38,+H38)</f>
        <v>6145</v>
      </c>
      <c r="F38" s="104">
        <f>IF(D38&gt;0,E38/D38*100,"-")</f>
        <v>37.710954280454132</v>
      </c>
      <c r="G38" s="103">
        <v>6145</v>
      </c>
      <c r="H38" s="103">
        <v>0</v>
      </c>
      <c r="I38" s="103">
        <f>+SUM(K38,+M38,+O38)</f>
        <v>10150</v>
      </c>
      <c r="J38" s="104">
        <f>IF(D38&gt;0,I38/D38*100,"-")</f>
        <v>62.289045719545875</v>
      </c>
      <c r="K38" s="103">
        <v>870</v>
      </c>
      <c r="L38" s="104">
        <f>IF(D38&gt;0,K38/D38*100,"-")</f>
        <v>5.3390610616753609</v>
      </c>
      <c r="M38" s="103">
        <v>0</v>
      </c>
      <c r="N38" s="104">
        <f>IF(D38&gt;0,M38/D38*100,"-")</f>
        <v>0</v>
      </c>
      <c r="O38" s="103">
        <v>9280</v>
      </c>
      <c r="P38" s="103">
        <v>8927</v>
      </c>
      <c r="Q38" s="104">
        <f>IF(D38&gt;0,O38/D38*100,"-")</f>
        <v>56.949984657870509</v>
      </c>
      <c r="R38" s="103">
        <v>96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15</v>
      </c>
      <c r="B39" s="102" t="s">
        <v>318</v>
      </c>
      <c r="C39" s="101" t="s">
        <v>319</v>
      </c>
      <c r="D39" s="103">
        <f>+SUM(E39,+I39)</f>
        <v>4825</v>
      </c>
      <c r="E39" s="103">
        <f>+SUM(G39,+H39)</f>
        <v>1077</v>
      </c>
      <c r="F39" s="104">
        <f>IF(D39&gt;0,E39/D39*100,"-")</f>
        <v>22.321243523316063</v>
      </c>
      <c r="G39" s="103">
        <v>1077</v>
      </c>
      <c r="H39" s="103">
        <v>0</v>
      </c>
      <c r="I39" s="103">
        <f>+SUM(K39,+M39,+O39)</f>
        <v>3748</v>
      </c>
      <c r="J39" s="104">
        <f>IF(D39&gt;0,I39/D39*100,"-")</f>
        <v>77.678756476683944</v>
      </c>
      <c r="K39" s="103">
        <v>171</v>
      </c>
      <c r="L39" s="104">
        <f>IF(D39&gt;0,K39/D39*100,"-")</f>
        <v>3.5440414507772022</v>
      </c>
      <c r="M39" s="103">
        <v>0</v>
      </c>
      <c r="N39" s="104">
        <f>IF(D39&gt;0,M39/D39*100,"-")</f>
        <v>0</v>
      </c>
      <c r="O39" s="103">
        <v>3577</v>
      </c>
      <c r="P39" s="103">
        <v>3375</v>
      </c>
      <c r="Q39" s="104">
        <f>IF(D39&gt;0,O39/D39*100,"-")</f>
        <v>74.134715025906743</v>
      </c>
      <c r="R39" s="103">
        <v>20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15</v>
      </c>
      <c r="B40" s="102" t="s">
        <v>320</v>
      </c>
      <c r="C40" s="101" t="s">
        <v>321</v>
      </c>
      <c r="D40" s="103">
        <f>+SUM(E40,+I40)</f>
        <v>1490</v>
      </c>
      <c r="E40" s="103">
        <f>+SUM(G40,+H40)</f>
        <v>527</v>
      </c>
      <c r="F40" s="104">
        <f>IF(D40&gt;0,E40/D40*100,"-")</f>
        <v>35.369127516778526</v>
      </c>
      <c r="G40" s="103">
        <v>527</v>
      </c>
      <c r="H40" s="103">
        <v>0</v>
      </c>
      <c r="I40" s="103">
        <f>+SUM(K40,+M40,+O40)</f>
        <v>963</v>
      </c>
      <c r="J40" s="104">
        <f>IF(D40&gt;0,I40/D40*100,"-")</f>
        <v>64.630872483221481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963</v>
      </c>
      <c r="P40" s="103">
        <v>866</v>
      </c>
      <c r="Q40" s="104">
        <f>IF(D40&gt;0,O40/D40*100,"-")</f>
        <v>64.630872483221481</v>
      </c>
      <c r="R40" s="103">
        <v>12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15</v>
      </c>
      <c r="B41" s="102" t="s">
        <v>322</v>
      </c>
      <c r="C41" s="101" t="s">
        <v>323</v>
      </c>
      <c r="D41" s="103">
        <f>+SUM(E41,+I41)</f>
        <v>10903</v>
      </c>
      <c r="E41" s="103">
        <f>+SUM(G41,+H41)</f>
        <v>5717</v>
      </c>
      <c r="F41" s="104">
        <f>IF(D41&gt;0,E41/D41*100,"-")</f>
        <v>52.435109602861594</v>
      </c>
      <c r="G41" s="103">
        <v>5511</v>
      </c>
      <c r="H41" s="103">
        <v>206</v>
      </c>
      <c r="I41" s="103">
        <f>+SUM(K41,+M41,+O41)</f>
        <v>5186</v>
      </c>
      <c r="J41" s="104">
        <f>IF(D41&gt;0,I41/D41*100,"-")</f>
        <v>47.564890397138406</v>
      </c>
      <c r="K41" s="103">
        <v>353</v>
      </c>
      <c r="L41" s="104">
        <f>IF(D41&gt;0,K41/D41*100,"-")</f>
        <v>3.2376410162340643</v>
      </c>
      <c r="M41" s="103">
        <v>0</v>
      </c>
      <c r="N41" s="104">
        <f>IF(D41&gt;0,M41/D41*100,"-")</f>
        <v>0</v>
      </c>
      <c r="O41" s="103">
        <v>4833</v>
      </c>
      <c r="P41" s="103">
        <v>353</v>
      </c>
      <c r="Q41" s="104">
        <f>IF(D41&gt;0,O41/D41*100,"-")</f>
        <v>44.327249380904341</v>
      </c>
      <c r="R41" s="103">
        <v>162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1">
    <sortCondition ref="A8:A41"/>
    <sortCondition ref="B8:B41"/>
    <sortCondition ref="C8:C4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高知県</v>
      </c>
      <c r="B7" s="107" t="str">
        <f>水洗化人口等!B7</f>
        <v>39000</v>
      </c>
      <c r="C7" s="106" t="s">
        <v>200</v>
      </c>
      <c r="D7" s="108">
        <f>SUM(E7,+H7,+K7)</f>
        <v>356287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8956</v>
      </c>
      <c r="I7" s="108">
        <f>SUM(I$8:I$207)</f>
        <v>8735</v>
      </c>
      <c r="J7" s="108">
        <f>SUM(J$8:J$207)</f>
        <v>221</v>
      </c>
      <c r="K7" s="108">
        <f>SUM(L7:M7)</f>
        <v>347331</v>
      </c>
      <c r="L7" s="108">
        <f>SUM(L$8:L$207)</f>
        <v>135777</v>
      </c>
      <c r="M7" s="108">
        <f>SUM(M$8:M$207)</f>
        <v>211554</v>
      </c>
      <c r="N7" s="108">
        <f>SUM(O7,+V7,+AC7)</f>
        <v>356784</v>
      </c>
      <c r="O7" s="108">
        <f>SUM(P7:U7)</f>
        <v>144512</v>
      </c>
      <c r="P7" s="108">
        <f t="shared" ref="P7:U7" si="0">SUM(P$8:P$207)</f>
        <v>144512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211775</v>
      </c>
      <c r="W7" s="108">
        <f t="shared" ref="W7:AB7" si="1">SUM(W$8:W$207)</f>
        <v>211775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497</v>
      </c>
      <c r="AD7" s="108">
        <f>SUM(AD$8:AD$207)</f>
        <v>497</v>
      </c>
      <c r="AE7" s="108">
        <f>SUM(AE$8:AE$207)</f>
        <v>0</v>
      </c>
      <c r="AF7" s="108">
        <f>SUM(AG7:AI7)</f>
        <v>5638</v>
      </c>
      <c r="AG7" s="108">
        <f>SUM(AG$8:AG$207)</f>
        <v>5638</v>
      </c>
      <c r="AH7" s="108">
        <f>SUM(AH$8:AH$207)</f>
        <v>0</v>
      </c>
      <c r="AI7" s="108">
        <f>SUM(AI$8:AI$207)</f>
        <v>0</v>
      </c>
      <c r="AJ7" s="108">
        <f>SUM(AK7:AS7)</f>
        <v>10124</v>
      </c>
      <c r="AK7" s="108">
        <f t="shared" ref="AK7:AS7" si="2">SUM(AK$8:AK$207)</f>
        <v>4689</v>
      </c>
      <c r="AL7" s="108">
        <f t="shared" si="2"/>
        <v>56</v>
      </c>
      <c r="AM7" s="108">
        <f t="shared" si="2"/>
        <v>4177</v>
      </c>
      <c r="AN7" s="108">
        <f t="shared" si="2"/>
        <v>955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4</v>
      </c>
      <c r="AS7" s="108">
        <f t="shared" si="2"/>
        <v>243</v>
      </c>
      <c r="AT7" s="108">
        <f>SUM(AU7:AY7)</f>
        <v>259</v>
      </c>
      <c r="AU7" s="108">
        <f>SUM(AU$8:AU$207)</f>
        <v>259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860</v>
      </c>
      <c r="BA7" s="108">
        <f>SUM(BA$8:BA$207)</f>
        <v>860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15</v>
      </c>
      <c r="B8" s="113" t="s">
        <v>254</v>
      </c>
      <c r="C8" s="101" t="s">
        <v>255</v>
      </c>
      <c r="D8" s="103">
        <f>SUM(E8,+H8,+K8)</f>
        <v>101820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101820</v>
      </c>
      <c r="L8" s="103">
        <v>18948</v>
      </c>
      <c r="M8" s="103">
        <v>82872</v>
      </c>
      <c r="N8" s="103">
        <f>SUM(O8,+V8,+AC8)</f>
        <v>102004</v>
      </c>
      <c r="O8" s="103">
        <f>SUM(P8:U8)</f>
        <v>18948</v>
      </c>
      <c r="P8" s="103">
        <v>18948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82872</v>
      </c>
      <c r="W8" s="103">
        <v>82872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184</v>
      </c>
      <c r="AD8" s="103">
        <v>184</v>
      </c>
      <c r="AE8" s="103">
        <v>0</v>
      </c>
      <c r="AF8" s="103">
        <f>SUM(AG8:AI8)</f>
        <v>3322</v>
      </c>
      <c r="AG8" s="103">
        <v>3322</v>
      </c>
      <c r="AH8" s="103">
        <v>0</v>
      </c>
      <c r="AI8" s="103">
        <v>0</v>
      </c>
      <c r="AJ8" s="103">
        <f>SUM(AK8:AS8)</f>
        <v>3322</v>
      </c>
      <c r="AK8" s="103">
        <v>0</v>
      </c>
      <c r="AL8" s="103">
        <v>0</v>
      </c>
      <c r="AM8" s="103">
        <v>2643</v>
      </c>
      <c r="AN8" s="103">
        <v>679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15</v>
      </c>
      <c r="B9" s="113" t="s">
        <v>258</v>
      </c>
      <c r="C9" s="101" t="s">
        <v>259</v>
      </c>
      <c r="D9" s="103">
        <f>SUM(E9,+H9,+K9)</f>
        <v>11260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11260</v>
      </c>
      <c r="L9" s="103">
        <v>6548</v>
      </c>
      <c r="M9" s="103">
        <v>4712</v>
      </c>
      <c r="N9" s="103">
        <f>SUM(O9,+V9,+AC9)</f>
        <v>11260</v>
      </c>
      <c r="O9" s="103">
        <f>SUM(P9:U9)</f>
        <v>6548</v>
      </c>
      <c r="P9" s="103">
        <v>6548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4712</v>
      </c>
      <c r="W9" s="103">
        <v>4712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23</v>
      </c>
      <c r="AG9" s="103">
        <v>23</v>
      </c>
      <c r="AH9" s="103">
        <v>0</v>
      </c>
      <c r="AI9" s="103">
        <v>0</v>
      </c>
      <c r="AJ9" s="103">
        <f>SUM(AK9:AS9)</f>
        <v>362</v>
      </c>
      <c r="AK9" s="103">
        <v>339</v>
      </c>
      <c r="AL9" s="103">
        <v>0</v>
      </c>
      <c r="AM9" s="103">
        <v>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15</v>
      </c>
      <c r="B10" s="113" t="s">
        <v>260</v>
      </c>
      <c r="C10" s="101" t="s">
        <v>261</v>
      </c>
      <c r="D10" s="103">
        <f>SUM(E10,+H10,+K10)</f>
        <v>8945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8945</v>
      </c>
      <c r="L10" s="103">
        <v>6053</v>
      </c>
      <c r="M10" s="103">
        <v>2892</v>
      </c>
      <c r="N10" s="103">
        <f>SUM(O10,+V10,+AC10)</f>
        <v>8945</v>
      </c>
      <c r="O10" s="103">
        <f>SUM(P10:U10)</f>
        <v>6053</v>
      </c>
      <c r="P10" s="103">
        <v>6053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2892</v>
      </c>
      <c r="W10" s="103">
        <v>2892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18</v>
      </c>
      <c r="AG10" s="103">
        <v>18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18</v>
      </c>
      <c r="AU10" s="103">
        <v>18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12</v>
      </c>
      <c r="BA10" s="103">
        <v>12</v>
      </c>
      <c r="BB10" s="103">
        <v>0</v>
      </c>
      <c r="BC10" s="103">
        <v>0</v>
      </c>
    </row>
    <row r="11" spans="1:55" s="105" customFormat="1" ht="13.5" customHeight="1">
      <c r="A11" s="115" t="s">
        <v>15</v>
      </c>
      <c r="B11" s="113" t="s">
        <v>262</v>
      </c>
      <c r="C11" s="101" t="s">
        <v>263</v>
      </c>
      <c r="D11" s="103">
        <f>SUM(E11,+H11,+K11)</f>
        <v>26340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26340</v>
      </c>
      <c r="L11" s="103">
        <v>12032</v>
      </c>
      <c r="M11" s="103">
        <v>14308</v>
      </c>
      <c r="N11" s="103">
        <f>SUM(O11,+V11,+AC11)</f>
        <v>26366</v>
      </c>
      <c r="O11" s="103">
        <f>SUM(P11:U11)</f>
        <v>12032</v>
      </c>
      <c r="P11" s="103">
        <v>12032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14308</v>
      </c>
      <c r="W11" s="103">
        <v>14308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26</v>
      </c>
      <c r="AD11" s="103">
        <v>26</v>
      </c>
      <c r="AE11" s="103">
        <v>0</v>
      </c>
      <c r="AF11" s="103">
        <f>SUM(AG11:AI11)</f>
        <v>50</v>
      </c>
      <c r="AG11" s="103">
        <v>50</v>
      </c>
      <c r="AH11" s="103">
        <v>0</v>
      </c>
      <c r="AI11" s="103">
        <v>0</v>
      </c>
      <c r="AJ11" s="103">
        <f>SUM(AK11:AS11)</f>
        <v>1018</v>
      </c>
      <c r="AK11" s="103">
        <v>1018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50</v>
      </c>
      <c r="AU11" s="103">
        <v>50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15</v>
      </c>
      <c r="B12" s="113" t="s">
        <v>264</v>
      </c>
      <c r="C12" s="101" t="s">
        <v>265</v>
      </c>
      <c r="D12" s="103">
        <f>SUM(E12,+H12,+K12)</f>
        <v>18490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18490</v>
      </c>
      <c r="L12" s="103">
        <v>5506</v>
      </c>
      <c r="M12" s="103">
        <v>12984</v>
      </c>
      <c r="N12" s="103">
        <f>SUM(O12,+V12,+AC12)</f>
        <v>18490</v>
      </c>
      <c r="O12" s="103">
        <f>SUM(P12:U12)</f>
        <v>5506</v>
      </c>
      <c r="P12" s="103">
        <v>5506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12984</v>
      </c>
      <c r="W12" s="103">
        <v>12984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23</v>
      </c>
      <c r="AG12" s="103">
        <v>23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23</v>
      </c>
      <c r="AU12" s="103">
        <v>23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76</v>
      </c>
      <c r="BA12" s="103">
        <v>76</v>
      </c>
      <c r="BB12" s="103">
        <v>0</v>
      </c>
      <c r="BC12" s="103">
        <v>0</v>
      </c>
    </row>
    <row r="13" spans="1:55" s="105" customFormat="1" ht="13.5" customHeight="1">
      <c r="A13" s="115" t="s">
        <v>15</v>
      </c>
      <c r="B13" s="113" t="s">
        <v>266</v>
      </c>
      <c r="C13" s="101" t="s">
        <v>267</v>
      </c>
      <c r="D13" s="103">
        <f>SUM(E13,+H13,+K13)</f>
        <v>9354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9354</v>
      </c>
      <c r="L13" s="103">
        <v>4031</v>
      </c>
      <c r="M13" s="103">
        <v>5323</v>
      </c>
      <c r="N13" s="103">
        <f>SUM(O13,+V13,+AC13)</f>
        <v>9354</v>
      </c>
      <c r="O13" s="103">
        <f>SUM(P13:U13)</f>
        <v>4031</v>
      </c>
      <c r="P13" s="103">
        <v>4031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5323</v>
      </c>
      <c r="W13" s="103">
        <v>5323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</v>
      </c>
      <c r="AG13" s="103">
        <v>2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</v>
      </c>
      <c r="AU13" s="103">
        <v>2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63</v>
      </c>
      <c r="BA13" s="103">
        <v>63</v>
      </c>
      <c r="BB13" s="103">
        <v>0</v>
      </c>
      <c r="BC13" s="103">
        <v>0</v>
      </c>
    </row>
    <row r="14" spans="1:55" s="105" customFormat="1" ht="13.5" customHeight="1">
      <c r="A14" s="115" t="s">
        <v>15</v>
      </c>
      <c r="B14" s="113" t="s">
        <v>268</v>
      </c>
      <c r="C14" s="101" t="s">
        <v>269</v>
      </c>
      <c r="D14" s="103">
        <f>SUM(E14,+H14,+K14)</f>
        <v>12594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12594</v>
      </c>
      <c r="L14" s="103">
        <v>6299</v>
      </c>
      <c r="M14" s="103">
        <v>6295</v>
      </c>
      <c r="N14" s="103">
        <f>SUM(O14,+V14,+AC14)</f>
        <v>12594</v>
      </c>
      <c r="O14" s="103">
        <f>SUM(P14:U14)</f>
        <v>6299</v>
      </c>
      <c r="P14" s="103">
        <v>6299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6295</v>
      </c>
      <c r="W14" s="103">
        <v>6295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461</v>
      </c>
      <c r="AG14" s="103">
        <v>461</v>
      </c>
      <c r="AH14" s="103">
        <v>0</v>
      </c>
      <c r="AI14" s="103">
        <v>0</v>
      </c>
      <c r="AJ14" s="103">
        <f>SUM(AK14:AS14)</f>
        <v>461</v>
      </c>
      <c r="AK14" s="103">
        <v>0</v>
      </c>
      <c r="AL14" s="103">
        <v>0</v>
      </c>
      <c r="AM14" s="103">
        <v>461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15</v>
      </c>
      <c r="B15" s="113" t="s">
        <v>270</v>
      </c>
      <c r="C15" s="101" t="s">
        <v>271</v>
      </c>
      <c r="D15" s="103">
        <f>SUM(E15,+H15,+K15)</f>
        <v>10424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10424</v>
      </c>
      <c r="L15" s="103">
        <v>7585</v>
      </c>
      <c r="M15" s="103">
        <v>2839</v>
      </c>
      <c r="N15" s="103">
        <f>SUM(O15,+V15,+AC15)</f>
        <v>10424</v>
      </c>
      <c r="O15" s="103">
        <f>SUM(P15:U15)</f>
        <v>7585</v>
      </c>
      <c r="P15" s="103">
        <v>7585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2839</v>
      </c>
      <c r="W15" s="103">
        <v>2839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287</v>
      </c>
      <c r="AG15" s="103">
        <v>287</v>
      </c>
      <c r="AH15" s="103">
        <v>0</v>
      </c>
      <c r="AI15" s="103">
        <v>0</v>
      </c>
      <c r="AJ15" s="103">
        <f>SUM(AK15:AS15)</f>
        <v>287</v>
      </c>
      <c r="AK15" s="103">
        <v>0</v>
      </c>
      <c r="AL15" s="103">
        <v>0</v>
      </c>
      <c r="AM15" s="103">
        <v>11</v>
      </c>
      <c r="AN15" s="103">
        <v>276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15</v>
      </c>
      <c r="B16" s="113" t="s">
        <v>272</v>
      </c>
      <c r="C16" s="101" t="s">
        <v>273</v>
      </c>
      <c r="D16" s="103">
        <f>SUM(E16,+H16,+K16)</f>
        <v>22794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22794</v>
      </c>
      <c r="L16" s="103">
        <v>8627</v>
      </c>
      <c r="M16" s="103">
        <v>14167</v>
      </c>
      <c r="N16" s="103">
        <f>SUM(O16,+V16,+AC16)</f>
        <v>22794</v>
      </c>
      <c r="O16" s="103">
        <f>SUM(P16:U16)</f>
        <v>8627</v>
      </c>
      <c r="P16" s="103">
        <v>8627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14167</v>
      </c>
      <c r="W16" s="103">
        <v>14167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598</v>
      </c>
      <c r="AG16" s="103">
        <v>598</v>
      </c>
      <c r="AH16" s="103">
        <v>0</v>
      </c>
      <c r="AI16" s="103">
        <v>0</v>
      </c>
      <c r="AJ16" s="103">
        <f>SUM(AK16:AS16)</f>
        <v>598</v>
      </c>
      <c r="AK16" s="103">
        <v>0</v>
      </c>
      <c r="AL16" s="103">
        <v>0</v>
      </c>
      <c r="AM16" s="103">
        <v>598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15</v>
      </c>
      <c r="B17" s="113" t="s">
        <v>274</v>
      </c>
      <c r="C17" s="101" t="s">
        <v>275</v>
      </c>
      <c r="D17" s="103">
        <f>SUM(E17,+H17,+K17)</f>
        <v>33576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33576</v>
      </c>
      <c r="L17" s="103">
        <v>14317</v>
      </c>
      <c r="M17" s="103">
        <v>19259</v>
      </c>
      <c r="N17" s="103">
        <f>SUM(O17,+V17,+AC17)</f>
        <v>33578</v>
      </c>
      <c r="O17" s="103">
        <f>SUM(P17:U17)</f>
        <v>14317</v>
      </c>
      <c r="P17" s="103">
        <v>14317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19259</v>
      </c>
      <c r="W17" s="103">
        <v>19259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</v>
      </c>
      <c r="AD17" s="103">
        <v>2</v>
      </c>
      <c r="AE17" s="103">
        <v>0</v>
      </c>
      <c r="AF17" s="103">
        <f>SUM(AG17:AI17)</f>
        <v>115</v>
      </c>
      <c r="AG17" s="103">
        <v>115</v>
      </c>
      <c r="AH17" s="103">
        <v>0</v>
      </c>
      <c r="AI17" s="103">
        <v>0</v>
      </c>
      <c r="AJ17" s="103">
        <f>SUM(AK17:AS17)</f>
        <v>1220</v>
      </c>
      <c r="AK17" s="103">
        <v>1218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</v>
      </c>
      <c r="AT17" s="103">
        <f>SUM(AU17:AY17)</f>
        <v>113</v>
      </c>
      <c r="AU17" s="103">
        <v>113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15</v>
      </c>
      <c r="B18" s="113" t="s">
        <v>276</v>
      </c>
      <c r="C18" s="101" t="s">
        <v>277</v>
      </c>
      <c r="D18" s="103">
        <f>SUM(E18,+H18,+K18)</f>
        <v>13252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13252</v>
      </c>
      <c r="L18" s="103">
        <v>8383</v>
      </c>
      <c r="M18" s="103">
        <v>4869</v>
      </c>
      <c r="N18" s="103">
        <f>SUM(O18,+V18,+AC18)</f>
        <v>13493</v>
      </c>
      <c r="O18" s="103">
        <f>SUM(P18:U18)</f>
        <v>8383</v>
      </c>
      <c r="P18" s="103">
        <v>8383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4869</v>
      </c>
      <c r="W18" s="103">
        <v>4869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241</v>
      </c>
      <c r="AD18" s="103">
        <v>241</v>
      </c>
      <c r="AE18" s="103">
        <v>0</v>
      </c>
      <c r="AF18" s="103">
        <f>SUM(AG18:AI18)</f>
        <v>46</v>
      </c>
      <c r="AG18" s="103">
        <v>46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46</v>
      </c>
      <c r="AU18" s="103">
        <v>46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15</v>
      </c>
      <c r="B19" s="113" t="s">
        <v>278</v>
      </c>
      <c r="C19" s="101" t="s">
        <v>279</v>
      </c>
      <c r="D19" s="103">
        <f>SUM(E19,+H19,+K19)</f>
        <v>547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547</v>
      </c>
      <c r="L19" s="103">
        <v>194</v>
      </c>
      <c r="M19" s="103">
        <v>353</v>
      </c>
      <c r="N19" s="103">
        <f>SUM(O19,+V19,+AC19)</f>
        <v>571</v>
      </c>
      <c r="O19" s="103">
        <f>SUM(P19:U19)</f>
        <v>194</v>
      </c>
      <c r="P19" s="103">
        <v>194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353</v>
      </c>
      <c r="W19" s="103">
        <v>353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24</v>
      </c>
      <c r="AD19" s="103">
        <v>24</v>
      </c>
      <c r="AE19" s="103">
        <v>0</v>
      </c>
      <c r="AF19" s="103">
        <f>SUM(AG19:AI19)</f>
        <v>1</v>
      </c>
      <c r="AG19" s="103">
        <v>1</v>
      </c>
      <c r="AH19" s="103">
        <v>0</v>
      </c>
      <c r="AI19" s="103">
        <v>0</v>
      </c>
      <c r="AJ19" s="103">
        <f>SUM(AK19:AS19)</f>
        <v>17</v>
      </c>
      <c r="AK19" s="103">
        <v>16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15</v>
      </c>
      <c r="B20" s="113" t="s">
        <v>280</v>
      </c>
      <c r="C20" s="101" t="s">
        <v>281</v>
      </c>
      <c r="D20" s="103">
        <f>SUM(E20,+H20,+K20)</f>
        <v>2613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2613</v>
      </c>
      <c r="L20" s="103">
        <v>1204</v>
      </c>
      <c r="M20" s="103">
        <v>1409</v>
      </c>
      <c r="N20" s="103">
        <f>SUM(O20,+V20,+AC20)</f>
        <v>2613</v>
      </c>
      <c r="O20" s="103">
        <f>SUM(P20:U20)</f>
        <v>1204</v>
      </c>
      <c r="P20" s="103">
        <v>1204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1409</v>
      </c>
      <c r="W20" s="103">
        <v>1409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15</v>
      </c>
      <c r="B21" s="113" t="s">
        <v>282</v>
      </c>
      <c r="C21" s="101" t="s">
        <v>283</v>
      </c>
      <c r="D21" s="103">
        <f>SUM(E21,+H21,+K21)</f>
        <v>2602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2602</v>
      </c>
      <c r="L21" s="103">
        <v>1179</v>
      </c>
      <c r="M21" s="103">
        <v>1423</v>
      </c>
      <c r="N21" s="103">
        <f>SUM(O21,+V21,+AC21)</f>
        <v>2602</v>
      </c>
      <c r="O21" s="103">
        <f>SUM(P21:U21)</f>
        <v>1179</v>
      </c>
      <c r="P21" s="103">
        <v>1179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1423</v>
      </c>
      <c r="W21" s="103">
        <v>1423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15</v>
      </c>
      <c r="B22" s="113" t="s">
        <v>284</v>
      </c>
      <c r="C22" s="101" t="s">
        <v>285</v>
      </c>
      <c r="D22" s="103">
        <f>SUM(E22,+H22,+K22)</f>
        <v>2097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2097</v>
      </c>
      <c r="L22" s="103">
        <v>1211</v>
      </c>
      <c r="M22" s="103">
        <v>886</v>
      </c>
      <c r="N22" s="103">
        <f>SUM(O22,+V22,+AC22)</f>
        <v>2100</v>
      </c>
      <c r="O22" s="103">
        <f>SUM(P22:U22)</f>
        <v>1211</v>
      </c>
      <c r="P22" s="103">
        <v>1211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886</v>
      </c>
      <c r="W22" s="103">
        <v>886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3</v>
      </c>
      <c r="AD22" s="103">
        <v>3</v>
      </c>
      <c r="AE22" s="103">
        <v>0</v>
      </c>
      <c r="AF22" s="103">
        <f>SUM(AG22:AI22)</f>
        <v>3</v>
      </c>
      <c r="AG22" s="103">
        <v>3</v>
      </c>
      <c r="AH22" s="103">
        <v>0</v>
      </c>
      <c r="AI22" s="103">
        <v>0</v>
      </c>
      <c r="AJ22" s="103">
        <f>SUM(AK22:AS22)</f>
        <v>2100</v>
      </c>
      <c r="AK22" s="103">
        <v>2097</v>
      </c>
      <c r="AL22" s="103">
        <v>0</v>
      </c>
      <c r="AM22" s="103">
        <v>3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15</v>
      </c>
      <c r="B23" s="113" t="s">
        <v>286</v>
      </c>
      <c r="C23" s="101" t="s">
        <v>287</v>
      </c>
      <c r="D23" s="103">
        <f>SUM(E23,+H23,+K23)</f>
        <v>1244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1244</v>
      </c>
      <c r="L23" s="103">
        <v>800</v>
      </c>
      <c r="M23" s="103">
        <v>444</v>
      </c>
      <c r="N23" s="103">
        <f>SUM(O23,+V23,+AC23)</f>
        <v>1244</v>
      </c>
      <c r="O23" s="103">
        <f>SUM(P23:U23)</f>
        <v>800</v>
      </c>
      <c r="P23" s="103">
        <v>800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444</v>
      </c>
      <c r="W23" s="103">
        <v>444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15</v>
      </c>
      <c r="B24" s="113" t="s">
        <v>288</v>
      </c>
      <c r="C24" s="101" t="s">
        <v>289</v>
      </c>
      <c r="D24" s="103">
        <f>SUM(E24,+H24,+K24)</f>
        <v>728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728</v>
      </c>
      <c r="L24" s="103">
        <v>286</v>
      </c>
      <c r="M24" s="103">
        <v>442</v>
      </c>
      <c r="N24" s="103">
        <f>SUM(O24,+V24,+AC24)</f>
        <v>728</v>
      </c>
      <c r="O24" s="103">
        <f>SUM(P24:U24)</f>
        <v>286</v>
      </c>
      <c r="P24" s="103">
        <v>286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442</v>
      </c>
      <c r="W24" s="103">
        <v>442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15</v>
      </c>
      <c r="B25" s="113" t="s">
        <v>290</v>
      </c>
      <c r="C25" s="101" t="s">
        <v>291</v>
      </c>
      <c r="D25" s="103">
        <f>SUM(E25,+H25,+K25)</f>
        <v>710</v>
      </c>
      <c r="E25" s="103">
        <f>SUM(F25:G25)</f>
        <v>0</v>
      </c>
      <c r="F25" s="103">
        <v>0</v>
      </c>
      <c r="G25" s="103">
        <v>0</v>
      </c>
      <c r="H25" s="103">
        <f>SUM(I25:J25)</f>
        <v>710</v>
      </c>
      <c r="I25" s="103">
        <v>489</v>
      </c>
      <c r="J25" s="103">
        <v>221</v>
      </c>
      <c r="K25" s="103">
        <f>SUM(L25:M25)</f>
        <v>0</v>
      </c>
      <c r="L25" s="103">
        <v>0</v>
      </c>
      <c r="M25" s="103">
        <v>0</v>
      </c>
      <c r="N25" s="103">
        <f>SUM(O25,+V25,+AC25)</f>
        <v>710</v>
      </c>
      <c r="O25" s="103">
        <f>SUM(P25:U25)</f>
        <v>489</v>
      </c>
      <c r="P25" s="103">
        <v>489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221</v>
      </c>
      <c r="W25" s="103">
        <v>221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224</v>
      </c>
      <c r="AG25" s="103">
        <v>224</v>
      </c>
      <c r="AH25" s="103">
        <v>0</v>
      </c>
      <c r="AI25" s="103">
        <v>0</v>
      </c>
      <c r="AJ25" s="103">
        <f>SUM(AK25:AS25)</f>
        <v>224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224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15</v>
      </c>
      <c r="B26" s="113" t="s">
        <v>292</v>
      </c>
      <c r="C26" s="101" t="s">
        <v>293</v>
      </c>
      <c r="D26" s="103">
        <f>SUM(E26,+H26,+K26)</f>
        <v>3223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3223</v>
      </c>
      <c r="L26" s="103">
        <v>1969</v>
      </c>
      <c r="M26" s="103">
        <v>1254</v>
      </c>
      <c r="N26" s="103">
        <f>SUM(O26,+V26,+AC26)</f>
        <v>3223</v>
      </c>
      <c r="O26" s="103">
        <f>SUM(P26:U26)</f>
        <v>1969</v>
      </c>
      <c r="P26" s="103">
        <v>1969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1254</v>
      </c>
      <c r="W26" s="103">
        <v>1254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15</v>
      </c>
      <c r="B27" s="113" t="s">
        <v>294</v>
      </c>
      <c r="C27" s="101" t="s">
        <v>295</v>
      </c>
      <c r="D27" s="103">
        <f>SUM(E27,+H27,+K27)</f>
        <v>2523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2523</v>
      </c>
      <c r="L27" s="103">
        <v>1724</v>
      </c>
      <c r="M27" s="103">
        <v>799</v>
      </c>
      <c r="N27" s="103">
        <f>SUM(O27,+V27,+AC27)</f>
        <v>2523</v>
      </c>
      <c r="O27" s="103">
        <f>SUM(P27:U27)</f>
        <v>1724</v>
      </c>
      <c r="P27" s="103">
        <v>1724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799</v>
      </c>
      <c r="W27" s="103">
        <v>799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82</v>
      </c>
      <c r="BA27" s="103">
        <v>82</v>
      </c>
      <c r="BB27" s="103">
        <v>0</v>
      </c>
      <c r="BC27" s="103">
        <v>0</v>
      </c>
    </row>
    <row r="28" spans="1:55" s="105" customFormat="1" ht="13.5" customHeight="1">
      <c r="A28" s="115" t="s">
        <v>15</v>
      </c>
      <c r="B28" s="113" t="s">
        <v>296</v>
      </c>
      <c r="C28" s="101" t="s">
        <v>297</v>
      </c>
      <c r="D28" s="103">
        <f>SUM(E28,+H28,+K28)</f>
        <v>1722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1722</v>
      </c>
      <c r="L28" s="103">
        <v>788</v>
      </c>
      <c r="M28" s="103">
        <v>934</v>
      </c>
      <c r="N28" s="103">
        <f>SUM(O28,+V28,+AC28)</f>
        <v>1722</v>
      </c>
      <c r="O28" s="103">
        <f>SUM(P28:U28)</f>
        <v>788</v>
      </c>
      <c r="P28" s="103">
        <v>788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934</v>
      </c>
      <c r="W28" s="103">
        <v>934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15</v>
      </c>
      <c r="B29" s="113" t="s">
        <v>298</v>
      </c>
      <c r="C29" s="101" t="s">
        <v>299</v>
      </c>
      <c r="D29" s="103">
        <f>SUM(E29,+H29,+K29)</f>
        <v>208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208</v>
      </c>
      <c r="L29" s="103">
        <v>35</v>
      </c>
      <c r="M29" s="103">
        <v>173</v>
      </c>
      <c r="N29" s="103">
        <f>SUM(O29,+V29,+AC29)</f>
        <v>208</v>
      </c>
      <c r="O29" s="103">
        <f>SUM(P29:U29)</f>
        <v>35</v>
      </c>
      <c r="P29" s="103">
        <v>35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173</v>
      </c>
      <c r="W29" s="103">
        <v>173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7</v>
      </c>
      <c r="BA29" s="103">
        <v>7</v>
      </c>
      <c r="BB29" s="103">
        <v>0</v>
      </c>
      <c r="BC29" s="103">
        <v>0</v>
      </c>
    </row>
    <row r="30" spans="1:55" s="105" customFormat="1" ht="13.5" customHeight="1">
      <c r="A30" s="115" t="s">
        <v>15</v>
      </c>
      <c r="B30" s="113" t="s">
        <v>300</v>
      </c>
      <c r="C30" s="101" t="s">
        <v>301</v>
      </c>
      <c r="D30" s="103">
        <f>SUM(E30,+H30,+K30)</f>
        <v>10631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10631</v>
      </c>
      <c r="L30" s="103">
        <v>3774</v>
      </c>
      <c r="M30" s="103">
        <v>6857</v>
      </c>
      <c r="N30" s="103">
        <f>SUM(O30,+V30,+AC30)</f>
        <v>10631</v>
      </c>
      <c r="O30" s="103">
        <f>SUM(P30:U30)</f>
        <v>3774</v>
      </c>
      <c r="P30" s="103">
        <v>3774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6857</v>
      </c>
      <c r="W30" s="103">
        <v>6857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17</v>
      </c>
      <c r="AG30" s="103">
        <v>17</v>
      </c>
      <c r="AH30" s="103">
        <v>0</v>
      </c>
      <c r="AI30" s="103">
        <v>0</v>
      </c>
      <c r="AJ30" s="103">
        <f>SUM(AK30:AS30)</f>
        <v>73</v>
      </c>
      <c r="AK30" s="103">
        <v>0</v>
      </c>
      <c r="AL30" s="103">
        <v>56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17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56</v>
      </c>
      <c r="BA30" s="103">
        <v>56</v>
      </c>
      <c r="BB30" s="103">
        <v>0</v>
      </c>
      <c r="BC30" s="103">
        <v>0</v>
      </c>
    </row>
    <row r="31" spans="1:55" s="105" customFormat="1" ht="13.5" customHeight="1">
      <c r="A31" s="115" t="s">
        <v>15</v>
      </c>
      <c r="B31" s="113" t="s">
        <v>302</v>
      </c>
      <c r="C31" s="101" t="s">
        <v>303</v>
      </c>
      <c r="D31" s="103">
        <f>SUM(E31,+H31,+K31)</f>
        <v>3690</v>
      </c>
      <c r="E31" s="103">
        <f>SUM(F31:G31)</f>
        <v>0</v>
      </c>
      <c r="F31" s="103">
        <v>0</v>
      </c>
      <c r="G31" s="103">
        <v>0</v>
      </c>
      <c r="H31" s="103">
        <f>SUM(I31:J31)</f>
        <v>1666</v>
      </c>
      <c r="I31" s="103">
        <v>1666</v>
      </c>
      <c r="J31" s="103">
        <v>0</v>
      </c>
      <c r="K31" s="103">
        <f>SUM(L31:M31)</f>
        <v>2024</v>
      </c>
      <c r="L31" s="103">
        <v>0</v>
      </c>
      <c r="M31" s="103">
        <v>2024</v>
      </c>
      <c r="N31" s="103">
        <f>SUM(O31,+V31,+AC31)</f>
        <v>3690</v>
      </c>
      <c r="O31" s="103">
        <f>SUM(P31:U31)</f>
        <v>1666</v>
      </c>
      <c r="P31" s="103">
        <v>1666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2024</v>
      </c>
      <c r="W31" s="103">
        <v>2024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75</v>
      </c>
      <c r="BA31" s="103">
        <v>75</v>
      </c>
      <c r="BB31" s="103">
        <v>0</v>
      </c>
      <c r="BC31" s="103">
        <v>0</v>
      </c>
    </row>
    <row r="32" spans="1:55" s="105" customFormat="1" ht="13.5" customHeight="1">
      <c r="A32" s="115" t="s">
        <v>15</v>
      </c>
      <c r="B32" s="113" t="s">
        <v>304</v>
      </c>
      <c r="C32" s="101" t="s">
        <v>305</v>
      </c>
      <c r="D32" s="103">
        <f>SUM(E32,+H32,+K32)</f>
        <v>4649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4649</v>
      </c>
      <c r="L32" s="103">
        <v>3403</v>
      </c>
      <c r="M32" s="103">
        <v>1246</v>
      </c>
      <c r="N32" s="103">
        <f>SUM(O32,+V32,+AC32)</f>
        <v>4649</v>
      </c>
      <c r="O32" s="103">
        <f>SUM(P32:U32)</f>
        <v>3403</v>
      </c>
      <c r="P32" s="103">
        <v>3403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1246</v>
      </c>
      <c r="W32" s="103">
        <v>1246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1</v>
      </c>
      <c r="AK32" s="103">
        <v>1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</v>
      </c>
      <c r="BA32" s="103">
        <v>1</v>
      </c>
      <c r="BB32" s="103">
        <v>0</v>
      </c>
      <c r="BC32" s="103">
        <v>0</v>
      </c>
    </row>
    <row r="33" spans="1:55" s="105" customFormat="1" ht="13.5" customHeight="1">
      <c r="A33" s="115" t="s">
        <v>15</v>
      </c>
      <c r="B33" s="113" t="s">
        <v>306</v>
      </c>
      <c r="C33" s="101" t="s">
        <v>307</v>
      </c>
      <c r="D33" s="103">
        <f>SUM(E33,+H33,+K33)</f>
        <v>9322</v>
      </c>
      <c r="E33" s="103">
        <f>SUM(F33:G33)</f>
        <v>0</v>
      </c>
      <c r="F33" s="103">
        <v>0</v>
      </c>
      <c r="G33" s="103">
        <v>0</v>
      </c>
      <c r="H33" s="103">
        <f>SUM(I33:J33)</f>
        <v>4747</v>
      </c>
      <c r="I33" s="103">
        <v>4747</v>
      </c>
      <c r="J33" s="103">
        <v>0</v>
      </c>
      <c r="K33" s="103">
        <f>SUM(L33:M33)</f>
        <v>4575</v>
      </c>
      <c r="L33" s="103">
        <v>0</v>
      </c>
      <c r="M33" s="103">
        <v>4575</v>
      </c>
      <c r="N33" s="103">
        <f>SUM(O33,+V33,+AC33)</f>
        <v>9322</v>
      </c>
      <c r="O33" s="103">
        <f>SUM(P33:U33)</f>
        <v>4747</v>
      </c>
      <c r="P33" s="103">
        <v>4747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4575</v>
      </c>
      <c r="W33" s="103">
        <v>4575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</v>
      </c>
      <c r="AG33" s="103">
        <v>3</v>
      </c>
      <c r="AH33" s="103">
        <v>0</v>
      </c>
      <c r="AI33" s="103">
        <v>0</v>
      </c>
      <c r="AJ33" s="103">
        <f>SUM(AK33:AS33)</f>
        <v>3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169</v>
      </c>
      <c r="BA33" s="103">
        <v>169</v>
      </c>
      <c r="BB33" s="103">
        <v>0</v>
      </c>
      <c r="BC33" s="103">
        <v>0</v>
      </c>
    </row>
    <row r="34" spans="1:55" s="105" customFormat="1" ht="13.5" customHeight="1">
      <c r="A34" s="115" t="s">
        <v>15</v>
      </c>
      <c r="B34" s="113" t="s">
        <v>308</v>
      </c>
      <c r="C34" s="101" t="s">
        <v>309</v>
      </c>
      <c r="D34" s="103">
        <f>SUM(E34,+H34,+K34)</f>
        <v>2659</v>
      </c>
      <c r="E34" s="103">
        <f>SUM(F34:G34)</f>
        <v>0</v>
      </c>
      <c r="F34" s="103">
        <v>0</v>
      </c>
      <c r="G34" s="103">
        <v>0</v>
      </c>
      <c r="H34" s="103">
        <f>SUM(I34:J34)</f>
        <v>1833</v>
      </c>
      <c r="I34" s="103">
        <v>1833</v>
      </c>
      <c r="J34" s="103">
        <v>0</v>
      </c>
      <c r="K34" s="103">
        <f>SUM(L34:M34)</f>
        <v>826</v>
      </c>
      <c r="L34" s="103">
        <v>0</v>
      </c>
      <c r="M34" s="103">
        <v>826</v>
      </c>
      <c r="N34" s="103">
        <f>SUM(O34,+V34,+AC34)</f>
        <v>2659</v>
      </c>
      <c r="O34" s="103">
        <f>SUM(P34:U34)</f>
        <v>1833</v>
      </c>
      <c r="P34" s="103">
        <v>1833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826</v>
      </c>
      <c r="W34" s="103">
        <v>826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1</v>
      </c>
      <c r="AK34" s="103">
        <v>0</v>
      </c>
      <c r="AL34" s="103">
        <v>0</v>
      </c>
      <c r="AM34" s="103">
        <v>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57</v>
      </c>
      <c r="BA34" s="103">
        <v>57</v>
      </c>
      <c r="BB34" s="103">
        <v>0</v>
      </c>
      <c r="BC34" s="103">
        <v>0</v>
      </c>
    </row>
    <row r="35" spans="1:55" s="105" customFormat="1" ht="13.5" customHeight="1">
      <c r="A35" s="115" t="s">
        <v>15</v>
      </c>
      <c r="B35" s="113" t="s">
        <v>310</v>
      </c>
      <c r="C35" s="101" t="s">
        <v>311</v>
      </c>
      <c r="D35" s="103">
        <f>SUM(E35,+H35,+K35)</f>
        <v>1229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1229</v>
      </c>
      <c r="L35" s="103">
        <v>665</v>
      </c>
      <c r="M35" s="103">
        <v>564</v>
      </c>
      <c r="N35" s="103">
        <f>SUM(O35,+V35,+AC35)</f>
        <v>1229</v>
      </c>
      <c r="O35" s="103">
        <f>SUM(P35:U35)</f>
        <v>665</v>
      </c>
      <c r="P35" s="103">
        <v>665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564</v>
      </c>
      <c r="W35" s="103">
        <v>564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15</v>
      </c>
      <c r="B36" s="113" t="s">
        <v>312</v>
      </c>
      <c r="C36" s="101" t="s">
        <v>313</v>
      </c>
      <c r="D36" s="103">
        <f>SUM(E36,+H36,+K36)</f>
        <v>3821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3821</v>
      </c>
      <c r="L36" s="103">
        <v>1518</v>
      </c>
      <c r="M36" s="103">
        <v>2303</v>
      </c>
      <c r="N36" s="103">
        <f>SUM(O36,+V36,+AC36)</f>
        <v>3821</v>
      </c>
      <c r="O36" s="103">
        <f>SUM(P36:U36)</f>
        <v>1518</v>
      </c>
      <c r="P36" s="103">
        <v>1518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2303</v>
      </c>
      <c r="W36" s="103">
        <v>2303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</v>
      </c>
      <c r="AG36" s="103">
        <v>6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6</v>
      </c>
      <c r="AU36" s="103">
        <v>6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21</v>
      </c>
      <c r="BA36" s="103">
        <v>21</v>
      </c>
      <c r="BB36" s="103">
        <v>0</v>
      </c>
      <c r="BC36" s="103">
        <v>0</v>
      </c>
    </row>
    <row r="37" spans="1:55" s="105" customFormat="1" ht="13.5" customHeight="1">
      <c r="A37" s="115" t="s">
        <v>15</v>
      </c>
      <c r="B37" s="113" t="s">
        <v>314</v>
      </c>
      <c r="C37" s="101" t="s">
        <v>315</v>
      </c>
      <c r="D37" s="103">
        <f>SUM(E37,+H37,+K37)</f>
        <v>3329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3329</v>
      </c>
      <c r="L37" s="103">
        <v>901</v>
      </c>
      <c r="M37" s="103">
        <v>2428</v>
      </c>
      <c r="N37" s="103">
        <f>SUM(O37,+V37,+AC37)</f>
        <v>3329</v>
      </c>
      <c r="O37" s="103">
        <f>SUM(P37:U37)</f>
        <v>901</v>
      </c>
      <c r="P37" s="103">
        <v>901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2428</v>
      </c>
      <c r="W37" s="103">
        <v>2428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</v>
      </c>
      <c r="AG37" s="103">
        <v>1</v>
      </c>
      <c r="AH37" s="103">
        <v>0</v>
      </c>
      <c r="AI37" s="103">
        <v>0</v>
      </c>
      <c r="AJ37" s="103">
        <f>SUM(AK37:AS37)</f>
        <v>1</v>
      </c>
      <c r="AK37" s="103">
        <v>0</v>
      </c>
      <c r="AL37" s="103">
        <v>0</v>
      </c>
      <c r="AM37" s="103">
        <v>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22</v>
      </c>
      <c r="BA37" s="103">
        <v>22</v>
      </c>
      <c r="BB37" s="103">
        <v>0</v>
      </c>
      <c r="BC37" s="103">
        <v>0</v>
      </c>
    </row>
    <row r="38" spans="1:55" s="105" customFormat="1" ht="13.5" customHeight="1">
      <c r="A38" s="115" t="s">
        <v>15</v>
      </c>
      <c r="B38" s="113" t="s">
        <v>316</v>
      </c>
      <c r="C38" s="101" t="s">
        <v>317</v>
      </c>
      <c r="D38" s="103">
        <f>SUM(E38,+H38,+K38)</f>
        <v>14147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14147</v>
      </c>
      <c r="L38" s="103">
        <v>8943</v>
      </c>
      <c r="M38" s="103">
        <v>5204</v>
      </c>
      <c r="N38" s="103">
        <f>SUM(O38,+V38,+AC38)</f>
        <v>14147</v>
      </c>
      <c r="O38" s="103">
        <f>SUM(P38:U38)</f>
        <v>8943</v>
      </c>
      <c r="P38" s="103">
        <v>8943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5204</v>
      </c>
      <c r="W38" s="103">
        <v>5204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15</v>
      </c>
      <c r="AG38" s="103">
        <v>15</v>
      </c>
      <c r="AH38" s="103">
        <v>0</v>
      </c>
      <c r="AI38" s="103">
        <v>0</v>
      </c>
      <c r="AJ38" s="103">
        <f>SUM(AK38:AS38)</f>
        <v>15</v>
      </c>
      <c r="AK38" s="103">
        <v>0</v>
      </c>
      <c r="AL38" s="103">
        <v>0</v>
      </c>
      <c r="AM38" s="103">
        <v>11</v>
      </c>
      <c r="AN38" s="103">
        <v>0</v>
      </c>
      <c r="AO38" s="103">
        <v>0</v>
      </c>
      <c r="AP38" s="103">
        <v>0</v>
      </c>
      <c r="AQ38" s="103">
        <v>0</v>
      </c>
      <c r="AR38" s="103">
        <v>4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219</v>
      </c>
      <c r="BA38" s="103">
        <v>219</v>
      </c>
      <c r="BB38" s="103">
        <v>0</v>
      </c>
      <c r="BC38" s="103">
        <v>0</v>
      </c>
    </row>
    <row r="39" spans="1:55" s="105" customFormat="1" ht="13.5" customHeight="1">
      <c r="A39" s="115" t="s">
        <v>15</v>
      </c>
      <c r="B39" s="113" t="s">
        <v>318</v>
      </c>
      <c r="C39" s="101" t="s">
        <v>319</v>
      </c>
      <c r="D39" s="103">
        <f>SUM(E39,+H39,+K39)</f>
        <v>3424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3424</v>
      </c>
      <c r="L39" s="103">
        <v>2486</v>
      </c>
      <c r="M39" s="103">
        <v>938</v>
      </c>
      <c r="N39" s="103">
        <f>SUM(O39,+V39,+AC39)</f>
        <v>3424</v>
      </c>
      <c r="O39" s="103">
        <f>SUM(P39:U39)</f>
        <v>2486</v>
      </c>
      <c r="P39" s="103">
        <v>2486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938</v>
      </c>
      <c r="W39" s="103">
        <v>938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132</v>
      </c>
      <c r="AG39" s="103">
        <v>132</v>
      </c>
      <c r="AH39" s="103">
        <v>0</v>
      </c>
      <c r="AI39" s="103">
        <v>0</v>
      </c>
      <c r="AJ39" s="103">
        <f>SUM(AK39:AS39)</f>
        <v>132</v>
      </c>
      <c r="AK39" s="103">
        <v>0</v>
      </c>
      <c r="AL39" s="103">
        <v>0</v>
      </c>
      <c r="AM39" s="103">
        <v>132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15</v>
      </c>
      <c r="B40" s="113" t="s">
        <v>320</v>
      </c>
      <c r="C40" s="101" t="s">
        <v>321</v>
      </c>
      <c r="D40" s="103">
        <f>SUM(E40,+H40,+K40)</f>
        <v>822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822</v>
      </c>
      <c r="L40" s="103">
        <v>549</v>
      </c>
      <c r="M40" s="103">
        <v>273</v>
      </c>
      <c r="N40" s="103">
        <f>SUM(O40,+V40,+AC40)</f>
        <v>822</v>
      </c>
      <c r="O40" s="103">
        <f>SUM(P40:U40)</f>
        <v>549</v>
      </c>
      <c r="P40" s="103">
        <v>549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273</v>
      </c>
      <c r="W40" s="103">
        <v>273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15</v>
      </c>
      <c r="B41" s="113" t="s">
        <v>322</v>
      </c>
      <c r="C41" s="101" t="s">
        <v>323</v>
      </c>
      <c r="D41" s="103">
        <f>SUM(E41,+H41,+K41)</f>
        <v>11498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11498</v>
      </c>
      <c r="L41" s="103">
        <v>5819</v>
      </c>
      <c r="M41" s="103">
        <v>5679</v>
      </c>
      <c r="N41" s="103">
        <f>SUM(O41,+V41,+AC41)</f>
        <v>11515</v>
      </c>
      <c r="O41" s="103">
        <f>SUM(P41:U41)</f>
        <v>5819</v>
      </c>
      <c r="P41" s="103">
        <v>5819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5679</v>
      </c>
      <c r="W41" s="103">
        <v>5679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17</v>
      </c>
      <c r="AD41" s="103">
        <v>17</v>
      </c>
      <c r="AE41" s="103">
        <v>0</v>
      </c>
      <c r="AF41" s="103">
        <f>SUM(AG41:AI41)</f>
        <v>281</v>
      </c>
      <c r="AG41" s="103">
        <v>281</v>
      </c>
      <c r="AH41" s="103">
        <v>0</v>
      </c>
      <c r="AI41" s="103">
        <v>0</v>
      </c>
      <c r="AJ41" s="103">
        <f>SUM(AK41:AS41)</f>
        <v>281</v>
      </c>
      <c r="AK41" s="103">
        <v>0</v>
      </c>
      <c r="AL41" s="103">
        <v>0</v>
      </c>
      <c r="AM41" s="103">
        <v>281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1">
    <sortCondition ref="A8:A41"/>
    <sortCondition ref="B8:B41"/>
    <sortCondition ref="C8:C4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39301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39302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39303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39304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39305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39306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39307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39341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39344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39363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39364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39387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39401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39402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39403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39405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39410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39411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39412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39424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39427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39428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2022-02-02T05:11:11Z</dcterms:modified>
</cp:coreProperties>
</file>