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T8" i="5"/>
  <c r="CT9" i="5"/>
  <c r="CR9" i="5" s="1"/>
  <c r="O9" i="5" s="1"/>
  <c r="CT10" i="5"/>
  <c r="CT11" i="5"/>
  <c r="CT12" i="5"/>
  <c r="CR12" i="5" s="1"/>
  <c r="O12" i="5" s="1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R27" i="5" s="1"/>
  <c r="O27" i="5" s="1"/>
  <c r="CS8" i="5"/>
  <c r="CS9" i="5"/>
  <c r="CS10" i="5"/>
  <c r="CR10" i="5" s="1"/>
  <c r="O10" i="5" s="1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R25" i="5" s="1"/>
  <c r="O25" i="5" s="1"/>
  <c r="CS26" i="5"/>
  <c r="CS27" i="5"/>
  <c r="CR8" i="5"/>
  <c r="CR14" i="5"/>
  <c r="CR18" i="5"/>
  <c r="CR20" i="5"/>
  <c r="CR24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M26" i="5"/>
  <c r="CM27" i="5"/>
  <c r="CL8" i="5"/>
  <c r="CJ8" i="5" s="1"/>
  <c r="N8" i="5" s="1"/>
  <c r="CL9" i="5"/>
  <c r="CL10" i="5"/>
  <c r="CL11" i="5"/>
  <c r="CJ11" i="5" s="1"/>
  <c r="N11" i="5" s="1"/>
  <c r="CL12" i="5"/>
  <c r="CL13" i="5"/>
  <c r="CL14" i="5"/>
  <c r="CJ14" i="5" s="1"/>
  <c r="N14" i="5" s="1"/>
  <c r="CL15" i="5"/>
  <c r="CL16" i="5"/>
  <c r="CL17" i="5"/>
  <c r="CJ17" i="5" s="1"/>
  <c r="N17" i="5" s="1"/>
  <c r="CL18" i="5"/>
  <c r="CL19" i="5"/>
  <c r="CL20" i="5"/>
  <c r="CJ20" i="5" s="1"/>
  <c r="N20" i="5" s="1"/>
  <c r="CL21" i="5"/>
  <c r="CL22" i="5"/>
  <c r="CL23" i="5"/>
  <c r="CJ23" i="5" s="1"/>
  <c r="N23" i="5" s="1"/>
  <c r="CL24" i="5"/>
  <c r="CL25" i="5"/>
  <c r="CL26" i="5"/>
  <c r="CJ26" i="5" s="1"/>
  <c r="N26" i="5" s="1"/>
  <c r="CL27" i="5"/>
  <c r="CK8" i="5"/>
  <c r="CK9" i="5"/>
  <c r="CJ9" i="5" s="1"/>
  <c r="N9" i="5" s="1"/>
  <c r="CK10" i="5"/>
  <c r="CK11" i="5"/>
  <c r="CK12" i="5"/>
  <c r="CJ12" i="5" s="1"/>
  <c r="N12" i="5" s="1"/>
  <c r="CK13" i="5"/>
  <c r="CK14" i="5"/>
  <c r="CK15" i="5"/>
  <c r="CJ15" i="5" s="1"/>
  <c r="CK16" i="5"/>
  <c r="CK17" i="5"/>
  <c r="CK18" i="5"/>
  <c r="CJ18" i="5" s="1"/>
  <c r="N18" i="5" s="1"/>
  <c r="CK19" i="5"/>
  <c r="CK20" i="5"/>
  <c r="CK21" i="5"/>
  <c r="CJ21" i="5" s="1"/>
  <c r="CK22" i="5"/>
  <c r="CK23" i="5"/>
  <c r="CK24" i="5"/>
  <c r="CJ24" i="5" s="1"/>
  <c r="N24" i="5" s="1"/>
  <c r="CK25" i="5"/>
  <c r="CK26" i="5"/>
  <c r="CK27" i="5"/>
  <c r="CJ27" i="5" s="1"/>
  <c r="N27" i="5" s="1"/>
  <c r="CJ10" i="5"/>
  <c r="CJ13" i="5"/>
  <c r="N13" i="5" s="1"/>
  <c r="CJ16" i="5"/>
  <c r="CJ22" i="5"/>
  <c r="CJ25" i="5"/>
  <c r="N25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B10" i="5" s="1"/>
  <c r="M10" i="5" s="1"/>
  <c r="CD11" i="5"/>
  <c r="CD12" i="5"/>
  <c r="CD13" i="5"/>
  <c r="CB13" i="5" s="1"/>
  <c r="CD14" i="5"/>
  <c r="CD15" i="5"/>
  <c r="CD16" i="5"/>
  <c r="CB16" i="5" s="1"/>
  <c r="M16" i="5" s="1"/>
  <c r="CD17" i="5"/>
  <c r="CD18" i="5"/>
  <c r="CD19" i="5"/>
  <c r="CB19" i="5" s="1"/>
  <c r="CD20" i="5"/>
  <c r="CD21" i="5"/>
  <c r="CD22" i="5"/>
  <c r="CB22" i="5" s="1"/>
  <c r="M22" i="5" s="1"/>
  <c r="CD23" i="5"/>
  <c r="CD24" i="5"/>
  <c r="CD25" i="5"/>
  <c r="CB25" i="5" s="1"/>
  <c r="CD26" i="5"/>
  <c r="CD27" i="5"/>
  <c r="CC8" i="5"/>
  <c r="CB8" i="5" s="1"/>
  <c r="M8" i="5" s="1"/>
  <c r="CC9" i="5"/>
  <c r="CC10" i="5"/>
  <c r="CC11" i="5"/>
  <c r="CB11" i="5" s="1"/>
  <c r="M11" i="5" s="1"/>
  <c r="CC12" i="5"/>
  <c r="CC13" i="5"/>
  <c r="CC14" i="5"/>
  <c r="CB14" i="5" s="1"/>
  <c r="M14" i="5" s="1"/>
  <c r="CC15" i="5"/>
  <c r="CC16" i="5"/>
  <c r="CC17" i="5"/>
  <c r="CB17" i="5" s="1"/>
  <c r="M17" i="5" s="1"/>
  <c r="CC18" i="5"/>
  <c r="CC19" i="5"/>
  <c r="CC20" i="5"/>
  <c r="CB20" i="5" s="1"/>
  <c r="M20" i="5" s="1"/>
  <c r="CC21" i="5"/>
  <c r="CC22" i="5"/>
  <c r="CC23" i="5"/>
  <c r="CB23" i="5" s="1"/>
  <c r="M23" i="5" s="1"/>
  <c r="CC24" i="5"/>
  <c r="CC25" i="5"/>
  <c r="CC26" i="5"/>
  <c r="CB26" i="5" s="1"/>
  <c r="M26" i="5" s="1"/>
  <c r="CC27" i="5"/>
  <c r="CB9" i="5"/>
  <c r="M9" i="5" s="1"/>
  <c r="CB12" i="5"/>
  <c r="M12" i="5" s="1"/>
  <c r="CB15" i="5"/>
  <c r="M15" i="5" s="1"/>
  <c r="CB18" i="5"/>
  <c r="M18" i="5" s="1"/>
  <c r="CB21" i="5"/>
  <c r="M21" i="5" s="1"/>
  <c r="CB24" i="5"/>
  <c r="M24" i="5" s="1"/>
  <c r="CB27" i="5"/>
  <c r="M2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T9" i="5" s="1"/>
  <c r="L9" i="5" s="1"/>
  <c r="BV10" i="5"/>
  <c r="BV11" i="5"/>
  <c r="BV12" i="5"/>
  <c r="BT12" i="5" s="1"/>
  <c r="L12" i="5" s="1"/>
  <c r="BV13" i="5"/>
  <c r="BV14" i="5"/>
  <c r="BV15" i="5"/>
  <c r="BT15" i="5" s="1"/>
  <c r="L15" i="5" s="1"/>
  <c r="BV16" i="5"/>
  <c r="BV17" i="5"/>
  <c r="BV18" i="5"/>
  <c r="BT18" i="5" s="1"/>
  <c r="L18" i="5" s="1"/>
  <c r="BV19" i="5"/>
  <c r="BV20" i="5"/>
  <c r="BV21" i="5"/>
  <c r="BT21" i="5" s="1"/>
  <c r="L21" i="5" s="1"/>
  <c r="BV22" i="5"/>
  <c r="BV23" i="5"/>
  <c r="BV24" i="5"/>
  <c r="BT24" i="5" s="1"/>
  <c r="L24" i="5" s="1"/>
  <c r="BV25" i="5"/>
  <c r="BV26" i="5"/>
  <c r="BV27" i="5"/>
  <c r="BT27" i="5" s="1"/>
  <c r="L27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U16" i="5"/>
  <c r="BT16" i="5" s="1"/>
  <c r="L16" i="5" s="1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U27" i="5"/>
  <c r="BT8" i="5"/>
  <c r="BT11" i="5"/>
  <c r="L11" i="5" s="1"/>
  <c r="BT14" i="5"/>
  <c r="BT17" i="5"/>
  <c r="BT20" i="5"/>
  <c r="BT23" i="5"/>
  <c r="L23" i="5" s="1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N8" i="5"/>
  <c r="BL8" i="5" s="1"/>
  <c r="K8" i="5" s="1"/>
  <c r="BN9" i="5"/>
  <c r="BN10" i="5"/>
  <c r="BN11" i="5"/>
  <c r="BL11" i="5" s="1"/>
  <c r="K11" i="5" s="1"/>
  <c r="BN12" i="5"/>
  <c r="BN13" i="5"/>
  <c r="BN14" i="5"/>
  <c r="BL14" i="5" s="1"/>
  <c r="K14" i="5" s="1"/>
  <c r="BN15" i="5"/>
  <c r="BN16" i="5"/>
  <c r="BN17" i="5"/>
  <c r="BL17" i="5" s="1"/>
  <c r="K17" i="5" s="1"/>
  <c r="BN18" i="5"/>
  <c r="BN19" i="5"/>
  <c r="BN20" i="5"/>
  <c r="BL20" i="5" s="1"/>
  <c r="K20" i="5" s="1"/>
  <c r="BN21" i="5"/>
  <c r="BN22" i="5"/>
  <c r="BN23" i="5"/>
  <c r="BL23" i="5" s="1"/>
  <c r="K23" i="5" s="1"/>
  <c r="BN24" i="5"/>
  <c r="BN25" i="5"/>
  <c r="BN26" i="5"/>
  <c r="BL26" i="5" s="1"/>
  <c r="K26" i="5" s="1"/>
  <c r="BN27" i="5"/>
  <c r="BM8" i="5"/>
  <c r="BM9" i="5"/>
  <c r="BL9" i="5" s="1"/>
  <c r="K9" i="5" s="1"/>
  <c r="BM10" i="5"/>
  <c r="BM11" i="5"/>
  <c r="BM12" i="5"/>
  <c r="BL12" i="5" s="1"/>
  <c r="K12" i="5" s="1"/>
  <c r="BM13" i="5"/>
  <c r="BM14" i="5"/>
  <c r="BM15" i="5"/>
  <c r="BL15" i="5" s="1"/>
  <c r="BM16" i="5"/>
  <c r="BM17" i="5"/>
  <c r="BM18" i="5"/>
  <c r="BL18" i="5" s="1"/>
  <c r="K18" i="5" s="1"/>
  <c r="BM19" i="5"/>
  <c r="BM20" i="5"/>
  <c r="BM21" i="5"/>
  <c r="BL21" i="5" s="1"/>
  <c r="BM22" i="5"/>
  <c r="BM23" i="5"/>
  <c r="BM24" i="5"/>
  <c r="BL24" i="5" s="1"/>
  <c r="K24" i="5" s="1"/>
  <c r="BM25" i="5"/>
  <c r="BM26" i="5"/>
  <c r="BM27" i="5"/>
  <c r="BL27" i="5" s="1"/>
  <c r="K27" i="5" s="1"/>
  <c r="BL10" i="5"/>
  <c r="BL16" i="5"/>
  <c r="BL22" i="5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F8" i="5"/>
  <c r="BF9" i="5"/>
  <c r="BF10" i="5"/>
  <c r="BD10" i="5" s="1"/>
  <c r="J10" i="5" s="1"/>
  <c r="BF11" i="5"/>
  <c r="BF12" i="5"/>
  <c r="BF13" i="5"/>
  <c r="BD13" i="5" s="1"/>
  <c r="J13" i="5" s="1"/>
  <c r="BF14" i="5"/>
  <c r="BF15" i="5"/>
  <c r="BF16" i="5"/>
  <c r="BD16" i="5" s="1"/>
  <c r="J16" i="5" s="1"/>
  <c r="BF17" i="5"/>
  <c r="BF18" i="5"/>
  <c r="BF19" i="5"/>
  <c r="BD19" i="5" s="1"/>
  <c r="BF20" i="5"/>
  <c r="BF21" i="5"/>
  <c r="BF22" i="5"/>
  <c r="BD22" i="5" s="1"/>
  <c r="J22" i="5" s="1"/>
  <c r="BF23" i="5"/>
  <c r="BF24" i="5"/>
  <c r="BF25" i="5"/>
  <c r="BD25" i="5" s="1"/>
  <c r="BF26" i="5"/>
  <c r="BF27" i="5"/>
  <c r="BE8" i="5"/>
  <c r="BD8" i="5" s="1"/>
  <c r="J8" i="5" s="1"/>
  <c r="BE9" i="5"/>
  <c r="BE10" i="5"/>
  <c r="BE11" i="5"/>
  <c r="BD11" i="5" s="1"/>
  <c r="J11" i="5" s="1"/>
  <c r="BE12" i="5"/>
  <c r="BE13" i="5"/>
  <c r="BE14" i="5"/>
  <c r="BD14" i="5" s="1"/>
  <c r="J14" i="5" s="1"/>
  <c r="BE15" i="5"/>
  <c r="BE16" i="5"/>
  <c r="BE17" i="5"/>
  <c r="BD17" i="5" s="1"/>
  <c r="J17" i="5" s="1"/>
  <c r="BE18" i="5"/>
  <c r="BE19" i="5"/>
  <c r="BE20" i="5"/>
  <c r="BD20" i="5" s="1"/>
  <c r="J20" i="5" s="1"/>
  <c r="BE21" i="5"/>
  <c r="BE22" i="5"/>
  <c r="BE23" i="5"/>
  <c r="BD23" i="5" s="1"/>
  <c r="J23" i="5" s="1"/>
  <c r="BE24" i="5"/>
  <c r="BE25" i="5"/>
  <c r="BE26" i="5"/>
  <c r="BD26" i="5" s="1"/>
  <c r="J26" i="5" s="1"/>
  <c r="BE27" i="5"/>
  <c r="BD9" i="5"/>
  <c r="J9" i="5" s="1"/>
  <c r="BD12" i="5"/>
  <c r="J12" i="5" s="1"/>
  <c r="BD15" i="5"/>
  <c r="J15" i="5" s="1"/>
  <c r="BD18" i="5"/>
  <c r="J18" i="5" s="1"/>
  <c r="BD24" i="5"/>
  <c r="J24" i="5" s="1"/>
  <c r="BD27" i="5"/>
  <c r="J2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V11" i="5" s="1"/>
  <c r="I11" i="5" s="1"/>
  <c r="AY12" i="5"/>
  <c r="AY13" i="5"/>
  <c r="AY14" i="5"/>
  <c r="AY15" i="5"/>
  <c r="AY16" i="5"/>
  <c r="AY17" i="5"/>
  <c r="AV17" i="5" s="1"/>
  <c r="I17" i="5" s="1"/>
  <c r="F17" i="5" s="1"/>
  <c r="AY18" i="5"/>
  <c r="AY19" i="5"/>
  <c r="AY20" i="5"/>
  <c r="AY21" i="5"/>
  <c r="AY22" i="5"/>
  <c r="AY23" i="5"/>
  <c r="AV23" i="5" s="1"/>
  <c r="I23" i="5" s="1"/>
  <c r="F23" i="5" s="1"/>
  <c r="AY24" i="5"/>
  <c r="AY25" i="5"/>
  <c r="AY26" i="5"/>
  <c r="AY27" i="5"/>
  <c r="AX8" i="5"/>
  <c r="AX9" i="5"/>
  <c r="AV9" i="5" s="1"/>
  <c r="I9" i="5" s="1"/>
  <c r="AX10" i="5"/>
  <c r="AX11" i="5"/>
  <c r="AX12" i="5"/>
  <c r="AV12" i="5" s="1"/>
  <c r="I12" i="5" s="1"/>
  <c r="AX13" i="5"/>
  <c r="AX14" i="5"/>
  <c r="AX15" i="5"/>
  <c r="AV15" i="5" s="1"/>
  <c r="I15" i="5" s="1"/>
  <c r="AX16" i="5"/>
  <c r="AX17" i="5"/>
  <c r="AX18" i="5"/>
  <c r="AV18" i="5" s="1"/>
  <c r="I18" i="5" s="1"/>
  <c r="AX19" i="5"/>
  <c r="AX20" i="5"/>
  <c r="AX21" i="5"/>
  <c r="AV21" i="5" s="1"/>
  <c r="I21" i="5" s="1"/>
  <c r="AX22" i="5"/>
  <c r="AX23" i="5"/>
  <c r="AX24" i="5"/>
  <c r="AV24" i="5" s="1"/>
  <c r="I24" i="5" s="1"/>
  <c r="AX25" i="5"/>
  <c r="AX26" i="5"/>
  <c r="AX27" i="5"/>
  <c r="AV27" i="5" s="1"/>
  <c r="I27" i="5" s="1"/>
  <c r="AW8" i="5"/>
  <c r="AW9" i="5"/>
  <c r="AW10" i="5"/>
  <c r="AV10" i="5" s="1"/>
  <c r="I10" i="5" s="1"/>
  <c r="AW11" i="5"/>
  <c r="AW12" i="5"/>
  <c r="AW13" i="5"/>
  <c r="AV13" i="5" s="1"/>
  <c r="I13" i="5" s="1"/>
  <c r="AW14" i="5"/>
  <c r="AW15" i="5"/>
  <c r="AW16" i="5"/>
  <c r="AV16" i="5" s="1"/>
  <c r="I16" i="5" s="1"/>
  <c r="AW17" i="5"/>
  <c r="AW18" i="5"/>
  <c r="AW19" i="5"/>
  <c r="AV19" i="5" s="1"/>
  <c r="I19" i="5" s="1"/>
  <c r="AW20" i="5"/>
  <c r="AW21" i="5"/>
  <c r="AW22" i="5"/>
  <c r="AV22" i="5" s="1"/>
  <c r="I22" i="5" s="1"/>
  <c r="AW23" i="5"/>
  <c r="AW24" i="5"/>
  <c r="AW25" i="5"/>
  <c r="AV25" i="5" s="1"/>
  <c r="I25" i="5" s="1"/>
  <c r="AW26" i="5"/>
  <c r="AW27" i="5"/>
  <c r="AV8" i="5"/>
  <c r="AV14" i="5"/>
  <c r="AV20" i="5"/>
  <c r="AV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N8" i="5" s="1"/>
  <c r="H8" i="5" s="1"/>
  <c r="AP9" i="5"/>
  <c r="AP10" i="5"/>
  <c r="AP11" i="5"/>
  <c r="AN11" i="5" s="1"/>
  <c r="H11" i="5" s="1"/>
  <c r="AP12" i="5"/>
  <c r="AP13" i="5"/>
  <c r="AP14" i="5"/>
  <c r="AN14" i="5" s="1"/>
  <c r="H14" i="5" s="1"/>
  <c r="AP15" i="5"/>
  <c r="AP16" i="5"/>
  <c r="AP17" i="5"/>
  <c r="AN17" i="5" s="1"/>
  <c r="H17" i="5" s="1"/>
  <c r="AP18" i="5"/>
  <c r="AP19" i="5"/>
  <c r="AP20" i="5"/>
  <c r="AN20" i="5" s="1"/>
  <c r="H20" i="5" s="1"/>
  <c r="AP21" i="5"/>
  <c r="AP22" i="5"/>
  <c r="AP23" i="5"/>
  <c r="AN23" i="5" s="1"/>
  <c r="H23" i="5" s="1"/>
  <c r="AP24" i="5"/>
  <c r="AP25" i="5"/>
  <c r="AP26" i="5"/>
  <c r="AN26" i="5" s="1"/>
  <c r="H26" i="5" s="1"/>
  <c r="AP27" i="5"/>
  <c r="AO8" i="5"/>
  <c r="AO9" i="5"/>
  <c r="AN9" i="5" s="1"/>
  <c r="AO10" i="5"/>
  <c r="AO11" i="5"/>
  <c r="AO12" i="5"/>
  <c r="AN12" i="5" s="1"/>
  <c r="H12" i="5" s="1"/>
  <c r="AO13" i="5"/>
  <c r="AO14" i="5"/>
  <c r="AO15" i="5"/>
  <c r="AN15" i="5" s="1"/>
  <c r="AO16" i="5"/>
  <c r="AO17" i="5"/>
  <c r="AO18" i="5"/>
  <c r="AN18" i="5" s="1"/>
  <c r="H18" i="5" s="1"/>
  <c r="AO19" i="5"/>
  <c r="AO20" i="5"/>
  <c r="AO21" i="5"/>
  <c r="AN21" i="5" s="1"/>
  <c r="AO22" i="5"/>
  <c r="AO23" i="5"/>
  <c r="AO24" i="5"/>
  <c r="AN24" i="5" s="1"/>
  <c r="H24" i="5" s="1"/>
  <c r="AO25" i="5"/>
  <c r="AO26" i="5"/>
  <c r="AO27" i="5"/>
  <c r="AN27" i="5" s="1"/>
  <c r="AN10" i="5"/>
  <c r="AN13" i="5"/>
  <c r="H13" i="5" s="1"/>
  <c r="AN16" i="5"/>
  <c r="AN19" i="5"/>
  <c r="H19" i="5" s="1"/>
  <c r="AN22" i="5"/>
  <c r="AN25" i="5"/>
  <c r="H2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F15" i="5" s="1"/>
  <c r="AI16" i="5"/>
  <c r="AI17" i="5"/>
  <c r="AI18" i="5"/>
  <c r="AI19" i="5"/>
  <c r="AI20" i="5"/>
  <c r="AI21" i="5"/>
  <c r="AI22" i="5"/>
  <c r="AI23" i="5"/>
  <c r="AI24" i="5"/>
  <c r="AI25" i="5"/>
  <c r="AI26" i="5"/>
  <c r="AI27" i="5"/>
  <c r="AF27" i="5" s="1"/>
  <c r="G27" i="5" s="1"/>
  <c r="F27" i="5" s="1"/>
  <c r="AH8" i="5"/>
  <c r="AH9" i="5"/>
  <c r="AH10" i="5"/>
  <c r="AF10" i="5" s="1"/>
  <c r="G10" i="5" s="1"/>
  <c r="F10" i="5" s="1"/>
  <c r="AH11" i="5"/>
  <c r="AH12" i="5"/>
  <c r="AH13" i="5"/>
  <c r="AF13" i="5" s="1"/>
  <c r="G13" i="5" s="1"/>
  <c r="AH14" i="5"/>
  <c r="AH15" i="5"/>
  <c r="AH16" i="5"/>
  <c r="AF16" i="5" s="1"/>
  <c r="G16" i="5" s="1"/>
  <c r="F16" i="5" s="1"/>
  <c r="AH17" i="5"/>
  <c r="AH18" i="5"/>
  <c r="AH19" i="5"/>
  <c r="AF19" i="5" s="1"/>
  <c r="G19" i="5" s="1"/>
  <c r="AH20" i="5"/>
  <c r="AH21" i="5"/>
  <c r="AH22" i="5"/>
  <c r="AF22" i="5" s="1"/>
  <c r="G22" i="5" s="1"/>
  <c r="F22" i="5" s="1"/>
  <c r="AH23" i="5"/>
  <c r="AH24" i="5"/>
  <c r="AH25" i="5"/>
  <c r="AF25" i="5" s="1"/>
  <c r="AH26" i="5"/>
  <c r="AH27" i="5"/>
  <c r="AG8" i="5"/>
  <c r="AF8" i="5" s="1"/>
  <c r="G8" i="5" s="1"/>
  <c r="F8" i="5" s="1"/>
  <c r="AG9" i="5"/>
  <c r="AG10" i="5"/>
  <c r="AG11" i="5"/>
  <c r="AF11" i="5" s="1"/>
  <c r="G11" i="5" s="1"/>
  <c r="F11" i="5" s="1"/>
  <c r="AG12" i="5"/>
  <c r="AG13" i="5"/>
  <c r="AG14" i="5"/>
  <c r="AF14" i="5" s="1"/>
  <c r="G14" i="5" s="1"/>
  <c r="F14" i="5" s="1"/>
  <c r="AG15" i="5"/>
  <c r="AG16" i="5"/>
  <c r="AG17" i="5"/>
  <c r="AF17" i="5" s="1"/>
  <c r="G17" i="5" s="1"/>
  <c r="AG18" i="5"/>
  <c r="AG19" i="5"/>
  <c r="AG20" i="5"/>
  <c r="AF20" i="5" s="1"/>
  <c r="G20" i="5" s="1"/>
  <c r="F20" i="5" s="1"/>
  <c r="AG21" i="5"/>
  <c r="AG22" i="5"/>
  <c r="AG23" i="5"/>
  <c r="AF23" i="5" s="1"/>
  <c r="G23" i="5" s="1"/>
  <c r="AG24" i="5"/>
  <c r="AG25" i="5"/>
  <c r="AG26" i="5"/>
  <c r="AF26" i="5" s="1"/>
  <c r="G26" i="5" s="1"/>
  <c r="F26" i="5" s="1"/>
  <c r="AG27" i="5"/>
  <c r="AF12" i="5"/>
  <c r="G12" i="5" s="1"/>
  <c r="AF18" i="5"/>
  <c r="G18" i="5" s="1"/>
  <c r="AF21" i="5"/>
  <c r="G21" i="5" s="1"/>
  <c r="F21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X23" i="5" s="1"/>
  <c r="E23" i="5" s="1"/>
  <c r="AA24" i="5"/>
  <c r="AA25" i="5"/>
  <c r="AA26" i="5"/>
  <c r="AA27" i="5"/>
  <c r="Z8" i="5"/>
  <c r="Z9" i="5"/>
  <c r="X9" i="5" s="1"/>
  <c r="E9" i="5" s="1"/>
  <c r="Z10" i="5"/>
  <c r="Z11" i="5"/>
  <c r="Z12" i="5"/>
  <c r="X12" i="5" s="1"/>
  <c r="E12" i="5" s="1"/>
  <c r="Z13" i="5"/>
  <c r="Z14" i="5"/>
  <c r="Z15" i="5"/>
  <c r="X15" i="5" s="1"/>
  <c r="E15" i="5" s="1"/>
  <c r="Z16" i="5"/>
  <c r="Z17" i="5"/>
  <c r="Z18" i="5"/>
  <c r="X18" i="5" s="1"/>
  <c r="E18" i="5" s="1"/>
  <c r="Z19" i="5"/>
  <c r="Z20" i="5"/>
  <c r="Z21" i="5"/>
  <c r="X21" i="5" s="1"/>
  <c r="Z22" i="5"/>
  <c r="Z23" i="5"/>
  <c r="Z24" i="5"/>
  <c r="X24" i="5" s="1"/>
  <c r="E24" i="5" s="1"/>
  <c r="Z25" i="5"/>
  <c r="Z26" i="5"/>
  <c r="Z27" i="5"/>
  <c r="X27" i="5" s="1"/>
  <c r="E27" i="5" s="1"/>
  <c r="Y8" i="5"/>
  <c r="Y9" i="5"/>
  <c r="Y10" i="5"/>
  <c r="X10" i="5" s="1"/>
  <c r="E10" i="5" s="1"/>
  <c r="Y11" i="5"/>
  <c r="Y12" i="5"/>
  <c r="Y13" i="5"/>
  <c r="X13" i="5" s="1"/>
  <c r="E13" i="5" s="1"/>
  <c r="Y14" i="5"/>
  <c r="Y15" i="5"/>
  <c r="Y16" i="5"/>
  <c r="X16" i="5" s="1"/>
  <c r="E16" i="5" s="1"/>
  <c r="Y17" i="5"/>
  <c r="Y18" i="5"/>
  <c r="Y19" i="5"/>
  <c r="X19" i="5" s="1"/>
  <c r="E19" i="5" s="1"/>
  <c r="Y20" i="5"/>
  <c r="Y21" i="5"/>
  <c r="Y22" i="5"/>
  <c r="X22" i="5" s="1"/>
  <c r="E22" i="5" s="1"/>
  <c r="Y23" i="5"/>
  <c r="Y24" i="5"/>
  <c r="Y25" i="5"/>
  <c r="X25" i="5" s="1"/>
  <c r="E25" i="5" s="1"/>
  <c r="Y26" i="5"/>
  <c r="Y27" i="5"/>
  <c r="X8" i="5"/>
  <c r="E8" i="5" s="1"/>
  <c r="X11" i="5"/>
  <c r="E11" i="5" s="1"/>
  <c r="X14" i="5"/>
  <c r="E14" i="5" s="1"/>
  <c r="X17" i="5"/>
  <c r="E17" i="5" s="1"/>
  <c r="X20" i="5"/>
  <c r="E20" i="5" s="1"/>
  <c r="X26" i="5"/>
  <c r="E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R8" i="5"/>
  <c r="P8" i="5" s="1"/>
  <c r="R9" i="5"/>
  <c r="R10" i="5"/>
  <c r="R11" i="5"/>
  <c r="P11" i="5" s="1"/>
  <c r="R12" i="5"/>
  <c r="R13" i="5"/>
  <c r="R14" i="5"/>
  <c r="P14" i="5" s="1"/>
  <c r="R15" i="5"/>
  <c r="R16" i="5"/>
  <c r="R17" i="5"/>
  <c r="P17" i="5" s="1"/>
  <c r="R18" i="5"/>
  <c r="R19" i="5"/>
  <c r="R20" i="5"/>
  <c r="P20" i="5" s="1"/>
  <c r="R21" i="5"/>
  <c r="R22" i="5"/>
  <c r="R23" i="5"/>
  <c r="P23" i="5" s="1"/>
  <c r="R24" i="5"/>
  <c r="R25" i="5"/>
  <c r="R26" i="5"/>
  <c r="P26" i="5" s="1"/>
  <c r="R27" i="5"/>
  <c r="Q8" i="5"/>
  <c r="Q9" i="5"/>
  <c r="P9" i="5" s="1"/>
  <c r="Q10" i="5"/>
  <c r="Q11" i="5"/>
  <c r="Q12" i="5"/>
  <c r="P12" i="5" s="1"/>
  <c r="Q13" i="5"/>
  <c r="Q14" i="5"/>
  <c r="Q15" i="5"/>
  <c r="P15" i="5" s="1"/>
  <c r="Q16" i="5"/>
  <c r="Q17" i="5"/>
  <c r="Q18" i="5"/>
  <c r="P18" i="5" s="1"/>
  <c r="Q19" i="5"/>
  <c r="Q20" i="5"/>
  <c r="Q21" i="5"/>
  <c r="P21" i="5" s="1"/>
  <c r="Q22" i="5"/>
  <c r="Q23" i="5"/>
  <c r="Q24" i="5"/>
  <c r="P24" i="5" s="1"/>
  <c r="Q25" i="5"/>
  <c r="Q26" i="5"/>
  <c r="Q27" i="5"/>
  <c r="P27" i="5" s="1"/>
  <c r="P10" i="5"/>
  <c r="P13" i="5"/>
  <c r="P16" i="5"/>
  <c r="P22" i="5"/>
  <c r="P25" i="5"/>
  <c r="O8" i="5"/>
  <c r="O14" i="5"/>
  <c r="O18" i="5"/>
  <c r="O20" i="5"/>
  <c r="O24" i="5"/>
  <c r="O26" i="5"/>
  <c r="N10" i="5"/>
  <c r="N15" i="5"/>
  <c r="N16" i="5"/>
  <c r="N21" i="5"/>
  <c r="N22" i="5"/>
  <c r="M13" i="5"/>
  <c r="M19" i="5"/>
  <c r="M25" i="5"/>
  <c r="L8" i="5"/>
  <c r="L14" i="5"/>
  <c r="L17" i="5"/>
  <c r="L20" i="5"/>
  <c r="L26" i="5"/>
  <c r="K10" i="5"/>
  <c r="K15" i="5"/>
  <c r="K16" i="5"/>
  <c r="K21" i="5"/>
  <c r="K22" i="5"/>
  <c r="J19" i="5"/>
  <c r="J25" i="5"/>
  <c r="I8" i="5"/>
  <c r="I14" i="5"/>
  <c r="I20" i="5"/>
  <c r="I26" i="5"/>
  <c r="H9" i="5"/>
  <c r="H10" i="5"/>
  <c r="H15" i="5"/>
  <c r="H16" i="5"/>
  <c r="H21" i="5"/>
  <c r="H22" i="5"/>
  <c r="H27" i="5"/>
  <c r="G25" i="5"/>
  <c r="F25" i="5" s="1"/>
  <c r="E2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BO8" i="9"/>
  <c r="BO9" i="9"/>
  <c r="D9" i="9" s="1"/>
  <c r="AT9" i="4" s="1"/>
  <c r="BO10" i="9"/>
  <c r="BO11" i="9"/>
  <c r="BO12" i="9"/>
  <c r="BO13" i="9"/>
  <c r="BO14" i="9"/>
  <c r="BO15" i="9"/>
  <c r="D15" i="9" s="1"/>
  <c r="AT15" i="4" s="1"/>
  <c r="BO16" i="9"/>
  <c r="BO17" i="9"/>
  <c r="BO18" i="9"/>
  <c r="BO19" i="9"/>
  <c r="BO20" i="9"/>
  <c r="BO21" i="9"/>
  <c r="BO22" i="9"/>
  <c r="BO23" i="9"/>
  <c r="BO24" i="9"/>
  <c r="BO25" i="9"/>
  <c r="BO26" i="9"/>
  <c r="BO27" i="9"/>
  <c r="AT8" i="9"/>
  <c r="AT9" i="9"/>
  <c r="AT10" i="9"/>
  <c r="AT11" i="9"/>
  <c r="AT12" i="9"/>
  <c r="AT13" i="9"/>
  <c r="D13" i="9" s="1"/>
  <c r="AT13" i="4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5" i="4" s="1"/>
  <c r="AT26" i="9"/>
  <c r="AT27" i="9"/>
  <c r="Y8" i="9"/>
  <c r="Y9" i="9"/>
  <c r="Y10" i="9"/>
  <c r="Y11" i="9"/>
  <c r="D11" i="9" s="1"/>
  <c r="AT11" i="4" s="1"/>
  <c r="D11" i="4" s="1"/>
  <c r="Y12" i="9"/>
  <c r="Y13" i="9"/>
  <c r="Y14" i="9"/>
  <c r="Y15" i="9"/>
  <c r="Y16" i="9"/>
  <c r="Y17" i="9"/>
  <c r="Y18" i="9"/>
  <c r="Y19" i="9"/>
  <c r="Y20" i="9"/>
  <c r="Y21" i="9"/>
  <c r="Y22" i="9"/>
  <c r="Y23" i="9"/>
  <c r="D23" i="9" s="1"/>
  <c r="AT23" i="4" s="1"/>
  <c r="D23" i="4" s="1"/>
  <c r="Y24" i="9"/>
  <c r="Y25" i="9"/>
  <c r="Y26" i="9"/>
  <c r="Y27" i="9"/>
  <c r="X8" i="9"/>
  <c r="X9" i="9"/>
  <c r="BN9" i="4" s="1"/>
  <c r="X9" i="4" s="1"/>
  <c r="X10" i="9"/>
  <c r="X11" i="9"/>
  <c r="X12" i="9"/>
  <c r="X13" i="9"/>
  <c r="BN13" i="4" s="1"/>
  <c r="X13" i="4" s="1"/>
  <c r="X14" i="9"/>
  <c r="X15" i="9"/>
  <c r="BN15" i="4" s="1"/>
  <c r="X16" i="9"/>
  <c r="X17" i="9"/>
  <c r="X18" i="9"/>
  <c r="X19" i="9"/>
  <c r="X20" i="9"/>
  <c r="X21" i="9"/>
  <c r="BN21" i="4" s="1"/>
  <c r="X21" i="4" s="1"/>
  <c r="X22" i="9"/>
  <c r="X23" i="9"/>
  <c r="X24" i="9"/>
  <c r="X25" i="9"/>
  <c r="X26" i="9"/>
  <c r="X27" i="9"/>
  <c r="BN27" i="4" s="1"/>
  <c r="X27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5" i="4" s="1"/>
  <c r="W26" i="9"/>
  <c r="W27" i="9"/>
  <c r="V8" i="9"/>
  <c r="V9" i="9"/>
  <c r="BL9" i="4" s="1"/>
  <c r="V9" i="4" s="1"/>
  <c r="V10" i="9"/>
  <c r="V11" i="9"/>
  <c r="BL11" i="4" s="1"/>
  <c r="V12" i="9"/>
  <c r="V13" i="9"/>
  <c r="V14" i="9"/>
  <c r="V15" i="9"/>
  <c r="V16" i="9"/>
  <c r="V17" i="9"/>
  <c r="BL17" i="4" s="1"/>
  <c r="V18" i="9"/>
  <c r="V19" i="9"/>
  <c r="V20" i="9"/>
  <c r="V21" i="9"/>
  <c r="V22" i="9"/>
  <c r="V23" i="9"/>
  <c r="BL23" i="4" s="1"/>
  <c r="V23" i="4" s="1"/>
  <c r="V24" i="9"/>
  <c r="V25" i="9"/>
  <c r="V26" i="9"/>
  <c r="V27" i="9"/>
  <c r="U8" i="9"/>
  <c r="U9" i="9"/>
  <c r="BK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U25" i="9"/>
  <c r="BK25" i="4" s="1"/>
  <c r="U25" i="4" s="1"/>
  <c r="U26" i="9"/>
  <c r="U27" i="9"/>
  <c r="BK27" i="4" s="1"/>
  <c r="U27" i="4" s="1"/>
  <c r="T8" i="9"/>
  <c r="T9" i="9"/>
  <c r="T10" i="9"/>
  <c r="T11" i="9"/>
  <c r="T12" i="9"/>
  <c r="T13" i="9"/>
  <c r="BJ13" i="4" s="1"/>
  <c r="T14" i="9"/>
  <c r="T15" i="9"/>
  <c r="T16" i="9"/>
  <c r="T17" i="9"/>
  <c r="T18" i="9"/>
  <c r="T19" i="9"/>
  <c r="BJ19" i="4" s="1"/>
  <c r="T19" i="4" s="1"/>
  <c r="T20" i="9"/>
  <c r="T21" i="9"/>
  <c r="T22" i="9"/>
  <c r="T23" i="9"/>
  <c r="T24" i="9"/>
  <c r="T25" i="9"/>
  <c r="BJ25" i="4" s="1"/>
  <c r="T26" i="9"/>
  <c r="T27" i="9"/>
  <c r="S8" i="9"/>
  <c r="S9" i="9"/>
  <c r="S10" i="9"/>
  <c r="S11" i="9"/>
  <c r="BI11" i="4" s="1"/>
  <c r="S12" i="9"/>
  <c r="S13" i="9"/>
  <c r="S14" i="9"/>
  <c r="BI14" i="4" s="1"/>
  <c r="S15" i="9"/>
  <c r="BI15" i="4" s="1"/>
  <c r="S15" i="4" s="1"/>
  <c r="S16" i="9"/>
  <c r="S17" i="9"/>
  <c r="BI17" i="4" s="1"/>
  <c r="S17" i="4" s="1"/>
  <c r="S18" i="9"/>
  <c r="S19" i="9"/>
  <c r="S20" i="9"/>
  <c r="BI20" i="4" s="1"/>
  <c r="S21" i="9"/>
  <c r="S22" i="9"/>
  <c r="S23" i="9"/>
  <c r="BI23" i="4" s="1"/>
  <c r="S23" i="4" s="1"/>
  <c r="S24" i="9"/>
  <c r="S25" i="9"/>
  <c r="S26" i="9"/>
  <c r="BI26" i="4" s="1"/>
  <c r="S27" i="9"/>
  <c r="BI27" i="4" s="1"/>
  <c r="S27" i="4" s="1"/>
  <c r="R8" i="9"/>
  <c r="R9" i="9"/>
  <c r="BH9" i="4" s="1"/>
  <c r="R9" i="4" s="1"/>
  <c r="R10" i="9"/>
  <c r="R11" i="9"/>
  <c r="R12" i="9"/>
  <c r="BH12" i="4" s="1"/>
  <c r="R13" i="9"/>
  <c r="BH13" i="4" s="1"/>
  <c r="R13" i="4" s="1"/>
  <c r="R14" i="9"/>
  <c r="R15" i="9"/>
  <c r="BH15" i="4" s="1"/>
  <c r="R15" i="4" s="1"/>
  <c r="R16" i="9"/>
  <c r="R17" i="9"/>
  <c r="R18" i="9"/>
  <c r="BH18" i="4" s="1"/>
  <c r="R19" i="9"/>
  <c r="R20" i="9"/>
  <c r="R21" i="9"/>
  <c r="BH21" i="4" s="1"/>
  <c r="R21" i="4" s="1"/>
  <c r="R22" i="9"/>
  <c r="R23" i="9"/>
  <c r="R24" i="9"/>
  <c r="BH24" i="4" s="1"/>
  <c r="R25" i="9"/>
  <c r="R26" i="9"/>
  <c r="R27" i="9"/>
  <c r="BH27" i="4" s="1"/>
  <c r="R27" i="4" s="1"/>
  <c r="Q8" i="9"/>
  <c r="Q9" i="9"/>
  <c r="Q10" i="9"/>
  <c r="BG10" i="4" s="1"/>
  <c r="Q11" i="9"/>
  <c r="BG11" i="4" s="1"/>
  <c r="Q11" i="4" s="1"/>
  <c r="Q12" i="9"/>
  <c r="Q13" i="9"/>
  <c r="BG13" i="4" s="1"/>
  <c r="Q14" i="9"/>
  <c r="BG14" i="4" s="1"/>
  <c r="Q14" i="4" s="1"/>
  <c r="Q15" i="9"/>
  <c r="Q16" i="9"/>
  <c r="BG16" i="4" s="1"/>
  <c r="Q17" i="9"/>
  <c r="Q18" i="9"/>
  <c r="Q19" i="9"/>
  <c r="Q20" i="9"/>
  <c r="BG20" i="4" s="1"/>
  <c r="Q21" i="9"/>
  <c r="Q22" i="9"/>
  <c r="BG22" i="4" s="1"/>
  <c r="Q23" i="9"/>
  <c r="BG23" i="4" s="1"/>
  <c r="Q23" i="4" s="1"/>
  <c r="Q24" i="9"/>
  <c r="Q25" i="9"/>
  <c r="BG25" i="4" s="1"/>
  <c r="Q25" i="4" s="1"/>
  <c r="Q26" i="9"/>
  <c r="BG26" i="4" s="1"/>
  <c r="Q26" i="4" s="1"/>
  <c r="Q27" i="9"/>
  <c r="P8" i="9"/>
  <c r="P9" i="9"/>
  <c r="BF9" i="4" s="1"/>
  <c r="P9" i="4" s="1"/>
  <c r="P10" i="9"/>
  <c r="P11" i="9"/>
  <c r="BF11" i="4" s="1"/>
  <c r="P12" i="9"/>
  <c r="BF12" i="4" s="1"/>
  <c r="P12" i="4" s="1"/>
  <c r="P13" i="9"/>
  <c r="P14" i="9"/>
  <c r="P15" i="9"/>
  <c r="BF15" i="4" s="1"/>
  <c r="P15" i="4" s="1"/>
  <c r="P16" i="9"/>
  <c r="P17" i="9"/>
  <c r="BF17" i="4" s="1"/>
  <c r="P17" i="4" s="1"/>
  <c r="P18" i="9"/>
  <c r="BF18" i="4" s="1"/>
  <c r="P18" i="4" s="1"/>
  <c r="P19" i="9"/>
  <c r="P20" i="9"/>
  <c r="P21" i="9"/>
  <c r="BF21" i="4" s="1"/>
  <c r="P21" i="4" s="1"/>
  <c r="P22" i="9"/>
  <c r="P23" i="9"/>
  <c r="BF23" i="4" s="1"/>
  <c r="P23" i="4" s="1"/>
  <c r="P24" i="9"/>
  <c r="BF24" i="4" s="1"/>
  <c r="P24" i="4" s="1"/>
  <c r="P25" i="9"/>
  <c r="P26" i="9"/>
  <c r="P27" i="9"/>
  <c r="BF27" i="4" s="1"/>
  <c r="P27" i="4" s="1"/>
  <c r="O8" i="9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O15" i="9"/>
  <c r="BE15" i="4" s="1"/>
  <c r="O16" i="9"/>
  <c r="BE16" i="4" s="1"/>
  <c r="O16" i="4" s="1"/>
  <c r="O17" i="9"/>
  <c r="O18" i="9"/>
  <c r="O19" i="9"/>
  <c r="BE19" i="4" s="1"/>
  <c r="O19" i="4" s="1"/>
  <c r="O20" i="9"/>
  <c r="O21" i="9"/>
  <c r="BE21" i="4" s="1"/>
  <c r="O21" i="4" s="1"/>
  <c r="O22" i="9"/>
  <c r="BE22" i="4" s="1"/>
  <c r="O22" i="4" s="1"/>
  <c r="O23" i="9"/>
  <c r="O24" i="9"/>
  <c r="O25" i="9"/>
  <c r="BE25" i="4" s="1"/>
  <c r="O26" i="9"/>
  <c r="O27" i="9"/>
  <c r="BE27" i="4" s="1"/>
  <c r="O27" i="4" s="1"/>
  <c r="N8" i="9"/>
  <c r="BD8" i="4" s="1"/>
  <c r="N8" i="4" s="1"/>
  <c r="N9" i="9"/>
  <c r="N10" i="9"/>
  <c r="N11" i="9"/>
  <c r="BD11" i="4" s="1"/>
  <c r="N12" i="9"/>
  <c r="N13" i="9"/>
  <c r="BD13" i="4" s="1"/>
  <c r="N13" i="4" s="1"/>
  <c r="N14" i="9"/>
  <c r="BD14" i="4" s="1"/>
  <c r="N14" i="4" s="1"/>
  <c r="N15" i="9"/>
  <c r="N16" i="9"/>
  <c r="N17" i="9"/>
  <c r="BD17" i="4" s="1"/>
  <c r="N18" i="9"/>
  <c r="N19" i="9"/>
  <c r="BD19" i="4" s="1"/>
  <c r="N19" i="4" s="1"/>
  <c r="N20" i="9"/>
  <c r="BD20" i="4" s="1"/>
  <c r="N20" i="4" s="1"/>
  <c r="N21" i="9"/>
  <c r="N22" i="9"/>
  <c r="N23" i="9"/>
  <c r="BD23" i="4" s="1"/>
  <c r="N24" i="9"/>
  <c r="N25" i="9"/>
  <c r="BD25" i="4" s="1"/>
  <c r="N25" i="4" s="1"/>
  <c r="N26" i="9"/>
  <c r="BD26" i="4" s="1"/>
  <c r="N26" i="4" s="1"/>
  <c r="N27" i="9"/>
  <c r="M8" i="9"/>
  <c r="M9" i="9"/>
  <c r="BC9" i="4" s="1"/>
  <c r="M10" i="9"/>
  <c r="M11" i="9"/>
  <c r="BC11" i="4" s="1"/>
  <c r="M11" i="4" s="1"/>
  <c r="M12" i="9"/>
  <c r="BC12" i="4" s="1"/>
  <c r="M12" i="4" s="1"/>
  <c r="M13" i="9"/>
  <c r="M14" i="9"/>
  <c r="M15" i="9"/>
  <c r="BC15" i="4" s="1"/>
  <c r="M16" i="9"/>
  <c r="M17" i="9"/>
  <c r="BC17" i="4" s="1"/>
  <c r="M17" i="4" s="1"/>
  <c r="M18" i="9"/>
  <c r="M19" i="9"/>
  <c r="M20" i="9"/>
  <c r="M21" i="9"/>
  <c r="BC21" i="4" s="1"/>
  <c r="M22" i="9"/>
  <c r="M23" i="9"/>
  <c r="BC23" i="4" s="1"/>
  <c r="M23" i="4" s="1"/>
  <c r="M24" i="9"/>
  <c r="BC24" i="4" s="1"/>
  <c r="M24" i="4" s="1"/>
  <c r="M25" i="9"/>
  <c r="M26" i="9"/>
  <c r="M27" i="9"/>
  <c r="BC27" i="4" s="1"/>
  <c r="L8" i="9"/>
  <c r="L9" i="9"/>
  <c r="BB9" i="4" s="1"/>
  <c r="L9" i="4" s="1"/>
  <c r="L10" i="9"/>
  <c r="BB10" i="4" s="1"/>
  <c r="L10" i="4" s="1"/>
  <c r="L11" i="9"/>
  <c r="L12" i="9"/>
  <c r="L13" i="9"/>
  <c r="BB13" i="4" s="1"/>
  <c r="L14" i="9"/>
  <c r="L15" i="9"/>
  <c r="BB15" i="4" s="1"/>
  <c r="L15" i="4" s="1"/>
  <c r="L16" i="9"/>
  <c r="BB16" i="4" s="1"/>
  <c r="L16" i="4" s="1"/>
  <c r="L17" i="9"/>
  <c r="L18" i="9"/>
  <c r="L19" i="9"/>
  <c r="BB19" i="4" s="1"/>
  <c r="L20" i="9"/>
  <c r="L21" i="9"/>
  <c r="BB21" i="4" s="1"/>
  <c r="L21" i="4" s="1"/>
  <c r="L22" i="9"/>
  <c r="BB22" i="4" s="1"/>
  <c r="L22" i="4" s="1"/>
  <c r="L23" i="9"/>
  <c r="L24" i="9"/>
  <c r="L25" i="9"/>
  <c r="BB25" i="4" s="1"/>
  <c r="L26" i="9"/>
  <c r="L27" i="9"/>
  <c r="BB27" i="4" s="1"/>
  <c r="L27" i="4" s="1"/>
  <c r="K8" i="9"/>
  <c r="BA8" i="4" s="1"/>
  <c r="K8" i="4" s="1"/>
  <c r="K9" i="9"/>
  <c r="K10" i="9"/>
  <c r="K11" i="9"/>
  <c r="BA11" i="4" s="1"/>
  <c r="K12" i="9"/>
  <c r="K13" i="9"/>
  <c r="BA13" i="4" s="1"/>
  <c r="K13" i="4" s="1"/>
  <c r="K14" i="9"/>
  <c r="BA14" i="4" s="1"/>
  <c r="K14" i="4" s="1"/>
  <c r="K15" i="9"/>
  <c r="K16" i="9"/>
  <c r="K17" i="9"/>
  <c r="BA17" i="4" s="1"/>
  <c r="K18" i="9"/>
  <c r="K19" i="9"/>
  <c r="BA19" i="4" s="1"/>
  <c r="K19" i="4" s="1"/>
  <c r="K20" i="9"/>
  <c r="BA20" i="4" s="1"/>
  <c r="K20" i="4" s="1"/>
  <c r="K21" i="9"/>
  <c r="K22" i="9"/>
  <c r="K23" i="9"/>
  <c r="BA23" i="4" s="1"/>
  <c r="K24" i="9"/>
  <c r="K25" i="9"/>
  <c r="BA25" i="4" s="1"/>
  <c r="K25" i="4" s="1"/>
  <c r="K26" i="9"/>
  <c r="BA26" i="4" s="1"/>
  <c r="K26" i="4" s="1"/>
  <c r="K27" i="9"/>
  <c r="J8" i="9"/>
  <c r="J9" i="9"/>
  <c r="AZ9" i="4" s="1"/>
  <c r="J10" i="9"/>
  <c r="J11" i="9"/>
  <c r="AZ11" i="4" s="1"/>
  <c r="J11" i="4" s="1"/>
  <c r="J12" i="9"/>
  <c r="AZ12" i="4" s="1"/>
  <c r="J12" i="4" s="1"/>
  <c r="J13" i="9"/>
  <c r="J14" i="9"/>
  <c r="J15" i="9"/>
  <c r="AZ15" i="4" s="1"/>
  <c r="J16" i="9"/>
  <c r="J17" i="9"/>
  <c r="AZ17" i="4" s="1"/>
  <c r="J17" i="4" s="1"/>
  <c r="J18" i="9"/>
  <c r="AZ18" i="4" s="1"/>
  <c r="J18" i="4" s="1"/>
  <c r="J19" i="9"/>
  <c r="J20" i="9"/>
  <c r="J21" i="9"/>
  <c r="AZ21" i="4" s="1"/>
  <c r="J22" i="9"/>
  <c r="J23" i="9"/>
  <c r="AZ23" i="4" s="1"/>
  <c r="J23" i="4" s="1"/>
  <c r="J24" i="9"/>
  <c r="AZ24" i="4" s="1"/>
  <c r="J24" i="4" s="1"/>
  <c r="J25" i="9"/>
  <c r="J26" i="9"/>
  <c r="J27" i="9"/>
  <c r="AZ27" i="4" s="1"/>
  <c r="I8" i="9"/>
  <c r="I9" i="9"/>
  <c r="AY9" i="4" s="1"/>
  <c r="I9" i="4" s="1"/>
  <c r="I10" i="9"/>
  <c r="AY10" i="4" s="1"/>
  <c r="I10" i="4" s="1"/>
  <c r="I11" i="9"/>
  <c r="I12" i="9"/>
  <c r="I13" i="9"/>
  <c r="AY13" i="4" s="1"/>
  <c r="I14" i="9"/>
  <c r="I15" i="9"/>
  <c r="AY15" i="4" s="1"/>
  <c r="I15" i="4" s="1"/>
  <c r="I16" i="9"/>
  <c r="AY16" i="4" s="1"/>
  <c r="I16" i="4" s="1"/>
  <c r="I17" i="9"/>
  <c r="I18" i="9"/>
  <c r="I19" i="9"/>
  <c r="AY19" i="4" s="1"/>
  <c r="I20" i="9"/>
  <c r="I21" i="9"/>
  <c r="AY21" i="4" s="1"/>
  <c r="I21" i="4" s="1"/>
  <c r="I22" i="9"/>
  <c r="AY22" i="4" s="1"/>
  <c r="I22" i="4" s="1"/>
  <c r="I23" i="9"/>
  <c r="I24" i="9"/>
  <c r="I25" i="9"/>
  <c r="AY25" i="4" s="1"/>
  <c r="I26" i="9"/>
  <c r="I27" i="9"/>
  <c r="AY27" i="4" s="1"/>
  <c r="I27" i="4" s="1"/>
  <c r="H8" i="9"/>
  <c r="AX8" i="4" s="1"/>
  <c r="H8" i="4" s="1"/>
  <c r="H9" i="9"/>
  <c r="H10" i="9"/>
  <c r="H11" i="9"/>
  <c r="AX11" i="4" s="1"/>
  <c r="H12" i="9"/>
  <c r="H13" i="9"/>
  <c r="AX13" i="4" s="1"/>
  <c r="H13" i="4" s="1"/>
  <c r="H14" i="9"/>
  <c r="AX14" i="4" s="1"/>
  <c r="H14" i="4" s="1"/>
  <c r="H15" i="9"/>
  <c r="H16" i="9"/>
  <c r="H17" i="9"/>
  <c r="AX17" i="4" s="1"/>
  <c r="H18" i="9"/>
  <c r="H19" i="9"/>
  <c r="AX19" i="4" s="1"/>
  <c r="H19" i="4" s="1"/>
  <c r="H20" i="9"/>
  <c r="AX20" i="4" s="1"/>
  <c r="H20" i="4" s="1"/>
  <c r="H21" i="9"/>
  <c r="H22" i="9"/>
  <c r="H23" i="9"/>
  <c r="AX23" i="4" s="1"/>
  <c r="H24" i="9"/>
  <c r="H25" i="9"/>
  <c r="AX25" i="4" s="1"/>
  <c r="H25" i="4" s="1"/>
  <c r="H26" i="9"/>
  <c r="AX26" i="4" s="1"/>
  <c r="H26" i="4" s="1"/>
  <c r="H27" i="9"/>
  <c r="G8" i="9"/>
  <c r="G9" i="9"/>
  <c r="AW9" i="4" s="1"/>
  <c r="G10" i="9"/>
  <c r="G11" i="9"/>
  <c r="AW11" i="4" s="1"/>
  <c r="G11" i="4" s="1"/>
  <c r="G12" i="9"/>
  <c r="AW12" i="4" s="1"/>
  <c r="G12" i="4" s="1"/>
  <c r="G13" i="9"/>
  <c r="G14" i="9"/>
  <c r="G15" i="9"/>
  <c r="AW15" i="4" s="1"/>
  <c r="G16" i="9"/>
  <c r="G17" i="9"/>
  <c r="AW17" i="4" s="1"/>
  <c r="G17" i="4" s="1"/>
  <c r="G18" i="9"/>
  <c r="AW18" i="4" s="1"/>
  <c r="G18" i="4" s="1"/>
  <c r="G19" i="9"/>
  <c r="G20" i="9"/>
  <c r="G21" i="9"/>
  <c r="AW21" i="4" s="1"/>
  <c r="G22" i="9"/>
  <c r="G23" i="9"/>
  <c r="AW23" i="4" s="1"/>
  <c r="G23" i="4" s="1"/>
  <c r="G24" i="9"/>
  <c r="G25" i="9"/>
  <c r="G26" i="9"/>
  <c r="G27" i="9"/>
  <c r="AW27" i="4" s="1"/>
  <c r="F8" i="9"/>
  <c r="F9" i="9"/>
  <c r="AV9" i="4" s="1"/>
  <c r="F9" i="4" s="1"/>
  <c r="F10" i="9"/>
  <c r="AV10" i="4" s="1"/>
  <c r="F10" i="4" s="1"/>
  <c r="F11" i="9"/>
  <c r="F12" i="9"/>
  <c r="F13" i="9"/>
  <c r="AV13" i="4" s="1"/>
  <c r="F14" i="9"/>
  <c r="F15" i="9"/>
  <c r="AV15" i="4" s="1"/>
  <c r="F15" i="4" s="1"/>
  <c r="F16" i="9"/>
  <c r="AV16" i="4" s="1"/>
  <c r="F16" i="4" s="1"/>
  <c r="F17" i="9"/>
  <c r="F18" i="9"/>
  <c r="F19" i="9"/>
  <c r="AV19" i="4" s="1"/>
  <c r="F20" i="9"/>
  <c r="F21" i="9"/>
  <c r="AV21" i="4" s="1"/>
  <c r="F21" i="4" s="1"/>
  <c r="F22" i="9"/>
  <c r="AV22" i="4" s="1"/>
  <c r="F22" i="4" s="1"/>
  <c r="F23" i="9"/>
  <c r="F24" i="9"/>
  <c r="F25" i="9"/>
  <c r="AV25" i="4" s="1"/>
  <c r="F26" i="9"/>
  <c r="F27" i="9"/>
  <c r="AV27" i="4" s="1"/>
  <c r="F27" i="4" s="1"/>
  <c r="E8" i="9"/>
  <c r="AU8" i="4" s="1"/>
  <c r="E8" i="4" s="1"/>
  <c r="E9" i="9"/>
  <c r="E10" i="9"/>
  <c r="E11" i="9"/>
  <c r="AU11" i="4" s="1"/>
  <c r="E12" i="9"/>
  <c r="E13" i="9"/>
  <c r="AU13" i="4" s="1"/>
  <c r="E13" i="4" s="1"/>
  <c r="E14" i="9"/>
  <c r="AU14" i="4" s="1"/>
  <c r="E14" i="4" s="1"/>
  <c r="E15" i="9"/>
  <c r="E16" i="9"/>
  <c r="E17" i="9"/>
  <c r="AU17" i="4" s="1"/>
  <c r="E18" i="9"/>
  <c r="E19" i="9"/>
  <c r="AU19" i="4" s="1"/>
  <c r="E19" i="4" s="1"/>
  <c r="E20" i="9"/>
  <c r="AU20" i="4" s="1"/>
  <c r="E20" i="4" s="1"/>
  <c r="E21" i="9"/>
  <c r="E22" i="9"/>
  <c r="E23" i="9"/>
  <c r="AU23" i="4" s="1"/>
  <c r="E24" i="9"/>
  <c r="E25" i="9"/>
  <c r="AU25" i="4" s="1"/>
  <c r="E25" i="4" s="1"/>
  <c r="E26" i="9"/>
  <c r="AU26" i="4" s="1"/>
  <c r="E26" i="4" s="1"/>
  <c r="E27" i="9"/>
  <c r="D8" i="9"/>
  <c r="D10" i="9"/>
  <c r="D12" i="9"/>
  <c r="AT12" i="4" s="1"/>
  <c r="D12" i="4" s="1"/>
  <c r="D14" i="9"/>
  <c r="D16" i="9"/>
  <c r="D17" i="9"/>
  <c r="AT17" i="4" s="1"/>
  <c r="D17" i="4" s="1"/>
  <c r="D18" i="9"/>
  <c r="D20" i="9"/>
  <c r="D22" i="9"/>
  <c r="D24" i="9"/>
  <c r="AT24" i="4" s="1"/>
  <c r="D24" i="4" s="1"/>
  <c r="D26" i="9"/>
  <c r="D27" i="9"/>
  <c r="AT27" i="4" s="1"/>
  <c r="D2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X8" i="4" s="1"/>
  <c r="BN10" i="4"/>
  <c r="BN11" i="4"/>
  <c r="X11" i="4" s="1"/>
  <c r="BN12" i="4"/>
  <c r="BN14" i="4"/>
  <c r="BN16" i="4"/>
  <c r="BN17" i="4"/>
  <c r="X17" i="4" s="1"/>
  <c r="BN18" i="4"/>
  <c r="BN19" i="4"/>
  <c r="X19" i="4" s="1"/>
  <c r="BN20" i="4"/>
  <c r="BN22" i="4"/>
  <c r="BN23" i="4"/>
  <c r="X23" i="4" s="1"/>
  <c r="BN24" i="4"/>
  <c r="BN25" i="4"/>
  <c r="X25" i="4" s="1"/>
  <c r="BN26" i="4"/>
  <c r="X26" i="4" s="1"/>
  <c r="BM8" i="4"/>
  <c r="BM9" i="4"/>
  <c r="W9" i="4" s="1"/>
  <c r="BM10" i="4"/>
  <c r="BM11" i="4"/>
  <c r="W11" i="4" s="1"/>
  <c r="BM12" i="4"/>
  <c r="W12" i="4" s="1"/>
  <c r="BM14" i="4"/>
  <c r="BM15" i="4"/>
  <c r="W15" i="4" s="1"/>
  <c r="BM16" i="4"/>
  <c r="BM17" i="4"/>
  <c r="W17" i="4" s="1"/>
  <c r="BM18" i="4"/>
  <c r="W18" i="4" s="1"/>
  <c r="BM20" i="4"/>
  <c r="BM21" i="4"/>
  <c r="W21" i="4" s="1"/>
  <c r="BM22" i="4"/>
  <c r="BM23" i="4"/>
  <c r="W23" i="4" s="1"/>
  <c r="BM24" i="4"/>
  <c r="W24" i="4" s="1"/>
  <c r="BM26" i="4"/>
  <c r="BM27" i="4"/>
  <c r="W27" i="4" s="1"/>
  <c r="BL8" i="4"/>
  <c r="BL10" i="4"/>
  <c r="BL12" i="4"/>
  <c r="BL13" i="4"/>
  <c r="V13" i="4" s="1"/>
  <c r="BL14" i="4"/>
  <c r="BL15" i="4"/>
  <c r="V15" i="4" s="1"/>
  <c r="BL16" i="4"/>
  <c r="BL18" i="4"/>
  <c r="BL19" i="4"/>
  <c r="V19" i="4" s="1"/>
  <c r="BL20" i="4"/>
  <c r="BL21" i="4"/>
  <c r="V21" i="4" s="1"/>
  <c r="BL22" i="4"/>
  <c r="V22" i="4" s="1"/>
  <c r="BL24" i="4"/>
  <c r="BL25" i="4"/>
  <c r="V25" i="4" s="1"/>
  <c r="BL26" i="4"/>
  <c r="BL27" i="4"/>
  <c r="V27" i="4" s="1"/>
  <c r="BK8" i="4"/>
  <c r="U8" i="4" s="1"/>
  <c r="BK10" i="4"/>
  <c r="BK11" i="4"/>
  <c r="U11" i="4" s="1"/>
  <c r="BK12" i="4"/>
  <c r="BK13" i="4"/>
  <c r="U13" i="4" s="1"/>
  <c r="BK14" i="4"/>
  <c r="BK16" i="4"/>
  <c r="BK17" i="4"/>
  <c r="U17" i="4" s="1"/>
  <c r="BK18" i="4"/>
  <c r="BK19" i="4"/>
  <c r="U19" i="4" s="1"/>
  <c r="BK20" i="4"/>
  <c r="U20" i="4" s="1"/>
  <c r="BK22" i="4"/>
  <c r="BK23" i="4"/>
  <c r="U23" i="4" s="1"/>
  <c r="BK24" i="4"/>
  <c r="BK26" i="4"/>
  <c r="BJ8" i="4"/>
  <c r="BJ9" i="4"/>
  <c r="T9" i="4" s="1"/>
  <c r="BJ10" i="4"/>
  <c r="BJ11" i="4"/>
  <c r="T11" i="4" s="1"/>
  <c r="BJ12" i="4"/>
  <c r="BJ14" i="4"/>
  <c r="BJ15" i="4"/>
  <c r="T15" i="4" s="1"/>
  <c r="BJ16" i="4"/>
  <c r="BJ17" i="4"/>
  <c r="T17" i="4" s="1"/>
  <c r="BJ18" i="4"/>
  <c r="T18" i="4" s="1"/>
  <c r="BJ20" i="4"/>
  <c r="BJ21" i="4"/>
  <c r="T21" i="4" s="1"/>
  <c r="BJ22" i="4"/>
  <c r="BJ23" i="4"/>
  <c r="T23" i="4" s="1"/>
  <c r="BJ24" i="4"/>
  <c r="BJ26" i="4"/>
  <c r="BJ27" i="4"/>
  <c r="T27" i="4" s="1"/>
  <c r="BI8" i="4"/>
  <c r="BI9" i="4"/>
  <c r="S9" i="4" s="1"/>
  <c r="BI10" i="4"/>
  <c r="BI12" i="4"/>
  <c r="BI13" i="4"/>
  <c r="S13" i="4" s="1"/>
  <c r="BI16" i="4"/>
  <c r="BI18" i="4"/>
  <c r="BI19" i="4"/>
  <c r="BI21" i="4"/>
  <c r="S21" i="4" s="1"/>
  <c r="BI22" i="4"/>
  <c r="BI24" i="4"/>
  <c r="S24" i="4" s="1"/>
  <c r="BI25" i="4"/>
  <c r="BH8" i="4"/>
  <c r="R8" i="4" s="1"/>
  <c r="BH10" i="4"/>
  <c r="R10" i="4" s="1"/>
  <c r="BH11" i="4"/>
  <c r="R11" i="4" s="1"/>
  <c r="BH14" i="4"/>
  <c r="BH16" i="4"/>
  <c r="BH17" i="4"/>
  <c r="R17" i="4" s="1"/>
  <c r="BH19" i="4"/>
  <c r="R19" i="4" s="1"/>
  <c r="BH20" i="4"/>
  <c r="BH22" i="4"/>
  <c r="BH23" i="4"/>
  <c r="BH25" i="4"/>
  <c r="R25" i="4" s="1"/>
  <c r="BH26" i="4"/>
  <c r="BG8" i="4"/>
  <c r="BG9" i="4"/>
  <c r="Q9" i="4" s="1"/>
  <c r="BG12" i="4"/>
  <c r="BG15" i="4"/>
  <c r="BG17" i="4"/>
  <c r="Q17" i="4" s="1"/>
  <c r="BG18" i="4"/>
  <c r="BG19" i="4"/>
  <c r="Q19" i="4" s="1"/>
  <c r="BG21" i="4"/>
  <c r="BG24" i="4"/>
  <c r="BG27" i="4"/>
  <c r="Q27" i="4" s="1"/>
  <c r="BF8" i="4"/>
  <c r="BF10" i="4"/>
  <c r="BF13" i="4"/>
  <c r="P13" i="4" s="1"/>
  <c r="BF14" i="4"/>
  <c r="BF16" i="4"/>
  <c r="P16" i="4" s="1"/>
  <c r="BF19" i="4"/>
  <c r="P19" i="4" s="1"/>
  <c r="BF20" i="4"/>
  <c r="BF22" i="4"/>
  <c r="BF25" i="4"/>
  <c r="P25" i="4" s="1"/>
  <c r="BF26" i="4"/>
  <c r="BE8" i="4"/>
  <c r="BE11" i="4"/>
  <c r="O11" i="4" s="1"/>
  <c r="BE12" i="4"/>
  <c r="BE14" i="4"/>
  <c r="O14" i="4" s="1"/>
  <c r="BE17" i="4"/>
  <c r="O17" i="4" s="1"/>
  <c r="BE18" i="4"/>
  <c r="BE20" i="4"/>
  <c r="BE23" i="4"/>
  <c r="BE24" i="4"/>
  <c r="BE26" i="4"/>
  <c r="BD9" i="4"/>
  <c r="BD10" i="4"/>
  <c r="BD12" i="4"/>
  <c r="BD15" i="4"/>
  <c r="BD16" i="4"/>
  <c r="BD18" i="4"/>
  <c r="BD21" i="4"/>
  <c r="N21" i="4" s="1"/>
  <c r="BD22" i="4"/>
  <c r="BD24" i="4"/>
  <c r="BD27" i="4"/>
  <c r="BC8" i="4"/>
  <c r="BC10" i="4"/>
  <c r="BC13" i="4"/>
  <c r="BC14" i="4"/>
  <c r="BC16" i="4"/>
  <c r="BC18" i="4"/>
  <c r="M18" i="4" s="1"/>
  <c r="BC19" i="4"/>
  <c r="M19" i="4" s="1"/>
  <c r="BC20" i="4"/>
  <c r="BC22" i="4"/>
  <c r="BC25" i="4"/>
  <c r="BC26" i="4"/>
  <c r="BB8" i="4"/>
  <c r="L8" i="4" s="1"/>
  <c r="BB11" i="4"/>
  <c r="BB12" i="4"/>
  <c r="BB14" i="4"/>
  <c r="BB17" i="4"/>
  <c r="L17" i="4" s="1"/>
  <c r="BB18" i="4"/>
  <c r="BB20" i="4"/>
  <c r="BB23" i="4"/>
  <c r="BB24" i="4"/>
  <c r="BB26" i="4"/>
  <c r="BA9" i="4"/>
  <c r="BA10" i="4"/>
  <c r="BA12" i="4"/>
  <c r="BA15" i="4"/>
  <c r="K15" i="4" s="1"/>
  <c r="BA16" i="4"/>
  <c r="BA18" i="4"/>
  <c r="BA21" i="4"/>
  <c r="BA22" i="4"/>
  <c r="BA24" i="4"/>
  <c r="BA27" i="4"/>
  <c r="AZ8" i="4"/>
  <c r="AZ10" i="4"/>
  <c r="AZ13" i="4"/>
  <c r="AZ14" i="4"/>
  <c r="AZ16" i="4"/>
  <c r="AZ19" i="4"/>
  <c r="AZ20" i="4"/>
  <c r="AZ22" i="4"/>
  <c r="AZ25" i="4"/>
  <c r="AZ26" i="4"/>
  <c r="AY8" i="4"/>
  <c r="AY11" i="4"/>
  <c r="AY12" i="4"/>
  <c r="AY14" i="4"/>
  <c r="AY17" i="4"/>
  <c r="AY18" i="4"/>
  <c r="AY20" i="4"/>
  <c r="AY23" i="4"/>
  <c r="AY24" i="4"/>
  <c r="AY26" i="4"/>
  <c r="AX9" i="4"/>
  <c r="H9" i="4" s="1"/>
  <c r="AX10" i="4"/>
  <c r="AX12" i="4"/>
  <c r="AX15" i="4"/>
  <c r="AX16" i="4"/>
  <c r="AX18" i="4"/>
  <c r="AX21" i="4"/>
  <c r="AX22" i="4"/>
  <c r="AX24" i="4"/>
  <c r="AX27" i="4"/>
  <c r="H27" i="4" s="1"/>
  <c r="AW8" i="4"/>
  <c r="AW10" i="4"/>
  <c r="AW13" i="4"/>
  <c r="AW14" i="4"/>
  <c r="AW16" i="4"/>
  <c r="AW19" i="4"/>
  <c r="AW20" i="4"/>
  <c r="AW22" i="4"/>
  <c r="AW24" i="4"/>
  <c r="G24" i="4" s="1"/>
  <c r="AW25" i="4"/>
  <c r="G25" i="4" s="1"/>
  <c r="AW26" i="4"/>
  <c r="AV8" i="4"/>
  <c r="AV11" i="4"/>
  <c r="AV12" i="4"/>
  <c r="AV14" i="4"/>
  <c r="F14" i="4" s="1"/>
  <c r="AV17" i="4"/>
  <c r="AV18" i="4"/>
  <c r="AV20" i="4"/>
  <c r="AV23" i="4"/>
  <c r="F23" i="4" s="1"/>
  <c r="AV24" i="4"/>
  <c r="AV26" i="4"/>
  <c r="AU9" i="4"/>
  <c r="AU10" i="4"/>
  <c r="AU12" i="4"/>
  <c r="AU15" i="4"/>
  <c r="AU16" i="4"/>
  <c r="AU18" i="4"/>
  <c r="AU21" i="4"/>
  <c r="AU22" i="4"/>
  <c r="AU24" i="4"/>
  <c r="AU27" i="4"/>
  <c r="AT8" i="4"/>
  <c r="AT10" i="4"/>
  <c r="AT14" i="4"/>
  <c r="AT16" i="4"/>
  <c r="AT18" i="4"/>
  <c r="D18" i="4" s="1"/>
  <c r="AT19" i="4"/>
  <c r="D19" i="4" s="1"/>
  <c r="AT20" i="4"/>
  <c r="AT22" i="4"/>
  <c r="AT26" i="4"/>
  <c r="Y8" i="4"/>
  <c r="Y9" i="4"/>
  <c r="Y10" i="4"/>
  <c r="Y11" i="4"/>
  <c r="Y12" i="4"/>
  <c r="Y13" i="4"/>
  <c r="Y14" i="4"/>
  <c r="O14" i="3" s="1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X10" i="4"/>
  <c r="X12" i="4"/>
  <c r="X14" i="4"/>
  <c r="X15" i="4"/>
  <c r="X16" i="4"/>
  <c r="X18" i="4"/>
  <c r="X20" i="4"/>
  <c r="X22" i="4"/>
  <c r="X24" i="4"/>
  <c r="W8" i="4"/>
  <c r="W10" i="4"/>
  <c r="W14" i="4"/>
  <c r="W16" i="4"/>
  <c r="W19" i="4"/>
  <c r="W20" i="4"/>
  <c r="W22" i="4"/>
  <c r="W26" i="4"/>
  <c r="V8" i="4"/>
  <c r="V10" i="4"/>
  <c r="V11" i="4"/>
  <c r="V12" i="4"/>
  <c r="V14" i="4"/>
  <c r="V16" i="4"/>
  <c r="V17" i="4"/>
  <c r="V18" i="4"/>
  <c r="V20" i="4"/>
  <c r="V24" i="4"/>
  <c r="V26" i="4"/>
  <c r="U9" i="4"/>
  <c r="U10" i="4"/>
  <c r="U12" i="4"/>
  <c r="U14" i="4"/>
  <c r="U16" i="4"/>
  <c r="U18" i="4"/>
  <c r="U22" i="4"/>
  <c r="U24" i="4"/>
  <c r="U26" i="4"/>
  <c r="T8" i="4"/>
  <c r="T10" i="4"/>
  <c r="T12" i="4"/>
  <c r="T13" i="4"/>
  <c r="T14" i="4"/>
  <c r="T16" i="4"/>
  <c r="T20" i="4"/>
  <c r="T22" i="4"/>
  <c r="T24" i="4"/>
  <c r="T25" i="4"/>
  <c r="T26" i="4"/>
  <c r="S8" i="4"/>
  <c r="S10" i="4"/>
  <c r="S11" i="4"/>
  <c r="S12" i="4"/>
  <c r="S14" i="4"/>
  <c r="S16" i="4"/>
  <c r="S18" i="4"/>
  <c r="S19" i="4"/>
  <c r="S20" i="4"/>
  <c r="S22" i="4"/>
  <c r="S25" i="4"/>
  <c r="S26" i="4"/>
  <c r="R12" i="4"/>
  <c r="R14" i="4"/>
  <c r="R16" i="4"/>
  <c r="R18" i="4"/>
  <c r="R20" i="4"/>
  <c r="R22" i="4"/>
  <c r="R23" i="4"/>
  <c r="R24" i="4"/>
  <c r="R26" i="4"/>
  <c r="Q8" i="4"/>
  <c r="Q10" i="4"/>
  <c r="Q12" i="4"/>
  <c r="Q13" i="4"/>
  <c r="Q15" i="4"/>
  <c r="Q16" i="4"/>
  <c r="Q18" i="4"/>
  <c r="Q20" i="4"/>
  <c r="Q21" i="4"/>
  <c r="Q22" i="4"/>
  <c r="Q24" i="4"/>
  <c r="P8" i="4"/>
  <c r="P10" i="4"/>
  <c r="P11" i="4"/>
  <c r="P14" i="4"/>
  <c r="P20" i="4"/>
  <c r="P22" i="4"/>
  <c r="P26" i="4"/>
  <c r="O8" i="4"/>
  <c r="O12" i="4"/>
  <c r="O15" i="4"/>
  <c r="O18" i="4"/>
  <c r="O20" i="4"/>
  <c r="O23" i="4"/>
  <c r="O24" i="4"/>
  <c r="O25" i="4"/>
  <c r="O26" i="4"/>
  <c r="N9" i="4"/>
  <c r="N10" i="4"/>
  <c r="N11" i="4"/>
  <c r="N12" i="4"/>
  <c r="N15" i="4"/>
  <c r="N16" i="4"/>
  <c r="N17" i="4"/>
  <c r="N18" i="4"/>
  <c r="N22" i="4"/>
  <c r="N23" i="4"/>
  <c r="N24" i="4"/>
  <c r="N27" i="4"/>
  <c r="M8" i="4"/>
  <c r="M9" i="4"/>
  <c r="M10" i="4"/>
  <c r="M13" i="4"/>
  <c r="M14" i="4"/>
  <c r="M15" i="4"/>
  <c r="M16" i="4"/>
  <c r="M20" i="4"/>
  <c r="M21" i="4"/>
  <c r="M22" i="4"/>
  <c r="M25" i="4"/>
  <c r="M26" i="4"/>
  <c r="M27" i="4"/>
  <c r="L11" i="4"/>
  <c r="L12" i="4"/>
  <c r="L13" i="4"/>
  <c r="L14" i="4"/>
  <c r="L18" i="4"/>
  <c r="L19" i="4"/>
  <c r="L20" i="4"/>
  <c r="L23" i="4"/>
  <c r="L24" i="4"/>
  <c r="L25" i="4"/>
  <c r="L26" i="4"/>
  <c r="K9" i="4"/>
  <c r="K10" i="4"/>
  <c r="K11" i="4"/>
  <c r="K12" i="4"/>
  <c r="K16" i="4"/>
  <c r="K17" i="4"/>
  <c r="K18" i="4"/>
  <c r="K21" i="4"/>
  <c r="K22" i="4"/>
  <c r="K23" i="4"/>
  <c r="K24" i="4"/>
  <c r="K27" i="4"/>
  <c r="J8" i="4"/>
  <c r="J9" i="4"/>
  <c r="J10" i="4"/>
  <c r="J13" i="4"/>
  <c r="J14" i="4"/>
  <c r="J15" i="4"/>
  <c r="J16" i="4"/>
  <c r="J19" i="4"/>
  <c r="J20" i="4"/>
  <c r="J21" i="4"/>
  <c r="J22" i="4"/>
  <c r="J25" i="4"/>
  <c r="J26" i="4"/>
  <c r="J27" i="4"/>
  <c r="I8" i="4"/>
  <c r="I11" i="4"/>
  <c r="I12" i="4"/>
  <c r="I13" i="4"/>
  <c r="I14" i="4"/>
  <c r="I17" i="4"/>
  <c r="I18" i="4"/>
  <c r="I19" i="4"/>
  <c r="I20" i="4"/>
  <c r="I23" i="4"/>
  <c r="I24" i="4"/>
  <c r="I25" i="4"/>
  <c r="I26" i="4"/>
  <c r="H10" i="4"/>
  <c r="H11" i="4"/>
  <c r="H12" i="4"/>
  <c r="H15" i="4"/>
  <c r="H16" i="4"/>
  <c r="H17" i="4"/>
  <c r="H18" i="4"/>
  <c r="H21" i="4"/>
  <c r="H22" i="4"/>
  <c r="H23" i="4"/>
  <c r="H24" i="4"/>
  <c r="G8" i="4"/>
  <c r="G9" i="4"/>
  <c r="G10" i="4"/>
  <c r="G13" i="4"/>
  <c r="G14" i="4"/>
  <c r="G15" i="4"/>
  <c r="G16" i="4"/>
  <c r="G19" i="4"/>
  <c r="G20" i="4"/>
  <c r="G21" i="4"/>
  <c r="G22" i="4"/>
  <c r="G26" i="4"/>
  <c r="G27" i="4"/>
  <c r="F8" i="4"/>
  <c r="F11" i="4"/>
  <c r="F12" i="4"/>
  <c r="F13" i="4"/>
  <c r="F17" i="4"/>
  <c r="F18" i="4"/>
  <c r="F19" i="4"/>
  <c r="F20" i="4"/>
  <c r="F24" i="4"/>
  <c r="F25" i="4"/>
  <c r="F26" i="4"/>
  <c r="E9" i="4"/>
  <c r="E10" i="4"/>
  <c r="E11" i="4"/>
  <c r="E12" i="4"/>
  <c r="E15" i="4"/>
  <c r="E16" i="4"/>
  <c r="E17" i="4"/>
  <c r="E18" i="4"/>
  <c r="E21" i="4"/>
  <c r="E22" i="4"/>
  <c r="E23" i="4"/>
  <c r="E24" i="4"/>
  <c r="E27" i="4"/>
  <c r="D9" i="4"/>
  <c r="D10" i="4"/>
  <c r="D13" i="4"/>
  <c r="D14" i="4"/>
  <c r="D15" i="4"/>
  <c r="D16" i="4"/>
  <c r="D22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AC9" i="3"/>
  <c r="Z9" i="3" s="1"/>
  <c r="AC10" i="3"/>
  <c r="AC11" i="3"/>
  <c r="Z11" i="3" s="1"/>
  <c r="AC12" i="3"/>
  <c r="Z12" i="3" s="1"/>
  <c r="AC13" i="3"/>
  <c r="AC14" i="3"/>
  <c r="AC15" i="3"/>
  <c r="AC16" i="3"/>
  <c r="AC17" i="3"/>
  <c r="Z17" i="3" s="1"/>
  <c r="AC18" i="3"/>
  <c r="Z18" i="3" s="1"/>
  <c r="AC19" i="3"/>
  <c r="AC20" i="3"/>
  <c r="AC21" i="3"/>
  <c r="AC22" i="3"/>
  <c r="AC23" i="3"/>
  <c r="Z23" i="3" s="1"/>
  <c r="AC24" i="3"/>
  <c r="Z24" i="3" s="1"/>
  <c r="AC25" i="3"/>
  <c r="AC26" i="3"/>
  <c r="AC27" i="3"/>
  <c r="Z27" i="3" s="1"/>
  <c r="Z8" i="3"/>
  <c r="Z10" i="3"/>
  <c r="Z13" i="3"/>
  <c r="Z14" i="3"/>
  <c r="Z15" i="3"/>
  <c r="Z16" i="3"/>
  <c r="Z19" i="3"/>
  <c r="Z20" i="3"/>
  <c r="Z21" i="3"/>
  <c r="Z22" i="3"/>
  <c r="Z25" i="3"/>
  <c r="Z26" i="3"/>
  <c r="R8" i="3"/>
  <c r="P8" i="3" s="1"/>
  <c r="R9" i="3"/>
  <c r="R10" i="3"/>
  <c r="R11" i="3"/>
  <c r="P11" i="3" s="1"/>
  <c r="R12" i="3"/>
  <c r="R13" i="3"/>
  <c r="P13" i="3" s="1"/>
  <c r="R14" i="3"/>
  <c r="P14" i="3" s="1"/>
  <c r="R15" i="3"/>
  <c r="R16" i="3"/>
  <c r="R17" i="3"/>
  <c r="R18" i="3"/>
  <c r="R19" i="3"/>
  <c r="P19" i="3" s="1"/>
  <c r="R20" i="3"/>
  <c r="P20" i="3" s="1"/>
  <c r="R21" i="3"/>
  <c r="R22" i="3"/>
  <c r="R23" i="3"/>
  <c r="P23" i="3" s="1"/>
  <c r="R24" i="3"/>
  <c r="R25" i="3"/>
  <c r="P25" i="3" s="1"/>
  <c r="R26" i="3"/>
  <c r="P26" i="3" s="1"/>
  <c r="R27" i="3"/>
  <c r="P9" i="3"/>
  <c r="P10" i="3"/>
  <c r="P12" i="3"/>
  <c r="P15" i="3"/>
  <c r="P16" i="3"/>
  <c r="P17" i="3"/>
  <c r="P18" i="3"/>
  <c r="P21" i="3"/>
  <c r="P22" i="3"/>
  <c r="P24" i="3"/>
  <c r="P27" i="3"/>
  <c r="O9" i="3"/>
  <c r="O10" i="3"/>
  <c r="O11" i="3"/>
  <c r="O12" i="3"/>
  <c r="O13" i="3"/>
  <c r="O15" i="3"/>
  <c r="O16" i="3"/>
  <c r="O17" i="3"/>
  <c r="O18" i="3"/>
  <c r="O19" i="3"/>
  <c r="O21" i="3"/>
  <c r="O22" i="3"/>
  <c r="O23" i="3"/>
  <c r="O24" i="3"/>
  <c r="O25" i="3"/>
  <c r="O27" i="3"/>
  <c r="N8" i="3"/>
  <c r="N9" i="3"/>
  <c r="N10" i="3"/>
  <c r="N11" i="3"/>
  <c r="D11" i="3" s="1"/>
  <c r="N12" i="3"/>
  <c r="D12" i="3" s="1"/>
  <c r="N13" i="3"/>
  <c r="N14" i="3"/>
  <c r="N15" i="3"/>
  <c r="N16" i="3"/>
  <c r="N17" i="3"/>
  <c r="D17" i="3" s="1"/>
  <c r="N18" i="3"/>
  <c r="D18" i="3" s="1"/>
  <c r="N19" i="3"/>
  <c r="N20" i="3"/>
  <c r="N21" i="3"/>
  <c r="N22" i="3"/>
  <c r="N23" i="3"/>
  <c r="D23" i="3" s="1"/>
  <c r="N24" i="3"/>
  <c r="D24" i="3" s="1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D14" i="3"/>
  <c r="EH8" i="8"/>
  <c r="EH9" i="8"/>
  <c r="EH10" i="8"/>
  <c r="EH11" i="8"/>
  <c r="DZ11" i="8" s="1"/>
  <c r="EH12" i="8"/>
  <c r="EH13" i="8"/>
  <c r="EH14" i="8"/>
  <c r="EH15" i="8"/>
  <c r="EH16" i="8"/>
  <c r="EH17" i="8"/>
  <c r="EH18" i="8"/>
  <c r="EH19" i="8"/>
  <c r="EH20" i="8"/>
  <c r="EH21" i="8"/>
  <c r="EH22" i="8"/>
  <c r="EH23" i="8"/>
  <c r="DZ23" i="8" s="1"/>
  <c r="EH24" i="8"/>
  <c r="EH25" i="8"/>
  <c r="EH26" i="8"/>
  <c r="EH27" i="8"/>
  <c r="EA8" i="8"/>
  <c r="DZ8" i="8" s="1"/>
  <c r="EA9" i="8"/>
  <c r="DZ9" i="8" s="1"/>
  <c r="EA10" i="8"/>
  <c r="EA11" i="8"/>
  <c r="EA12" i="8"/>
  <c r="EA13" i="8"/>
  <c r="DZ13" i="8" s="1"/>
  <c r="EA14" i="8"/>
  <c r="EA15" i="8"/>
  <c r="DZ15" i="8" s="1"/>
  <c r="EA16" i="8"/>
  <c r="EA17" i="8"/>
  <c r="EA18" i="8"/>
  <c r="EA19" i="8"/>
  <c r="DZ19" i="8" s="1"/>
  <c r="EA20" i="8"/>
  <c r="EA21" i="8"/>
  <c r="DZ21" i="8" s="1"/>
  <c r="EA22" i="8"/>
  <c r="EA23" i="8"/>
  <c r="EA24" i="8"/>
  <c r="EA25" i="8"/>
  <c r="DZ25" i="8" s="1"/>
  <c r="EA26" i="8"/>
  <c r="DZ26" i="8" s="1"/>
  <c r="EA27" i="8"/>
  <c r="DZ27" i="8" s="1"/>
  <c r="DZ12" i="8"/>
  <c r="DZ14" i="8"/>
  <c r="DZ17" i="8"/>
  <c r="DZ18" i="8"/>
  <c r="DZ20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F9" i="8" s="1"/>
  <c r="DN10" i="8"/>
  <c r="DN11" i="8"/>
  <c r="DN12" i="8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G8" i="8"/>
  <c r="DG9" i="8"/>
  <c r="DG10" i="8"/>
  <c r="DG11" i="8"/>
  <c r="DG12" i="8"/>
  <c r="DG13" i="8"/>
  <c r="DF13" i="8" s="1"/>
  <c r="DG14" i="8"/>
  <c r="DG15" i="8"/>
  <c r="DG16" i="8"/>
  <c r="DG17" i="8"/>
  <c r="DF17" i="8" s="1"/>
  <c r="DG18" i="8"/>
  <c r="DF18" i="8" s="1"/>
  <c r="DG19" i="8"/>
  <c r="DF19" i="8" s="1"/>
  <c r="DG20" i="8"/>
  <c r="DG21" i="8"/>
  <c r="DG22" i="8"/>
  <c r="DG23" i="8"/>
  <c r="DF23" i="8" s="1"/>
  <c r="DG24" i="8"/>
  <c r="DF24" i="8" s="1"/>
  <c r="DG25" i="8"/>
  <c r="DF25" i="8" s="1"/>
  <c r="DG26" i="8"/>
  <c r="DG27" i="8"/>
  <c r="DF10" i="8"/>
  <c r="DF11" i="8"/>
  <c r="DF12" i="8"/>
  <c r="DF15" i="8"/>
  <c r="DF21" i="8"/>
  <c r="DF22" i="8"/>
  <c r="DF27" i="8"/>
  <c r="CY8" i="8"/>
  <c r="CY9" i="8"/>
  <c r="CY10" i="8"/>
  <c r="CY11" i="8"/>
  <c r="CY12" i="8"/>
  <c r="CY13" i="8"/>
  <c r="CY14" i="8"/>
  <c r="CQ14" i="8" s="1"/>
  <c r="CY15" i="8"/>
  <c r="CY16" i="8"/>
  <c r="CY17" i="8"/>
  <c r="CY18" i="8"/>
  <c r="CQ18" i="8" s="1"/>
  <c r="CY19" i="8"/>
  <c r="CY20" i="8"/>
  <c r="CQ20" i="8" s="1"/>
  <c r="CY21" i="8"/>
  <c r="CQ21" i="8" s="1"/>
  <c r="CY22" i="8"/>
  <c r="CY23" i="8"/>
  <c r="CY24" i="8"/>
  <c r="CQ24" i="8" s="1"/>
  <c r="CY25" i="8"/>
  <c r="CY26" i="8"/>
  <c r="CY27" i="8"/>
  <c r="CQ27" i="8" s="1"/>
  <c r="CR8" i="8"/>
  <c r="CR9" i="8"/>
  <c r="CR10" i="8"/>
  <c r="CQ10" i="8" s="1"/>
  <c r="CR11" i="8"/>
  <c r="CQ11" i="8" s="1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Q23" i="8" s="1"/>
  <c r="CR24" i="8"/>
  <c r="CR25" i="8"/>
  <c r="CR26" i="8"/>
  <c r="CR27" i="8"/>
  <c r="CQ8" i="8"/>
  <c r="CQ9" i="8"/>
  <c r="CQ15" i="8"/>
  <c r="CQ17" i="8"/>
  <c r="CQ26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B24" i="8" s="1"/>
  <c r="CJ25" i="8"/>
  <c r="CJ26" i="8"/>
  <c r="CJ27" i="8"/>
  <c r="CC8" i="8"/>
  <c r="CC9" i="8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B19" i="8" s="1"/>
  <c r="CC20" i="8"/>
  <c r="CC21" i="8"/>
  <c r="CC22" i="8"/>
  <c r="CB22" i="8" s="1"/>
  <c r="CC23" i="8"/>
  <c r="CC24" i="8"/>
  <c r="CC25" i="8"/>
  <c r="CB25" i="8" s="1"/>
  <c r="CC26" i="8"/>
  <c r="CC27" i="8"/>
  <c r="CB8" i="8"/>
  <c r="CB11" i="8"/>
  <c r="CB12" i="8"/>
  <c r="CB13" i="8"/>
  <c r="CB14" i="8"/>
  <c r="CB17" i="8"/>
  <c r="CB18" i="8"/>
  <c r="CB20" i="8"/>
  <c r="CB23" i="8"/>
  <c r="CB26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N8" i="8"/>
  <c r="BM8" i="8" s="1"/>
  <c r="BN9" i="8"/>
  <c r="BN10" i="8"/>
  <c r="BN11" i="8"/>
  <c r="BN12" i="8"/>
  <c r="BN13" i="8"/>
  <c r="BM13" i="8" s="1"/>
  <c r="BN14" i="8"/>
  <c r="BN15" i="8"/>
  <c r="BN16" i="8"/>
  <c r="BN17" i="8"/>
  <c r="BN18" i="8"/>
  <c r="BN19" i="8"/>
  <c r="BN20" i="8"/>
  <c r="BM20" i="8" s="1"/>
  <c r="BN21" i="8"/>
  <c r="BN22" i="8"/>
  <c r="BN23" i="8"/>
  <c r="BN24" i="8"/>
  <c r="BN25" i="8"/>
  <c r="BM25" i="8" s="1"/>
  <c r="BN26" i="8"/>
  <c r="BM26" i="8" s="1"/>
  <c r="BN27" i="8"/>
  <c r="BM11" i="8"/>
  <c r="BM14" i="8"/>
  <c r="BM17" i="8"/>
  <c r="BM18" i="8"/>
  <c r="BM19" i="8"/>
  <c r="BM23" i="8"/>
  <c r="BM24" i="8"/>
  <c r="BF8" i="8"/>
  <c r="BF9" i="8"/>
  <c r="BF10" i="8"/>
  <c r="BF11" i="8"/>
  <c r="AX11" i="8" s="1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AY8" i="8"/>
  <c r="AX8" i="8" s="1"/>
  <c r="AY9" i="8"/>
  <c r="AX9" i="8" s="1"/>
  <c r="AY10" i="8"/>
  <c r="AY11" i="8"/>
  <c r="AY12" i="8"/>
  <c r="AY13" i="8"/>
  <c r="AY14" i="8"/>
  <c r="AY15" i="8"/>
  <c r="AX15" i="8" s="1"/>
  <c r="AY16" i="8"/>
  <c r="AY17" i="8"/>
  <c r="AY18" i="8"/>
  <c r="AY19" i="8"/>
  <c r="AY20" i="8"/>
  <c r="AY21" i="8"/>
  <c r="AX21" i="8" s="1"/>
  <c r="AY22" i="8"/>
  <c r="AY23" i="8"/>
  <c r="AY24" i="8"/>
  <c r="AY25" i="8"/>
  <c r="AY26" i="8"/>
  <c r="AX26" i="8" s="1"/>
  <c r="AY27" i="8"/>
  <c r="AX27" i="8" s="1"/>
  <c r="AX12" i="8"/>
  <c r="AX13" i="8"/>
  <c r="AX14" i="8"/>
  <c r="AX18" i="8"/>
  <c r="AX19" i="8"/>
  <c r="AX20" i="8"/>
  <c r="AX24" i="8"/>
  <c r="AX25" i="8"/>
  <c r="AQ8" i="8"/>
  <c r="AQ9" i="8"/>
  <c r="AQ10" i="8"/>
  <c r="AQ11" i="8"/>
  <c r="AI11" i="8" s="1"/>
  <c r="AQ12" i="8"/>
  <c r="AI12" i="8" s="1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I24" i="8" s="1"/>
  <c r="AQ25" i="8"/>
  <c r="AQ26" i="8"/>
  <c r="AQ27" i="8"/>
  <c r="AJ8" i="8"/>
  <c r="AJ9" i="8"/>
  <c r="AI9" i="8" s="1"/>
  <c r="AJ10" i="8"/>
  <c r="AI10" i="8" s="1"/>
  <c r="AJ11" i="8"/>
  <c r="AJ12" i="8"/>
  <c r="AJ13" i="8"/>
  <c r="AJ14" i="8"/>
  <c r="AJ15" i="8"/>
  <c r="AI15" i="8" s="1"/>
  <c r="AJ16" i="8"/>
  <c r="AI16" i="8" s="1"/>
  <c r="AJ17" i="8"/>
  <c r="AJ18" i="8"/>
  <c r="AJ19" i="8"/>
  <c r="AI19" i="8" s="1"/>
  <c r="AJ20" i="8"/>
  <c r="AJ21" i="8"/>
  <c r="AI21" i="8" s="1"/>
  <c r="AJ22" i="8"/>
  <c r="AI22" i="8" s="1"/>
  <c r="AJ23" i="8"/>
  <c r="AJ24" i="8"/>
  <c r="AJ25" i="8"/>
  <c r="AJ26" i="8"/>
  <c r="AJ27" i="8"/>
  <c r="AI27" i="8" s="1"/>
  <c r="AI8" i="8"/>
  <c r="AI13" i="8"/>
  <c r="AI14" i="8"/>
  <c r="AI18" i="8"/>
  <c r="AI20" i="8"/>
  <c r="AI25" i="8"/>
  <c r="AI26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U8" i="8"/>
  <c r="T8" i="8" s="1"/>
  <c r="U9" i="8"/>
  <c r="U10" i="8"/>
  <c r="U11" i="8"/>
  <c r="U12" i="8"/>
  <c r="U13" i="8"/>
  <c r="T13" i="8" s="1"/>
  <c r="U14" i="8"/>
  <c r="T14" i="8" s="1"/>
  <c r="U15" i="8"/>
  <c r="U16" i="8"/>
  <c r="U17" i="8"/>
  <c r="U18" i="8"/>
  <c r="U19" i="8"/>
  <c r="U20" i="8"/>
  <c r="T20" i="8" s="1"/>
  <c r="U21" i="8"/>
  <c r="U22" i="8"/>
  <c r="U23" i="8"/>
  <c r="U24" i="8"/>
  <c r="U25" i="8"/>
  <c r="T25" i="8" s="1"/>
  <c r="U26" i="8"/>
  <c r="T26" i="8" s="1"/>
  <c r="U27" i="8"/>
  <c r="T11" i="8"/>
  <c r="T17" i="8"/>
  <c r="T19" i="8"/>
  <c r="T2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E23" i="8" s="1"/>
  <c r="M24" i="8"/>
  <c r="M25" i="8"/>
  <c r="M26" i="8"/>
  <c r="M27" i="8"/>
  <c r="F8" i="8"/>
  <c r="E8" i="8" s="1"/>
  <c r="F9" i="8"/>
  <c r="E9" i="8" s="1"/>
  <c r="F10" i="8"/>
  <c r="F11" i="8"/>
  <c r="F12" i="8"/>
  <c r="F13" i="8"/>
  <c r="F14" i="8"/>
  <c r="E14" i="8" s="1"/>
  <c r="F15" i="8"/>
  <c r="E15" i="8" s="1"/>
  <c r="F16" i="8"/>
  <c r="F17" i="8"/>
  <c r="F18" i="8"/>
  <c r="F19" i="8"/>
  <c r="F20" i="8"/>
  <c r="F21" i="8"/>
  <c r="E21" i="8" s="1"/>
  <c r="F22" i="8"/>
  <c r="F23" i="8"/>
  <c r="F24" i="8"/>
  <c r="F25" i="8"/>
  <c r="F26" i="8"/>
  <c r="E26" i="8" s="1"/>
  <c r="F27" i="8"/>
  <c r="E27" i="8" s="1"/>
  <c r="E11" i="8"/>
  <c r="E12" i="8"/>
  <c r="E13" i="8"/>
  <c r="E17" i="8"/>
  <c r="E18" i="8"/>
  <c r="E19" i="8"/>
  <c r="E20" i="8"/>
  <c r="E24" i="8"/>
  <c r="E25" i="8"/>
  <c r="D1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A18" i="10" s="1"/>
  <c r="DD19" i="10"/>
  <c r="DD20" i="10"/>
  <c r="DD21" i="10"/>
  <c r="DD22" i="10"/>
  <c r="DD23" i="10"/>
  <c r="DA23" i="10" s="1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B8" i="10"/>
  <c r="DA8" i="10" s="1"/>
  <c r="DB9" i="10"/>
  <c r="DB10" i="10"/>
  <c r="DB11" i="10"/>
  <c r="DB12" i="10"/>
  <c r="DB13" i="10"/>
  <c r="DA13" i="10" s="1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A25" i="10" s="1"/>
  <c r="DB26" i="10"/>
  <c r="DA26" i="10" s="1"/>
  <c r="DB27" i="10"/>
  <c r="DA11" i="10"/>
  <c r="DA19" i="10"/>
  <c r="DA24" i="10"/>
  <c r="CZ11" i="10"/>
  <c r="CS11" i="10" s="1"/>
  <c r="CZ22" i="10"/>
  <c r="CS22" i="10" s="1"/>
  <c r="CY14" i="10"/>
  <c r="CR14" i="10" s="1"/>
  <c r="CY27" i="10"/>
  <c r="CR27" i="10" s="1"/>
  <c r="CX13" i="10"/>
  <c r="CQ13" i="10" s="1"/>
  <c r="CX14" i="10"/>
  <c r="CQ14" i="10" s="1"/>
  <c r="CX25" i="10"/>
  <c r="CQ25" i="10" s="1"/>
  <c r="CW10" i="10"/>
  <c r="CP10" i="10" s="1"/>
  <c r="CW16" i="10"/>
  <c r="CP16" i="10" s="1"/>
  <c r="CV8" i="10"/>
  <c r="CO8" i="10" s="1"/>
  <c r="CV21" i="10"/>
  <c r="CV27" i="10"/>
  <c r="CO27" i="10" s="1"/>
  <c r="CU12" i="10"/>
  <c r="CU19" i="10"/>
  <c r="CS17" i="10"/>
  <c r="CS25" i="10"/>
  <c r="CS26" i="10"/>
  <c r="CR9" i="10"/>
  <c r="CR21" i="10"/>
  <c r="CR23" i="10"/>
  <c r="CQ8" i="10"/>
  <c r="CQ15" i="10"/>
  <c r="CQ21" i="10"/>
  <c r="CQ22" i="10"/>
  <c r="CP17" i="10"/>
  <c r="CP19" i="10"/>
  <c r="CP26" i="10"/>
  <c r="CO11" i="10"/>
  <c r="CO17" i="10"/>
  <c r="CO18" i="10"/>
  <c r="CO21" i="10"/>
  <c r="CN13" i="10"/>
  <c r="CN15" i="10"/>
  <c r="CN20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F19" i="10" s="1"/>
  <c r="CI20" i="10"/>
  <c r="CI21" i="10"/>
  <c r="CI22" i="10"/>
  <c r="CI23" i="10"/>
  <c r="CI24" i="10"/>
  <c r="CI25" i="10"/>
  <c r="CF25" i="10" s="1"/>
  <c r="CI26" i="10"/>
  <c r="CI27" i="10"/>
  <c r="CH8" i="10"/>
  <c r="CH9" i="10"/>
  <c r="CH10" i="10"/>
  <c r="CF10" i="10" s="1"/>
  <c r="CH11" i="10"/>
  <c r="CF11" i="10" s="1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H26" i="10"/>
  <c r="CH27" i="10"/>
  <c r="CG8" i="10"/>
  <c r="CG9" i="10"/>
  <c r="CG10" i="10"/>
  <c r="CG11" i="10"/>
  <c r="CG12" i="10"/>
  <c r="CF12" i="10" s="1"/>
  <c r="CG13" i="10"/>
  <c r="CG14" i="10"/>
  <c r="CG15" i="10"/>
  <c r="CF15" i="10" s="1"/>
  <c r="CG16" i="10"/>
  <c r="CG17" i="10"/>
  <c r="CG18" i="10"/>
  <c r="CG19" i="10"/>
  <c r="CG20" i="10"/>
  <c r="CG21" i="10"/>
  <c r="CF21" i="10" s="1"/>
  <c r="CG22" i="10"/>
  <c r="CG23" i="10"/>
  <c r="CG24" i="10"/>
  <c r="CF24" i="10" s="1"/>
  <c r="CG25" i="10"/>
  <c r="CG26" i="10"/>
  <c r="CG27" i="10"/>
  <c r="CF27" i="10" s="1"/>
  <c r="CF9" i="10"/>
  <c r="CF16" i="10"/>
  <c r="CF18" i="10"/>
  <c r="CF22" i="10"/>
  <c r="CF23" i="10"/>
  <c r="CE9" i="10"/>
  <c r="BX9" i="10" s="1"/>
  <c r="CE17" i="10"/>
  <c r="BX17" i="10" s="1"/>
  <c r="CE27" i="10"/>
  <c r="BX27" i="10" s="1"/>
  <c r="CD12" i="10"/>
  <c r="BW12" i="10" s="1"/>
  <c r="CD24" i="10"/>
  <c r="BW24" i="10" s="1"/>
  <c r="CC16" i="10"/>
  <c r="BV16" i="10" s="1"/>
  <c r="CB8" i="10"/>
  <c r="BU8" i="10" s="1"/>
  <c r="CB20" i="10"/>
  <c r="BU20" i="10" s="1"/>
  <c r="CA12" i="10"/>
  <c r="BT12" i="10" s="1"/>
  <c r="CA24" i="10"/>
  <c r="BT24" i="10" s="1"/>
  <c r="BZ16" i="10"/>
  <c r="BS16" i="10" s="1"/>
  <c r="BX12" i="10"/>
  <c r="BX18" i="10"/>
  <c r="BX24" i="10"/>
  <c r="BW10" i="10"/>
  <c r="BW16" i="10"/>
  <c r="BW22" i="10"/>
  <c r="BV8" i="10"/>
  <c r="BV14" i="10"/>
  <c r="BV20" i="10"/>
  <c r="BV26" i="10"/>
  <c r="BU12" i="10"/>
  <c r="BU18" i="10"/>
  <c r="BU24" i="10"/>
  <c r="BT9" i="10"/>
  <c r="BT10" i="10"/>
  <c r="BT22" i="10"/>
  <c r="BT27" i="10"/>
  <c r="BS8" i="10"/>
  <c r="BS20" i="10"/>
  <c r="BS25" i="10"/>
  <c r="BS26" i="10"/>
  <c r="BK8" i="10"/>
  <c r="BC8" i="10" s="1"/>
  <c r="I8" i="1" s="1"/>
  <c r="BK9" i="10"/>
  <c r="BC9" i="10" s="1"/>
  <c r="BK10" i="10"/>
  <c r="BK11" i="10"/>
  <c r="BK12" i="10"/>
  <c r="BK13" i="10"/>
  <c r="BK14" i="10"/>
  <c r="BC14" i="10" s="1"/>
  <c r="I14" i="1" s="1"/>
  <c r="BK15" i="10"/>
  <c r="BC15" i="10" s="1"/>
  <c r="BK16" i="10"/>
  <c r="BK17" i="10"/>
  <c r="BK18" i="10"/>
  <c r="BK19" i="10"/>
  <c r="BK20" i="10"/>
  <c r="BK21" i="10"/>
  <c r="BC21" i="10" s="1"/>
  <c r="BK22" i="10"/>
  <c r="BK23" i="10"/>
  <c r="BK24" i="10"/>
  <c r="BK25" i="10"/>
  <c r="BK26" i="10"/>
  <c r="BC26" i="10" s="1"/>
  <c r="I26" i="1" s="1"/>
  <c r="BK27" i="10"/>
  <c r="BC27" i="10" s="1"/>
  <c r="BD8" i="10"/>
  <c r="BD9" i="10"/>
  <c r="BD10" i="10"/>
  <c r="BC10" i="10" s="1"/>
  <c r="I10" i="1" s="1"/>
  <c r="BD11" i="10"/>
  <c r="BD12" i="10"/>
  <c r="BC12" i="10" s="1"/>
  <c r="I12" i="1" s="1"/>
  <c r="BD13" i="10"/>
  <c r="BC13" i="10" s="1"/>
  <c r="BD14" i="10"/>
  <c r="BD15" i="10"/>
  <c r="BD16" i="10"/>
  <c r="BC16" i="10" s="1"/>
  <c r="I16" i="1" s="1"/>
  <c r="BD17" i="10"/>
  <c r="BD18" i="10"/>
  <c r="BC18" i="10" s="1"/>
  <c r="I18" i="1" s="1"/>
  <c r="BD19" i="10"/>
  <c r="BC19" i="10" s="1"/>
  <c r="BD20" i="10"/>
  <c r="BD21" i="10"/>
  <c r="BD22" i="10"/>
  <c r="BC22" i="10" s="1"/>
  <c r="I22" i="1" s="1"/>
  <c r="BD23" i="10"/>
  <c r="BD24" i="10"/>
  <c r="BC24" i="10" s="1"/>
  <c r="I24" i="1" s="1"/>
  <c r="BD25" i="10"/>
  <c r="BC25" i="10" s="1"/>
  <c r="BD26" i="10"/>
  <c r="BD27" i="10"/>
  <c r="BC11" i="10"/>
  <c r="I11" i="1" s="1"/>
  <c r="BC17" i="10"/>
  <c r="BC20" i="10"/>
  <c r="I20" i="1" s="1"/>
  <c r="BC2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AQ14" i="10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AQ26" i="10"/>
  <c r="CX26" i="10" s="1"/>
  <c r="CQ26" i="10" s="1"/>
  <c r="AQ27" i="10"/>
  <c r="CX27" i="10" s="1"/>
  <c r="CQ27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AM17" i="10"/>
  <c r="CW17" i="10" s="1"/>
  <c r="AM18" i="10"/>
  <c r="CW18" i="10" s="1"/>
  <c r="CP18" i="10" s="1"/>
  <c r="AM19" i="10"/>
  <c r="CW19" i="10" s="1"/>
  <c r="AM20" i="10"/>
  <c r="CW20" i="10" s="1"/>
  <c r="CP20" i="10" s="1"/>
  <c r="AM21" i="10"/>
  <c r="AD21" i="10" s="1"/>
  <c r="H21" i="1" s="1"/>
  <c r="K21" i="1" s="1"/>
  <c r="L21" i="1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I8" i="10"/>
  <c r="AI9" i="10"/>
  <c r="CV9" i="10" s="1"/>
  <c r="CO9" i="10" s="1"/>
  <c r="AI10" i="10"/>
  <c r="CV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AE8" i="10"/>
  <c r="CU8" i="10" s="1"/>
  <c r="AE9" i="10"/>
  <c r="CU9" i="10" s="1"/>
  <c r="CN9" i="10" s="1"/>
  <c r="AE10" i="10"/>
  <c r="CU10" i="10" s="1"/>
  <c r="CN10" i="10" s="1"/>
  <c r="AE11" i="10"/>
  <c r="AE12" i="10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AE20" i="10"/>
  <c r="CU20" i="10" s="1"/>
  <c r="CT20" i="10" s="1"/>
  <c r="CM20" i="10" s="1"/>
  <c r="AE21" i="10"/>
  <c r="CU21" i="10" s="1"/>
  <c r="CN21" i="10" s="1"/>
  <c r="AE22" i="10"/>
  <c r="CU22" i="10" s="1"/>
  <c r="CN22" i="10" s="1"/>
  <c r="AE23" i="10"/>
  <c r="AE24" i="10"/>
  <c r="CU24" i="10" s="1"/>
  <c r="AE25" i="10"/>
  <c r="CU25" i="10" s="1"/>
  <c r="AE26" i="10"/>
  <c r="CU26" i="10" s="1"/>
  <c r="CT26" i="10" s="1"/>
  <c r="CM26" i="10" s="1"/>
  <c r="AE27" i="10"/>
  <c r="CU27" i="10" s="1"/>
  <c r="AD9" i="10"/>
  <c r="AD16" i="10"/>
  <c r="AD20" i="10"/>
  <c r="AD24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BU19" i="10" s="1"/>
  <c r="N20" i="10"/>
  <c r="N21" i="10"/>
  <c r="CB21" i="10" s="1"/>
  <c r="BU21" i="10" s="1"/>
  <c r="N22" i="10"/>
  <c r="E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J8" i="10"/>
  <c r="CA8" i="10" s="1"/>
  <c r="J9" i="10"/>
  <c r="CA9" i="10" s="1"/>
  <c r="J10" i="10"/>
  <c r="CA10" i="10" s="1"/>
  <c r="J11" i="10"/>
  <c r="CA11" i="10" s="1"/>
  <c r="BT11" i="10" s="1"/>
  <c r="J12" i="10"/>
  <c r="J13" i="10"/>
  <c r="CA13" i="10" s="1"/>
  <c r="BT13" i="10" s="1"/>
  <c r="J14" i="10"/>
  <c r="E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J23" i="10"/>
  <c r="CA23" i="10" s="1"/>
  <c r="BT23" i="10" s="1"/>
  <c r="J24" i="10"/>
  <c r="J25" i="10"/>
  <c r="CA25" i="10" s="1"/>
  <c r="BT25" i="10" s="1"/>
  <c r="J26" i="10"/>
  <c r="E26" i="10" s="1"/>
  <c r="J27" i="10"/>
  <c r="CA27" i="10" s="1"/>
  <c r="F8" i="10"/>
  <c r="BZ8" i="10" s="1"/>
  <c r="F9" i="10"/>
  <c r="E9" i="10" s="1"/>
  <c r="D9" i="10" s="1"/>
  <c r="F10" i="10"/>
  <c r="BZ10" i="10" s="1"/>
  <c r="F11" i="10"/>
  <c r="BZ11" i="10" s="1"/>
  <c r="F12" i="10"/>
  <c r="BZ12" i="10" s="1"/>
  <c r="F13" i="10"/>
  <c r="BZ13" i="10" s="1"/>
  <c r="BS13" i="10" s="1"/>
  <c r="F14" i="10"/>
  <c r="BZ14" i="10" s="1"/>
  <c r="BS14" i="10" s="1"/>
  <c r="F15" i="10"/>
  <c r="BZ15" i="10" s="1"/>
  <c r="F16" i="10"/>
  <c r="F17" i="10"/>
  <c r="BZ17" i="10" s="1"/>
  <c r="F18" i="10"/>
  <c r="BZ18" i="10" s="1"/>
  <c r="F19" i="10"/>
  <c r="BZ19" i="10" s="1"/>
  <c r="BY19" i="10" s="1"/>
  <c r="BR19" i="10" s="1"/>
  <c r="F20" i="10"/>
  <c r="BZ20" i="10" s="1"/>
  <c r="F21" i="10"/>
  <c r="E21" i="10" s="1"/>
  <c r="F22" i="10"/>
  <c r="BZ22" i="10" s="1"/>
  <c r="F23" i="10"/>
  <c r="BZ23" i="10" s="1"/>
  <c r="F24" i="10"/>
  <c r="BZ24" i="10" s="1"/>
  <c r="F25" i="10"/>
  <c r="BZ25" i="10" s="1"/>
  <c r="BY25" i="10" s="1"/>
  <c r="BR25" i="10" s="1"/>
  <c r="F26" i="10"/>
  <c r="BZ26" i="10" s="1"/>
  <c r="F27" i="10"/>
  <c r="BZ27" i="10" s="1"/>
  <c r="E10" i="10"/>
  <c r="E13" i="10"/>
  <c r="E16" i="10"/>
  <c r="D16" i="10" s="1"/>
  <c r="E19" i="10"/>
  <c r="E2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J9" i="1" s="1"/>
  <c r="AD10" i="1"/>
  <c r="AD11" i="1"/>
  <c r="AJ11" i="1" s="1"/>
  <c r="AD12" i="1"/>
  <c r="AJ12" i="1" s="1"/>
  <c r="AD13" i="1"/>
  <c r="AD14" i="1"/>
  <c r="AD15" i="1"/>
  <c r="AJ15" i="1" s="1"/>
  <c r="AD16" i="1"/>
  <c r="AD17" i="1"/>
  <c r="AJ17" i="1" s="1"/>
  <c r="AD18" i="1"/>
  <c r="AJ18" i="1" s="1"/>
  <c r="AD19" i="1"/>
  <c r="AD20" i="1"/>
  <c r="AD21" i="1"/>
  <c r="AJ21" i="1" s="1"/>
  <c r="AD22" i="1"/>
  <c r="AD23" i="1"/>
  <c r="AJ23" i="1" s="1"/>
  <c r="AD24" i="1"/>
  <c r="AJ24" i="1" s="1"/>
  <c r="AD25" i="1"/>
  <c r="AD26" i="1"/>
  <c r="AD27" i="1"/>
  <c r="AJ27" i="1" s="1"/>
  <c r="AC8" i="1"/>
  <c r="AJ8" i="1" s="1"/>
  <c r="AC9" i="1"/>
  <c r="AC10" i="1"/>
  <c r="AJ10" i="1" s="1"/>
  <c r="AC11" i="1"/>
  <c r="AC12" i="1"/>
  <c r="AC13" i="1"/>
  <c r="AJ13" i="1" s="1"/>
  <c r="AC14" i="1"/>
  <c r="AJ14" i="1" s="1"/>
  <c r="AC15" i="1"/>
  <c r="AC16" i="1"/>
  <c r="AJ16" i="1" s="1"/>
  <c r="AC17" i="1"/>
  <c r="AC18" i="1"/>
  <c r="AC19" i="1"/>
  <c r="AJ19" i="1" s="1"/>
  <c r="AC20" i="1"/>
  <c r="AJ20" i="1" s="1"/>
  <c r="AC21" i="1"/>
  <c r="AC22" i="1"/>
  <c r="AJ22" i="1" s="1"/>
  <c r="AC23" i="1"/>
  <c r="AC24" i="1"/>
  <c r="AC25" i="1"/>
  <c r="AJ25" i="1" s="1"/>
  <c r="AC26" i="1"/>
  <c r="AJ26" i="1" s="1"/>
  <c r="AC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R10" i="1" s="1"/>
  <c r="T11" i="1"/>
  <c r="T12" i="1"/>
  <c r="T13" i="1"/>
  <c r="T14" i="1"/>
  <c r="T15" i="1"/>
  <c r="T16" i="1"/>
  <c r="R16" i="1" s="1"/>
  <c r="T17" i="1"/>
  <c r="T18" i="1"/>
  <c r="T19" i="1"/>
  <c r="T20" i="1"/>
  <c r="T21" i="1"/>
  <c r="T22" i="1"/>
  <c r="R22" i="1" s="1"/>
  <c r="T23" i="1"/>
  <c r="T24" i="1"/>
  <c r="T25" i="1"/>
  <c r="T26" i="1"/>
  <c r="T27" i="1"/>
  <c r="S8" i="1"/>
  <c r="R8" i="1" s="1"/>
  <c r="S9" i="1"/>
  <c r="S10" i="1"/>
  <c r="S11" i="1"/>
  <c r="R11" i="1" s="1"/>
  <c r="S12" i="1"/>
  <c r="S13" i="1"/>
  <c r="R13" i="1" s="1"/>
  <c r="S14" i="1"/>
  <c r="R14" i="1" s="1"/>
  <c r="S15" i="1"/>
  <c r="S16" i="1"/>
  <c r="S17" i="1"/>
  <c r="R17" i="1" s="1"/>
  <c r="S18" i="1"/>
  <c r="S19" i="1"/>
  <c r="R19" i="1" s="1"/>
  <c r="S20" i="1"/>
  <c r="R20" i="1" s="1"/>
  <c r="S21" i="1"/>
  <c r="S22" i="1"/>
  <c r="S23" i="1"/>
  <c r="R23" i="1" s="1"/>
  <c r="S24" i="1"/>
  <c r="S25" i="1"/>
  <c r="R25" i="1" s="1"/>
  <c r="S26" i="1"/>
  <c r="R26" i="1" s="1"/>
  <c r="S27" i="1"/>
  <c r="R9" i="1"/>
  <c r="AA9" i="1" s="1"/>
  <c r="R12" i="1"/>
  <c r="AA12" i="1" s="1"/>
  <c r="R15" i="1"/>
  <c r="AA15" i="1" s="1"/>
  <c r="R18" i="1"/>
  <c r="AA18" i="1" s="1"/>
  <c r="R21" i="1"/>
  <c r="AA21" i="1" s="1"/>
  <c r="R24" i="1"/>
  <c r="AA24" i="1" s="1"/>
  <c r="R27" i="1"/>
  <c r="AA27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P8" i="1"/>
  <c r="P9" i="1"/>
  <c r="P10" i="1"/>
  <c r="P11" i="1"/>
  <c r="AA11" i="1" s="1"/>
  <c r="P12" i="1"/>
  <c r="P13" i="1"/>
  <c r="P14" i="1"/>
  <c r="P15" i="1"/>
  <c r="P16" i="1"/>
  <c r="P17" i="1"/>
  <c r="AA17" i="1" s="1"/>
  <c r="P18" i="1"/>
  <c r="P19" i="1"/>
  <c r="P20" i="1"/>
  <c r="P21" i="1"/>
  <c r="P22" i="1"/>
  <c r="P23" i="1"/>
  <c r="AA23" i="1" s="1"/>
  <c r="P24" i="1"/>
  <c r="P25" i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9" i="1"/>
  <c r="I13" i="1"/>
  <c r="I15" i="1"/>
  <c r="I17" i="1"/>
  <c r="I19" i="1"/>
  <c r="I21" i="1"/>
  <c r="I23" i="1"/>
  <c r="I25" i="1"/>
  <c r="I27" i="1"/>
  <c r="H16" i="1"/>
  <c r="K16" i="1" s="1"/>
  <c r="L16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M25" i="1" l="1"/>
  <c r="M19" i="1"/>
  <c r="AB23" i="1"/>
  <c r="AL23" i="1"/>
  <c r="AK23" i="1"/>
  <c r="AL17" i="1"/>
  <c r="AK17" i="1"/>
  <c r="AB17" i="1"/>
  <c r="AK11" i="1"/>
  <c r="AL11" i="1"/>
  <c r="AB11" i="1"/>
  <c r="AL27" i="1"/>
  <c r="AK27" i="1"/>
  <c r="AB27" i="1"/>
  <c r="AL9" i="1"/>
  <c r="AK9" i="1"/>
  <c r="AB9" i="1"/>
  <c r="BY27" i="10"/>
  <c r="BR27" i="10" s="1"/>
  <c r="BS27" i="10"/>
  <c r="D21" i="10"/>
  <c r="BY15" i="10"/>
  <c r="BR15" i="10" s="1"/>
  <c r="BS15" i="10"/>
  <c r="N24" i="1"/>
  <c r="M12" i="1"/>
  <c r="AK24" i="1"/>
  <c r="AB24" i="1"/>
  <c r="AL24" i="1"/>
  <c r="D25" i="10"/>
  <c r="CN24" i="10"/>
  <c r="CT24" i="10"/>
  <c r="CM24" i="10" s="1"/>
  <c r="CN18" i="10"/>
  <c r="CT18" i="10"/>
  <c r="CM18" i="10" s="1"/>
  <c r="AK21" i="1"/>
  <c r="AB21" i="1"/>
  <c r="M22" i="1"/>
  <c r="AA26" i="1"/>
  <c r="AA8" i="1"/>
  <c r="AA10" i="1"/>
  <c r="BY24" i="10"/>
  <c r="BR24" i="10" s="1"/>
  <c r="BS24" i="10"/>
  <c r="BY18" i="10"/>
  <c r="BR18" i="10" s="1"/>
  <c r="M18" i="1" s="1"/>
  <c r="BS18" i="10"/>
  <c r="BY12" i="10"/>
  <c r="BR12" i="10" s="1"/>
  <c r="BS12" i="10"/>
  <c r="BT20" i="10"/>
  <c r="BY20" i="10"/>
  <c r="H9" i="1"/>
  <c r="K9" i="1" s="1"/>
  <c r="L9" i="1" s="1"/>
  <c r="D19" i="10"/>
  <c r="CT15" i="10"/>
  <c r="CP15" i="10"/>
  <c r="AA20" i="1"/>
  <c r="AA22" i="1"/>
  <c r="AK18" i="1"/>
  <c r="AB18" i="1"/>
  <c r="AL18" i="1"/>
  <c r="BY8" i="10"/>
  <c r="BT8" i="10"/>
  <c r="AA25" i="1"/>
  <c r="AA19" i="1"/>
  <c r="AA13" i="1"/>
  <c r="AL15" i="1"/>
  <c r="AK15" i="1"/>
  <c r="AB15" i="1"/>
  <c r="AA14" i="1"/>
  <c r="AA16" i="1"/>
  <c r="AK12" i="1"/>
  <c r="AB12" i="1"/>
  <c r="AL12" i="1"/>
  <c r="BY22" i="10"/>
  <c r="BR22" i="10" s="1"/>
  <c r="BS22" i="10"/>
  <c r="BS10" i="10"/>
  <c r="BY10" i="10"/>
  <c r="BR10" i="10" s="1"/>
  <c r="M10" i="1" s="1"/>
  <c r="CT8" i="10"/>
  <c r="CM8" i="10" s="1"/>
  <c r="N8" i="1" s="1"/>
  <c r="CN8" i="10"/>
  <c r="CT10" i="10"/>
  <c r="CO10" i="10"/>
  <c r="M24" i="1"/>
  <c r="N26" i="1"/>
  <c r="N18" i="1"/>
  <c r="E24" i="10"/>
  <c r="D24" i="10" s="1"/>
  <c r="E18" i="10"/>
  <c r="E12" i="10"/>
  <c r="D12" i="10" s="1"/>
  <c r="AD26" i="10"/>
  <c r="H26" i="1" s="1"/>
  <c r="K26" i="1" s="1"/>
  <c r="L26" i="1" s="1"/>
  <c r="AD19" i="10"/>
  <c r="H19" i="1" s="1"/>
  <c r="K19" i="1" s="1"/>
  <c r="AD12" i="10"/>
  <c r="CT25" i="10"/>
  <c r="CM25" i="10" s="1"/>
  <c r="N25" i="1" s="1"/>
  <c r="CN25" i="10"/>
  <c r="BY13" i="10"/>
  <c r="BR13" i="10" s="1"/>
  <c r="M13" i="1" s="1"/>
  <c r="BZ21" i="10"/>
  <c r="BZ9" i="10"/>
  <c r="CN26" i="10"/>
  <c r="CT9" i="10"/>
  <c r="D26" i="8"/>
  <c r="D14" i="8"/>
  <c r="AD17" i="10"/>
  <c r="CU17" i="10"/>
  <c r="N20" i="1"/>
  <c r="AD13" i="10"/>
  <c r="H13" i="1" s="1"/>
  <c r="K13" i="1" s="1"/>
  <c r="CT14" i="10"/>
  <c r="CM14" i="10" s="1"/>
  <c r="N14" i="1" s="1"/>
  <c r="CN14" i="10"/>
  <c r="L19" i="1"/>
  <c r="L13" i="1"/>
  <c r="M27" i="1"/>
  <c r="M15" i="1"/>
  <c r="E23" i="10"/>
  <c r="E17" i="10"/>
  <c r="D17" i="10" s="1"/>
  <c r="E11" i="10"/>
  <c r="AD25" i="10"/>
  <c r="H25" i="1" s="1"/>
  <c r="K25" i="1" s="1"/>
  <c r="L25" i="1" s="1"/>
  <c r="AD18" i="10"/>
  <c r="H18" i="1" s="1"/>
  <c r="K18" i="1" s="1"/>
  <c r="L18" i="1" s="1"/>
  <c r="AD10" i="10"/>
  <c r="H10" i="1" s="1"/>
  <c r="K10" i="1" s="1"/>
  <c r="L10" i="1" s="1"/>
  <c r="CA26" i="10"/>
  <c r="CA14" i="10"/>
  <c r="CB22" i="10"/>
  <c r="BU22" i="10" s="1"/>
  <c r="CW21" i="10"/>
  <c r="CT19" i="10"/>
  <c r="CM19" i="10" s="1"/>
  <c r="N19" i="1" s="1"/>
  <c r="E27" i="10"/>
  <c r="E15" i="10"/>
  <c r="D15" i="10" s="1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AD22" i="10"/>
  <c r="H22" i="1" s="1"/>
  <c r="K22" i="1" s="1"/>
  <c r="L22" i="1" s="1"/>
  <c r="AD15" i="10"/>
  <c r="AD8" i="10"/>
  <c r="CT22" i="10"/>
  <c r="CT16" i="10"/>
  <c r="CN16" i="10"/>
  <c r="BS19" i="10"/>
  <c r="CN19" i="10"/>
  <c r="D24" i="8"/>
  <c r="D12" i="8"/>
  <c r="T22" i="8"/>
  <c r="T16" i="8"/>
  <c r="T10" i="8"/>
  <c r="D18" i="8"/>
  <c r="D23" i="8"/>
  <c r="CU23" i="10"/>
  <c r="AD23" i="10"/>
  <c r="H23" i="1" s="1"/>
  <c r="K23" i="1" s="1"/>
  <c r="L23" i="1" s="1"/>
  <c r="CU11" i="10"/>
  <c r="AD11" i="10"/>
  <c r="H11" i="1" s="1"/>
  <c r="K11" i="1" s="1"/>
  <c r="L11" i="1" s="1"/>
  <c r="E20" i="10"/>
  <c r="E8" i="10"/>
  <c r="D8" i="10" s="1"/>
  <c r="AD14" i="10"/>
  <c r="H14" i="1" s="1"/>
  <c r="K14" i="1" s="1"/>
  <c r="L14" i="1" s="1"/>
  <c r="CT27" i="10"/>
  <c r="CM27" i="10" s="1"/>
  <c r="N27" i="1" s="1"/>
  <c r="BY16" i="10"/>
  <c r="BR16" i="10" s="1"/>
  <c r="M16" i="1" s="1"/>
  <c r="CN12" i="10"/>
  <c r="CT12" i="10"/>
  <c r="CM12" i="10" s="1"/>
  <c r="N12" i="1" s="1"/>
  <c r="D20" i="8"/>
  <c r="AD27" i="10"/>
  <c r="H27" i="1" s="1"/>
  <c r="K27" i="1" s="1"/>
  <c r="L27" i="1" s="1"/>
  <c r="CF26" i="10"/>
  <c r="CF20" i="10"/>
  <c r="CF14" i="10"/>
  <c r="CF8" i="10"/>
  <c r="D11" i="8"/>
  <c r="D25" i="3"/>
  <c r="D19" i="3"/>
  <c r="D13" i="3"/>
  <c r="CT13" i="10"/>
  <c r="CM13" i="10" s="1"/>
  <c r="N13" i="1" s="1"/>
  <c r="DA22" i="10"/>
  <c r="DA16" i="10"/>
  <c r="DA10" i="10"/>
  <c r="DA12" i="10"/>
  <c r="D26" i="4"/>
  <c r="O26" i="3"/>
  <c r="D20" i="4"/>
  <c r="O20" i="3"/>
  <c r="D20" i="3" s="1"/>
  <c r="D8" i="4"/>
  <c r="O8" i="3"/>
  <c r="E22" i="8"/>
  <c r="E16" i="8"/>
  <c r="E10" i="8"/>
  <c r="D10" i="8" s="1"/>
  <c r="T27" i="8"/>
  <c r="T21" i="8"/>
  <c r="T15" i="8"/>
  <c r="T9" i="8"/>
  <c r="D9" i="8" s="1"/>
  <c r="D26" i="3"/>
  <c r="D8" i="3"/>
  <c r="BM22" i="8"/>
  <c r="BM16" i="8"/>
  <c r="BM10" i="8"/>
  <c r="CB27" i="8"/>
  <c r="CQ25" i="8"/>
  <c r="D25" i="8" s="1"/>
  <c r="CQ19" i="8"/>
  <c r="D19" i="8" s="1"/>
  <c r="CQ13" i="8"/>
  <c r="DA27" i="10"/>
  <c r="DA21" i="10"/>
  <c r="DA15" i="10"/>
  <c r="DA9" i="10"/>
  <c r="D13" i="8"/>
  <c r="AX22" i="8"/>
  <c r="AX16" i="8"/>
  <c r="AX10" i="8"/>
  <c r="BM27" i="8"/>
  <c r="BM21" i="8"/>
  <c r="D21" i="8" s="1"/>
  <c r="BM15" i="8"/>
  <c r="BM9" i="8"/>
  <c r="CQ12" i="8"/>
  <c r="DF14" i="8"/>
  <c r="DF8" i="8"/>
  <c r="D8" i="8" s="1"/>
  <c r="D11" i="5"/>
  <c r="F19" i="5"/>
  <c r="D19" i="5" s="1"/>
  <c r="F13" i="5"/>
  <c r="D13" i="5" s="1"/>
  <c r="F9" i="5"/>
  <c r="D22" i="3"/>
  <c r="D16" i="3"/>
  <c r="D10" i="3"/>
  <c r="DZ22" i="8"/>
  <c r="DZ16" i="8"/>
  <c r="DZ10" i="8"/>
  <c r="D27" i="3"/>
  <c r="D21" i="3"/>
  <c r="D15" i="3"/>
  <c r="D9" i="3"/>
  <c r="D21" i="9"/>
  <c r="AT21" i="4" s="1"/>
  <c r="D21" i="4" s="1"/>
  <c r="AL21" i="1" s="1"/>
  <c r="D21" i="5"/>
  <c r="D25" i="5"/>
  <c r="D27" i="5"/>
  <c r="D15" i="5"/>
  <c r="D9" i="5"/>
  <c r="D23" i="5"/>
  <c r="D26" i="5"/>
  <c r="D8" i="5"/>
  <c r="D22" i="5"/>
  <c r="D16" i="5"/>
  <c r="D10" i="5"/>
  <c r="D24" i="5"/>
  <c r="F18" i="5"/>
  <c r="D18" i="5" s="1"/>
  <c r="D20" i="5"/>
  <c r="F12" i="5"/>
  <c r="D12" i="5" s="1"/>
  <c r="D17" i="5"/>
  <c r="D14" i="5"/>
  <c r="F24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U7" i="10" l="1"/>
  <c r="CY7" i="10" s="1"/>
  <c r="D11" i="10"/>
  <c r="H17" i="1"/>
  <c r="K17" i="1" s="1"/>
  <c r="L17" i="1" s="1"/>
  <c r="BY9" i="10"/>
  <c r="BR9" i="10" s="1"/>
  <c r="M9" i="1" s="1"/>
  <c r="BS9" i="10"/>
  <c r="D10" i="10"/>
  <c r="D26" i="10"/>
  <c r="D22" i="10"/>
  <c r="AL26" i="1"/>
  <c r="AB26" i="1"/>
  <c r="AK26" i="1"/>
  <c r="D27" i="8"/>
  <c r="CT11" i="10"/>
  <c r="CM11" i="10" s="1"/>
  <c r="N11" i="1" s="1"/>
  <c r="CN11" i="10"/>
  <c r="BY14" i="10"/>
  <c r="BR14" i="10" s="1"/>
  <c r="M14" i="1" s="1"/>
  <c r="BT14" i="10"/>
  <c r="BY21" i="10"/>
  <c r="BR21" i="10" s="1"/>
  <c r="M21" i="1" s="1"/>
  <c r="BS21" i="10"/>
  <c r="D14" i="10"/>
  <c r="CM16" i="10"/>
  <c r="N16" i="1" s="1"/>
  <c r="D27" i="10"/>
  <c r="BY26" i="10"/>
  <c r="BR26" i="10" s="1"/>
  <c r="M26" i="1" s="1"/>
  <c r="BT26" i="10"/>
  <c r="D23" i="10"/>
  <c r="AL16" i="1"/>
  <c r="AK16" i="1"/>
  <c r="AB16" i="1"/>
  <c r="CM15" i="10"/>
  <c r="N15" i="1" s="1"/>
  <c r="BR20" i="10"/>
  <c r="M20" i="1" s="1"/>
  <c r="D16" i="8"/>
  <c r="CN23" i="10"/>
  <c r="CT23" i="10"/>
  <c r="CM23" i="10" s="1"/>
  <c r="N23" i="1" s="1"/>
  <c r="CM22" i="10"/>
  <c r="N22" i="1" s="1"/>
  <c r="D18" i="10"/>
  <c r="AL14" i="1"/>
  <c r="AK14" i="1"/>
  <c r="AB14" i="1"/>
  <c r="AL13" i="1"/>
  <c r="AK13" i="1"/>
  <c r="AB13" i="1"/>
  <c r="D22" i="8"/>
  <c r="H8" i="1"/>
  <c r="K8" i="1" s="1"/>
  <c r="L8" i="1" s="1"/>
  <c r="CM9" i="10"/>
  <c r="N9" i="1" s="1"/>
  <c r="AK19" i="1"/>
  <c r="AB19" i="1"/>
  <c r="AL19" i="1"/>
  <c r="AL22" i="1"/>
  <c r="AK22" i="1"/>
  <c r="AB22" i="1"/>
  <c r="AL10" i="1"/>
  <c r="AK10" i="1"/>
  <c r="AB10" i="1"/>
  <c r="D15" i="8"/>
  <c r="H20" i="1"/>
  <c r="K20" i="1" s="1"/>
  <c r="L20" i="1" s="1"/>
  <c r="D20" i="10"/>
  <c r="H15" i="1"/>
  <c r="K15" i="1" s="1"/>
  <c r="L15" i="1" s="1"/>
  <c r="CP21" i="10"/>
  <c r="CT21" i="10"/>
  <c r="CM21" i="10" s="1"/>
  <c r="N21" i="1" s="1"/>
  <c r="CT17" i="10"/>
  <c r="CM17" i="10" s="1"/>
  <c r="N17" i="1" s="1"/>
  <c r="CN17" i="10"/>
  <c r="H12" i="1"/>
  <c r="K12" i="1" s="1"/>
  <c r="L12" i="1" s="1"/>
  <c r="CM10" i="10"/>
  <c r="N10" i="1" s="1"/>
  <c r="D13" i="10"/>
  <c r="AK25" i="1"/>
  <c r="AB25" i="1"/>
  <c r="AL25" i="1"/>
  <c r="BR8" i="10"/>
  <c r="M8" i="1" s="1"/>
  <c r="AL20" i="1"/>
  <c r="AK20" i="1"/>
  <c r="AB20" i="1"/>
  <c r="AL8" i="1"/>
  <c r="AK8" i="1"/>
  <c r="AB8" i="1"/>
  <c r="H24" i="1"/>
  <c r="K24" i="1" s="1"/>
  <c r="L24" i="1" s="1"/>
  <c r="R7" i="10"/>
  <c r="CC7" i="10" s="1"/>
  <c r="BV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154" i="13"/>
  <c r="AA102" i="13"/>
  <c r="AA164" i="13"/>
  <c r="AA79" i="13"/>
  <c r="AA232" i="13"/>
  <c r="AA24" i="13"/>
  <c r="AA159" i="13"/>
  <c r="AA149" i="13"/>
  <c r="AA143" i="13"/>
  <c r="AA107" i="13"/>
  <c r="AA172" i="13"/>
  <c r="AA203" i="13"/>
  <c r="AA62" i="13"/>
  <c r="AA185" i="13"/>
  <c r="AA196" i="13"/>
  <c r="AA59" i="13"/>
  <c r="AA115" i="13"/>
  <c r="AA213" i="13"/>
  <c r="AA181" i="13"/>
  <c r="AA228" i="13"/>
  <c r="AA176" i="13"/>
  <c r="AA78" i="13"/>
  <c r="AA127" i="13"/>
  <c r="AA124" i="13"/>
  <c r="AA134" i="13"/>
  <c r="AA222" i="13"/>
  <c r="AA25" i="13"/>
  <c r="AA26" i="13"/>
  <c r="AA223" i="13"/>
  <c r="AA105" i="13"/>
  <c r="AA167" i="13"/>
  <c r="AA49" i="13"/>
  <c r="AA195" i="13"/>
  <c r="AA193" i="13"/>
  <c r="AA224" i="13"/>
  <c r="AA216" i="13"/>
  <c r="AA138" i="13"/>
  <c r="AA86" i="13"/>
  <c r="AA171" i="13"/>
  <c r="AA112" i="13"/>
  <c r="AA76" i="13"/>
  <c r="AA114" i="13"/>
  <c r="AA215" i="13"/>
  <c r="AA16" i="13"/>
  <c r="AA81" i="13"/>
  <c r="AA144" i="13"/>
  <c r="AA70" i="13"/>
  <c r="AA12" i="13"/>
  <c r="AA166" i="13"/>
  <c r="AA73" i="13"/>
  <c r="AA169" i="13"/>
  <c r="AA22" i="13"/>
  <c r="AA6" i="13"/>
  <c r="AA233" i="13"/>
  <c r="AA188" i="13"/>
  <c r="AA69" i="13"/>
  <c r="AA165" i="13"/>
  <c r="AA136" i="13"/>
  <c r="AA30" i="13"/>
  <c r="AA190" i="13"/>
  <c r="AA192" i="13"/>
  <c r="AA206" i="13"/>
  <c r="AA103" i="13"/>
  <c r="AA58" i="13"/>
  <c r="AA56" i="13"/>
  <c r="AA231" i="13"/>
  <c r="AA91" i="13"/>
  <c r="AA241" i="13"/>
  <c r="AA94" i="13"/>
  <c r="AA151" i="13"/>
  <c r="AA64" i="13"/>
  <c r="AA8" i="13"/>
  <c r="AA150" i="13"/>
  <c r="AA197" i="13"/>
  <c r="AA170" i="13"/>
  <c r="AA100" i="13"/>
  <c r="AA235" i="13"/>
  <c r="AA153" i="13"/>
  <c r="AA28" i="13"/>
  <c r="AA88" i="13"/>
  <c r="AA212" i="13"/>
  <c r="AA163" i="13"/>
  <c r="AA65" i="13"/>
  <c r="AA37" i="13"/>
  <c r="AA89" i="13"/>
  <c r="AA71" i="13"/>
  <c r="AA131" i="13"/>
  <c r="AA218" i="13"/>
  <c r="AA209" i="13"/>
  <c r="AA200" i="13"/>
  <c r="AA84" i="13"/>
  <c r="AA7" i="13"/>
  <c r="AA123" i="13"/>
  <c r="AA82" i="13"/>
  <c r="AA52" i="13"/>
  <c r="AA34" i="13"/>
  <c r="AA57" i="13"/>
  <c r="AA184" i="13"/>
  <c r="AA14" i="13"/>
  <c r="AA145" i="13"/>
  <c r="AA220" i="13"/>
  <c r="AA240" i="13"/>
  <c r="AA85" i="13"/>
  <c r="AA50" i="13"/>
  <c r="AA119" i="13"/>
  <c r="AA31" i="13"/>
  <c r="AA148" i="13"/>
  <c r="AA156" i="13"/>
  <c r="AA10" i="13"/>
  <c r="AA83" i="13"/>
  <c r="AA36" i="13"/>
  <c r="AA13" i="13"/>
  <c r="AA20" i="13"/>
  <c r="AA168" i="13"/>
  <c r="AA68" i="13"/>
  <c r="AA198" i="13"/>
  <c r="AA246" i="13"/>
  <c r="AA19" i="13"/>
  <c r="AA40" i="13"/>
  <c r="AA160" i="13"/>
  <c r="AA54" i="13"/>
  <c r="AA227" i="13"/>
  <c r="AA90" i="13"/>
  <c r="AA118" i="13"/>
  <c r="AA205" i="13"/>
  <c r="AA38" i="13"/>
  <c r="AA247" i="13"/>
  <c r="AA191" i="13"/>
  <c r="AA186" i="13"/>
  <c r="AA21" i="13"/>
  <c r="AA15" i="13"/>
  <c r="AA33" i="13"/>
  <c r="AA248" i="13"/>
  <c r="AA125" i="13"/>
  <c r="AA141" i="13"/>
  <c r="AA2" i="13"/>
  <c r="AA66" i="13"/>
  <c r="AA27" i="13"/>
  <c r="AA93" i="13"/>
  <c r="AA92" i="13"/>
  <c r="AA152" i="13"/>
  <c r="AA109" i="13"/>
  <c r="AA157" i="13"/>
  <c r="AA229" i="13"/>
  <c r="AA47" i="13"/>
  <c r="AA155" i="13"/>
  <c r="AA67" i="13"/>
  <c r="AA75" i="13"/>
  <c r="AA238" i="13"/>
  <c r="AA199" i="13"/>
  <c r="AA117" i="13"/>
  <c r="AA207" i="13"/>
  <c r="AA242" i="13"/>
  <c r="AA61" i="13"/>
  <c r="AA189" i="13"/>
  <c r="AA39" i="13"/>
  <c r="AA23" i="13"/>
  <c r="AA204" i="13"/>
  <c r="AA236" i="13"/>
  <c r="AA194" i="13"/>
  <c r="AA45" i="13"/>
  <c r="AA239" i="13"/>
  <c r="AA250" i="13"/>
  <c r="AA177" i="13"/>
  <c r="AA63" i="13"/>
  <c r="AA180" i="13"/>
  <c r="AA77" i="13"/>
  <c r="AA128" i="13"/>
  <c r="AA48" i="13"/>
  <c r="AA55" i="13"/>
  <c r="AA121" i="13"/>
  <c r="AA46" i="13"/>
  <c r="AA183" i="13"/>
  <c r="AA95" i="13"/>
  <c r="AA101" i="13"/>
  <c r="AA42" i="13"/>
  <c r="AA53" i="13"/>
  <c r="AA179" i="13"/>
  <c r="AA120" i="13"/>
  <c r="AA132" i="13"/>
  <c r="AA60" i="13"/>
  <c r="AA208" i="13"/>
  <c r="AA104" i="13"/>
  <c r="AA201" i="13"/>
  <c r="AA137" i="13"/>
  <c r="AA226" i="13"/>
  <c r="AA87" i="13"/>
  <c r="AA202" i="13"/>
  <c r="AA214" i="13"/>
  <c r="AA135" i="13"/>
  <c r="AA51" i="13"/>
  <c r="AA182" i="13"/>
  <c r="AA174" i="13"/>
  <c r="AA113" i="13"/>
  <c r="AA243" i="13"/>
  <c r="AA111" i="13"/>
  <c r="AA142" i="13"/>
  <c r="AA173" i="13"/>
  <c r="AA230" i="13"/>
  <c r="AA18" i="13"/>
  <c r="AA178" i="13"/>
  <c r="AA210" i="13"/>
  <c r="AA146" i="13"/>
  <c r="AA244" i="13"/>
  <c r="AA122" i="13"/>
  <c r="AA175" i="13"/>
  <c r="AA147" i="13"/>
  <c r="AA41" i="13"/>
  <c r="AA72" i="13"/>
  <c r="AA217" i="13"/>
  <c r="AA17" i="13"/>
  <c r="AA130" i="13"/>
  <c r="AA11" i="13"/>
  <c r="AA129" i="13"/>
  <c r="AA74" i="13"/>
  <c r="AA126" i="13"/>
  <c r="AA249" i="13"/>
  <c r="AA97" i="13"/>
  <c r="AA108" i="13"/>
  <c r="AA32" i="13"/>
  <c r="AA234" i="13"/>
  <c r="AA139" i="13"/>
  <c r="AA96" i="13"/>
  <c r="AA106" i="13"/>
  <c r="AA9" i="13"/>
  <c r="AA158" i="13"/>
  <c r="AA29" i="13"/>
  <c r="AA133" i="13"/>
  <c r="AA237" i="13"/>
  <c r="AA161" i="13"/>
  <c r="AA219" i="13"/>
  <c r="AA162" i="13"/>
  <c r="AA5" i="13"/>
  <c r="AA140" i="13"/>
  <c r="AA187" i="13"/>
  <c r="AA99" i="13"/>
  <c r="AA116" i="13"/>
  <c r="AA35" i="13"/>
  <c r="AA98" i="13"/>
  <c r="AA221" i="13"/>
  <c r="AX7" i="8" l="1"/>
  <c r="E7" i="8"/>
  <c r="BM7" i="8"/>
  <c r="E7" i="10"/>
  <c r="CQ7" i="8"/>
  <c r="DZ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2" i="14"/>
  <c r="M16" i="14"/>
  <c r="M21" i="14"/>
  <c r="M13" i="14"/>
  <c r="I37" i="14"/>
  <c r="C14" i="14"/>
  <c r="M17" i="14"/>
  <c r="F40" i="14"/>
  <c r="I25" i="14"/>
  <c r="I13" i="14"/>
  <c r="M30" i="14"/>
  <c r="M36" i="14"/>
  <c r="M15" i="14"/>
  <c r="M20" i="14"/>
  <c r="F5" i="14"/>
  <c r="M19" i="14"/>
  <c r="C18" i="14"/>
  <c r="C38" i="14"/>
  <c r="M14" i="14"/>
  <c r="M34" i="14"/>
  <c r="M23" i="14"/>
  <c r="I29" i="14"/>
  <c r="M22" i="14"/>
  <c r="M33" i="14"/>
  <c r="M29" i="14"/>
  <c r="C20" i="14"/>
  <c r="M18" i="14"/>
  <c r="M27" i="14"/>
  <c r="M7" i="14"/>
  <c r="C39" i="14"/>
  <c r="M25" i="14"/>
  <c r="I17" i="14"/>
  <c r="C24" i="14"/>
  <c r="M32" i="14"/>
  <c r="C10" i="14"/>
  <c r="I33" i="14"/>
  <c r="M9" i="14"/>
  <c r="C16" i="14"/>
  <c r="M35" i="14"/>
  <c r="I21" i="14"/>
  <c r="F8" i="14"/>
  <c r="M28" i="14"/>
  <c r="M24" i="14"/>
  <c r="M38" i="14"/>
  <c r="M8" i="14"/>
  <c r="M12" i="14"/>
  <c r="M31" i="14"/>
  <c r="M37" i="14"/>
  <c r="M26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C26" i="14"/>
  <c r="M10" i="14"/>
  <c r="F21" i="14"/>
  <c r="I8" i="14"/>
  <c r="C40" i="14"/>
  <c r="P1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<sst xmlns="http://schemas.openxmlformats.org/spreadsheetml/2006/main" count="4055" uniqueCount="803">
  <si>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</si>
  <si>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</si>
  <si>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</si>
  <si>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</si>
  <si>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</si>
  <si>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</si>
  <si>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</si>
  <si>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</si>
  <si>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</si>
  <si>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</si>
  <si>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</si>
  <si>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</si>
  <si>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</si>
  <si>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</si>
  <si>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</si>
  <si>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</si>
  <si>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</si>
  <si>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</si>
  <si>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</si>
  <si>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</si>
  <si>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</si>
  <si>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</si>
  <si>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</si>
  <si>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</si>
  <si>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</si>
  <si>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</si>
  <si>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</si>
  <si>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</si>
  <si>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</si>
  <si>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</si>
  <si>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</si>
  <si>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</si>
  <si>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</si>
  <si>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</si>
  <si>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</si>
  <si>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</si>
  <si>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</si>
  <si>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</si>
  <si>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</si>
  <si>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</si>
  <si>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</si>
  <si>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</si>
  <si>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</si>
  <si>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</si>
  <si>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</si>
  <si>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</si>
  <si>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</si>
  <si>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</si>
  <si>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</si>
  <si>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</si>
  <si>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</si>
  <si>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</si>
  <si>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</si>
  <si>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</si>
  <si>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</si>
  <si>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</si>
  <si>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</si>
  <si>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</si>
  <si>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</si>
  <si>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</si>
  <si>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</si>
  <si>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</si>
  <si>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</si>
  <si>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</si>
  <si>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</si>
  <si>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</si>
  <si>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</si>
  <si>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</si>
  <si>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</si>
  <si>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</si>
  <si>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</si>
  <si>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</si>
  <si>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</si>
  <si>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</si>
  <si>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</si>
  <si>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</si>
  <si>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</si>
  <si>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</si>
  <si>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</si>
  <si>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</si>
  <si>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</si>
  <si>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</si>
  <si>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</si>
  <si>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</si>
  <si>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</si>
  <si>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</si>
  <si>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</si>
  <si>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</si>
  <si>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</si>
  <si>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</si>
  <si>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</si>
  <si>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</si>
  <si>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</si>
  <si>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</si>
  <si>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</si>
  <si>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</si>
  <si>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</si>
  <si>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</si>
  <si>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</si>
  <si>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</si>
  <si>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</si>
  <si>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</si>
  <si>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</si>
  <si>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</si>
  <si>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</si>
  <si>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</si>
  <si>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</si>
  <si>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</si>
  <si>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</si>
  <si>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</si>
  <si>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</si>
  <si>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</si>
  <si>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</si>
  <si>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</si>
  <si>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</si>
  <si>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</si>
  <si>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</si>
  <si>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</si>
  <si>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</si>
  <si>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</si>
  <si>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</si>
  <si>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</si>
  <si>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</si>
  <si>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</si>
  <si>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</si>
  <si>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</si>
  <si>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</si>
  <si>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</si>
  <si>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</si>
  <si>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</si>
  <si>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</si>
  <si>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</si>
  <si>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</si>
  <si>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</si>
  <si>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</si>
  <si>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</si>
  <si>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</si>
  <si>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</si>
  <si>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</si>
  <si>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</si>
  <si>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</si>
  <si>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</si>
  <si>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</si>
  <si>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</si>
  <si>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</si>
  <si>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</si>
  <si>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</si>
  <si>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</si>
  <si>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</si>
  <si>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</si>
  <si>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</si>
  <si>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</si>
  <si>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</si>
  <si>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</si>
  <si>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</si>
  <si>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</si>
  <si>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</si>
  <si>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</si>
  <si>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</si>
  <si>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</si>
  <si>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</si>
  <si>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</si>
  <si>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</si>
  <si>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</si>
  <si>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</si>
  <si>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</si>
  <si>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</si>
  <si>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</si>
  <si>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</si>
  <si>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</si>
  <si>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</si>
  <si>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</si>
  <si>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</si>
  <si>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</si>
  <si>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</si>
  <si>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</si>
  <si>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</si>
  <si>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</si>
  <si>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</si>
  <si>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</si>
  <si>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</si>
  <si>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</si>
  <si>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</si>
  <si>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</si>
  <si>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</si>
  <si>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</si>
  <si>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</si>
  <si>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</si>
  <si>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</si>
  <si>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</si>
  <si>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</si>
  <si>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</si>
  <si>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</si>
  <si>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</si>
  <si>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</si>
  <si>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</si>
  <si>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</si>
  <si>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</si>
  <si>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</si>
  <si>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</si>
  <si>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</si>
  <si>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</si>
  <si>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</si>
  <si>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</si>
  <si>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</si>
  <si>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</si>
  <si>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</si>
  <si>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</si>
  <si>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</si>
  <si>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</si>
  <si>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</si>
  <si>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</si>
  <si>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</si>
  <si>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</si>
  <si>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</si>
  <si>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</si>
  <si>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</si>
  <si>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</si>
  <si>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</si>
  <si>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</si>
  <si>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</si>
  <si>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</si>
  <si>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</si>
  <si>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</si>
  <si>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</si>
  <si>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</si>
  <si>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</si>
  <si>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</si>
  <si>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</si>
  <si>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</si>
  <si>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</si>
  <si>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</si>
  <si>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</si>
  <si>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</si>
  <si>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</si>
  <si>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</si>
  <si>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</si>
  <si>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</si>
  <si>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</si>
  <si>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</si>
  <si>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</si>
  <si>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</si>
  <si>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</si>
  <si>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</si>
  <si>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</si>
  <si>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</si>
  <si>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</si>
  <si>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</si>
  <si>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</si>
  <si>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</si>
  <si>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</si>
  <si>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</si>
  <si>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</si>
  <si>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</si>
  <si>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</si>
  <si>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</si>
  <si>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</si>
  <si>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</si>
  <si>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</si>
  <si>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</si>
  <si>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</si>
  <si>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</si>
  <si>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</si>
  <si>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</si>
  <si>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</si>
  <si>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</si>
  <si>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</si>
  <si>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</si>
  <si>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</si>
  <si>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</si>
  <si>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</si>
  <si>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</si>
  <si>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</si>
  <si>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</si>
  <si>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</si>
  <si>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</si>
  <si>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</si>
  <si>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</si>
  <si>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</si>
  <si>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</si>
  <si>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</si>
  <si>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</si>
  <si>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</si>
  <si>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</si>
  <si>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</si>
  <si>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</si>
  <si>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</si>
  <si>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</si>
  <si>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</si>
  <si>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</si>
  <si>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</si>
  <si>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</si>
  <si>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</si>
  <si>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</si>
  <si>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</si>
  <si>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</si>
  <si>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</si>
  <si>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</si>
  <si>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</si>
  <si>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</si>
  <si>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</si>
  <si>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</si>
  <si>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</si>
  <si>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</si>
  <si>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</si>
  <si>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</si>
  <si>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</si>
  <si>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</si>
  <si>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</si>
  <si>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</si>
  <si>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</si>
  <si>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</si>
  <si>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</si>
  <si>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</si>
  <si>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</si>
  <si>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</si>
  <si>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</si>
  <si>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</si>
  <si>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</si>
  <si>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</si>
  <si>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</si>
  <si>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</si>
  <si>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</si>
  <si>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</si>
  <si>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</si>
  <si>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</si>
  <si>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</si>
  <si>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</si>
  <si>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</si>
  <si>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</si>
  <si>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</si>
  <si>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</si>
  <si>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</si>
  <si>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</si>
  <si>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</si>
  <si>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</si>
  <si>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</si>
  <si>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</si>
  <si>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</si>
  <si>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</si>
  <si>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</si>
  <si>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</si>
  <si>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</si>
  <si>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</si>
  <si>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</si>
  <si>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</si>
  <si>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</si>
  <si>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</si>
  <si>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</si>
  <si>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</si>
  <si>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</si>
  <si>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</si>
  <si>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</si>
  <si>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</si>
  <si>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</si>
  <si>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</si>
  <si>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</si>
  <si>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</si>
  <si>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</si>
  <si>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</si>
  <si>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</si>
  <si>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</si>
  <si>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</si>
  <si>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</si>
  <si>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</si>
  <si>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</si>
  <si>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</si>
  <si>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</si>
  <si>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</si>
  <si>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</si>
  <si>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</si>
  <si>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</si>
  <si>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</si>
  <si>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</si>
  <si>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</si>
  <si>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</si>
  <si>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</si>
  <si>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</si>
  <si>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</si>
  <si>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</si>
  <si>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</si>
  <si>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</si>
  <si>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</si>
  <si>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</si>
  <si>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</si>
  <si>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</si>
  <si>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</si>
  <si>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</si>
  <si>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</si>
  <si>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</si>
  <si>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</si>
  <si>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</si>
  <si>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</si>
  <si>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</si>
  <si>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</si>
  <si>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</si>
  <si>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</si>
  <si>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</si>
  <si>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</si>
  <si>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</si>
  <si>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</si>
  <si>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</si>
  <si>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</si>
  <si>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</si>
  <si>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</si>
  <si>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</si>
  <si>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</si>
  <si>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</si>
  <si>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</si>
  <si>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</si>
  <si>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</si>
  <si>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</si>
  <si>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</si>
  <si>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</si>
  <si>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</si>
  <si>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</si>
  <si>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</si>
  <si>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</si>
  <si>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</si>
  <si>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</si>
  <si>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</si>
  <si>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</si>
  <si>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</si>
  <si>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</si>
  <si>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</si>
  <si>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</si>
  <si>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</si>
  <si>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</si>
  <si>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</si>
  <si>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</si>
  <si>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</si>
  <si>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</si>
  <si>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</si>
  <si>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</si>
  <si>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</si>
  <si>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</si>
  <si>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</si>
  <si>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</si>
  <si>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</si>
  <si>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</si>
  <si>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</si>
  <si>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</si>
  <si>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</si>
  <si>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</si>
  <si>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</si>
  <si>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</si>
  <si>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</si>
  <si>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</si>
  <si>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</si>
  <si>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</si>
  <si>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</si>
  <si>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</si>
  <si>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</si>
  <si>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</si>
  <si>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</si>
  <si>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</si>
  <si>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</si>
  <si>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</si>
  <si>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</si>
  <si>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</si>
  <si>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</si>
  <si>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</si>
  <si>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</si>
  <si>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</si>
  <si>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</si>
  <si>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</si>
  <si>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</si>
  <si>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</si>
  <si>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</si>
  <si>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</si>
  <si>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</si>
  <si>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</si>
  <si>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</si>
  <si>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</si>
  <si>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</si>
  <si>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</si>
  <si>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</si>
  <si>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</si>
  <si>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</si>
  <si>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</si>
  <si>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</si>
  <si>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</si>
  <si>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</si>
  <si>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</si>
  <si>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</si>
  <si>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</si>
  <si>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</si>
  <si>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</si>
  <si>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</si>
  <si>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</si>
  <si>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</si>
  <si>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</si>
  <si>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</si>
  <si>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</si>
  <si>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</si>
  <si>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</si>
  <si>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</si>
  <si>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</si>
  <si>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</si>
  <si>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</si>
  <si>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</si>
  <si>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</si>
  <si>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</si>
  <si>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</si>
  <si>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</si>
  <si>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</si>
  <si>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</si>
  <si>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</si>
  <si>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</si>
  <si>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</si>
  <si>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</si>
  <si>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</si>
  <si>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</si>
  <si>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</si>
  <si>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</si>
  <si>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</si>
  <si>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</si>
  <si>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</si>
  <si>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</si>
  <si>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</si>
  <si>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</si>
  <si>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</si>
  <si>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</si>
  <si>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</si>
  <si>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</si>
  <si>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</si>
  <si>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</si>
  <si>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</si>
  <si>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</si>
  <si>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</si>
  <si>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</si>
  <si>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</si>
  <si>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</si>
  <si>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</si>
  <si>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</si>
  <si>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</si>
  <si>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</si>
  <si>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</si>
  <si>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</si>
  <si>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</si>
  <si>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</si>
  <si>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</si>
  <si>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</si>
  <si>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</si>
  <si>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</si>
  <si>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</si>
  <si>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</si>
  <si>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</si>
  <si>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</si>
  <si>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</si>
  <si>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</si>
  <si>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</si>
  <si>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</si>
  <si>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</si>
  <si>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</si>
  <si>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</si>
  <si>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</si>
  <si>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</si>
  <si>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</si>
  <si>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</si>
  <si>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</si>
  <si>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</si>
  <si>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</si>
  <si>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</si>
  <si>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</si>
  <si>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</si>
  <si>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</si>
  <si>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</si>
  <si>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</si>
  <si>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</si>
  <si>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</si>
  <si>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</si>
  <si>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</si>
  <si>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</si>
  <si>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</si>
  <si>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</si>
  <si>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</si>
  <si>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</si>
  <si>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</si>
  <si>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</si>
  <si>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</si>
  <si>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</si>
  <si>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</si>
  <si>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</si>
  <si>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</si>
  <si>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</si>
  <si>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</si>
  <si>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</si>
  <si>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</si>
  <si>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</si>
  <si>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</si>
  <si>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</si>
  <si>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</si>
  <si>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</si>
  <si>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</si>
  <si>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</si>
  <si>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</si>
  <si>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</si>
  <si>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</si>
  <si>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</si>
  <si>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</si>
  <si>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</si>
  <si>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</si>
  <si>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</si>
  <si>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</si>
  <si>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</si>
  <si>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</si>
  <si>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</si>
  <si>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</si>
  <si>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</si>
  <si>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</si>
  <si>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</si>
  <si>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</si>
  <si>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</si>
  <si>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</si>
  <si>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</si>
  <si>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</si>
  <si>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</si>
  <si>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</si>
  <si>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</si>
  <si>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</si>
  <si>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</si>
  <si>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</si>
  <si>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</si>
  <si>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</si>
  <si>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</si>
  <si>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</si>
  <si>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</si>
  <si>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</si>
  <si>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</si>
  <si>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</si>
  <si>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</si>
  <si>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</si>
  <si>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</si>
  <si>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</si>
  <si>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</si>
  <si>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</si>
  <si>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</si>
  <si>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</si>
  <si>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</si>
  <si>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</si>
  <si>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</si>
  <si>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</si>
  <si>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</si>
  <si>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</si>
  <si>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</si>
  <si>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</si>
  <si>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</si>
  <si>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</si>
  <si>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</si>
  <si>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</si>
  <si>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</si>
  <si>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</si>
  <si>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</si>
  <si>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</si>
  <si>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</si>
  <si>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</si>
  <si>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</si>
  <si>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</si>
  <si>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</si>
  <si>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</si>
  <si>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</si>
  <si>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</si>
  <si>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</si>
  <si>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</si>
  <si>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</si>
  <si>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</si>
  <si>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</si>
  <si>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</si>
  <si>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</si>
  <si>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</si>
  <si>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</si>
  <si>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</si>
  <si>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</si>
  <si>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</si>
  <si>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</si>
  <si>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</si>
  <si>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</si>
  <si>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</si>
  <si>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</si>
  <si>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</si>
  <si>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</si>
  <si>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</si>
  <si>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</si>
  <si>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</si>
  <si>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</si>
  <si>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</si>
  <si>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</si>
  <si>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</si>
  <si>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</si>
  <si>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</si>
  <si>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</si>
  <si>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</si>
  <si>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</si>
  <si>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</si>
  <si>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</si>
  <si>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</si>
  <si>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</si>
  <si>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</si>
  <si>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</si>
  <si>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</si>
  <si>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</si>
  <si>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</si>
  <si>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</si>
  <si>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</si>
  <si>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</si>
  <si>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</si>
  <si>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</si>
  <si>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</si>
  <si>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</si>
  <si>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</si>
  <si>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</si>
  <si>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</si>
  <si>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</si>
  <si>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</si>
  <si>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</si>
  <si>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</si>
  <si>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</si>
  <si>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</si>
  <si>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</si>
  <si>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</si>
  <si>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</si>
  <si>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</si>
  <si>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</si>
  <si>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</si>
  <si>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</si>
  <si>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</si>
  <si>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</si>
  <si>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</si>
  <si>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</si>
  <si>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</si>
  <si>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</si>
  <si>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</si>
  <si>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</si>
  <si>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</si>
  <si>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</si>
  <si>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</si>
  <si>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</si>
  <si>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</si>
  <si>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</si>
  <si>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</si>
  <si>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</si>
  <si>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</si>
  <si>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</si>
  <si>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</si>
  <si>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愛媛県</t>
  </si>
  <si>
    <t>38000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</si>
  <si>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</si>
  <si>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</si>
  <si>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</si>
  <si>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</si>
  <si>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</si>
  <si>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</si>
  <si>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</si>
  <si>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</si>
  <si>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</si>
  <si>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</si>
  <si>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</si>
  <si>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</si>
  <si>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38201</t>
  </si>
  <si>
    <t>松山市</t>
  </si>
  <si>
    <t/>
  </si>
  <si>
    <t>有る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</si>
  <si>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</si>
  <si>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</si>
  <si>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</si>
  <si>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</si>
  <si>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</si>
  <si>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</si>
  <si>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</si>
  <si>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</si>
  <si>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</si>
  <si>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</si>
  <si>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</si>
  <si>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</si>
  <si>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</si>
  <si>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</si>
  <si>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無い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</si>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</sst>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1358905</v>
      </c>
      <c r="E7" s="306">
        <f>SUM(E$8:E$207)</f>
        <v>1358905</v>
      </c>
      <c r="F7" s="306">
        <f>SUM(F$8:F$207)</f>
        <v>0</v>
      </c>
      <c r="G7" s="306">
        <f>SUM(G$8:G$207)</f>
        <v>13238</v>
      </c>
      <c r="H7" s="306">
        <f>SUM(ごみ搬入量内訳!E7,+ごみ搬入量内訳!AD7)</f>
        <v>361077</v>
      </c>
      <c r="I7" s="306">
        <f>ごみ搬入量内訳!BC7</f>
        <v>71392</v>
      </c>
      <c r="J7" s="306">
        <f>資源化量内訳!BO7</f>
        <v>7052</v>
      </c>
      <c r="K7" s="306">
        <f>SUM(H7:J7)</f>
        <v>439521</v>
      </c>
      <c r="L7" s="306">
        <f>IF(D7&lt;&gt;0,K7/D7/365*1000000,"-")</f>
        <v>886.130467757254</v>
      </c>
      <c r="M7" s="306">
        <f>IF(D7&lt;&gt;0,(ごみ搬入量内訳!BR7+ごみ処理概要!J7)/ごみ処理概要!D7/365*1000000,"-")</f>
        <v>655.99755403386075</v>
      </c>
      <c r="N7" s="306">
        <f>IF(D7&lt;&gt;0,ごみ搬入量内訳!CM7/ごみ処理概要!D7/365*1000000,"-")</f>
        <v>230.13291372339322</v>
      </c>
      <c r="O7" s="306">
        <f>ごみ搬入量内訳!DH7</f>
        <v>0</v>
      </c>
      <c r="P7" s="306">
        <f>ごみ処理量内訳!E7</f>
        <v>347530</v>
      </c>
      <c r="Q7" s="306">
        <f>ごみ処理量内訳!N7</f>
        <v>7848</v>
      </c>
      <c r="R7" s="306">
        <f>SUM(S7:Y7)</f>
        <v>68253</v>
      </c>
      <c r="S7" s="306">
        <f>ごみ処理量内訳!G7</f>
        <v>22960</v>
      </c>
      <c r="T7" s="306">
        <f>ごみ処理量内訳!L7</f>
        <v>40617</v>
      </c>
      <c r="U7" s="306">
        <f>ごみ処理量内訳!H7</f>
        <v>1581</v>
      </c>
      <c r="V7" s="306">
        <f>ごみ処理量内訳!I7</f>
        <v>0</v>
      </c>
      <c r="W7" s="306">
        <f>ごみ処理量内訳!J7</f>
        <v>0</v>
      </c>
      <c r="X7" s="306">
        <f>ごみ処理量内訳!K7</f>
        <v>2741</v>
      </c>
      <c r="Y7" s="306">
        <f>ごみ処理量内訳!M7</f>
        <v>354</v>
      </c>
      <c r="Z7" s="306">
        <f>資源化量内訳!Y7</f>
        <v>10499</v>
      </c>
      <c r="AA7" s="306">
        <f>SUM(P7,Q7,R7,Z7)</f>
        <v>434130</v>
      </c>
      <c r="AB7" s="309">
        <f>IF(AA7&lt;&gt;0,(Z7+P7+R7)/AA7*100,"-")</f>
        <v>98.192246562089693</v>
      </c>
      <c r="AC7" s="306">
        <f>施設資源化量内訳!Y7</f>
        <v>10819</v>
      </c>
      <c r="AD7" s="306">
        <f>施設資源化量内訳!AT7</f>
        <v>6121</v>
      </c>
      <c r="AE7" s="306">
        <f>施設資源化量内訳!BO7</f>
        <v>1580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1651</v>
      </c>
      <c r="AI7" s="306">
        <f>施設資源化量内訳!EU7</f>
        <v>35905</v>
      </c>
      <c r="AJ7" s="306">
        <f>SUM(AC7:AI7)</f>
        <v>56076</v>
      </c>
      <c r="AK7" s="309">
        <f>IF((AA7+J7)&lt;&gt;0,(Z7+AJ7+J7)/(AA7+J7)*100,"-")</f>
        <v>16.688577503161962</v>
      </c>
      <c r="AL7" s="309">
        <f>IF((AA7+J7)&lt;&gt;0,(資源化量内訳!D7-資源化量内訳!R7-資源化量内訳!T7-資源化量内訳!V7-資源化量内訳!U7)/(AA7+J7)*100,"-")</f>
        <v>15.07586438249974</v>
      </c>
      <c r="AM7" s="306">
        <f>ごみ処理量内訳!AA7</f>
        <v>7848</v>
      </c>
      <c r="AN7" s="306">
        <f>ごみ処理量内訳!AB7</f>
        <v>29032</v>
      </c>
      <c r="AO7" s="306">
        <f>ごみ処理量内訳!AC7</f>
        <v>6740</v>
      </c>
      <c r="AP7" s="306">
        <f>SUM(AM7:AO7)</f>
        <v>43620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509753</v>
      </c>
      <c r="E8" s="292">
        <v>509753</v>
      </c>
      <c r="F8" s="292">
        <v>0</v>
      </c>
      <c r="G8" s="292">
        <v>3451</v>
      </c>
      <c r="H8" s="292">
        <f>SUM(ごみ搬入量内訳!E8,+ごみ搬入量内訳!AD8)</f>
        <v>110253</v>
      </c>
      <c r="I8" s="292">
        <f>ごみ搬入量内訳!BC8</f>
        <v>31755</v>
      </c>
      <c r="J8" s="292">
        <f>資源化量内訳!BO8</f>
        <v>0</v>
      </c>
      <c r="K8" s="292">
        <f>SUM(H8:J8)</f>
        <v>142008</v>
      </c>
      <c r="L8" s="295">
        <f>IF(D8&lt;&gt;0,K8/D8/365*1000000,"-")</f>
        <v>763.23830109608025</v>
      </c>
      <c r="M8" s="292">
        <f>IF(D8&lt;&gt;0,(ごみ搬入量内訳!BR8+ごみ処理概要!J8)/ごみ処理概要!D8/365*1000000,"-")</f>
        <v>615.83948970827112</v>
      </c>
      <c r="N8" s="292">
        <f>IF(D8&lt;&gt;0,ごみ搬入量内訳!CM8/ごみ処理概要!D8/365*1000000,"-")</f>
        <v>147.39881138780913</v>
      </c>
      <c r="O8" s="292">
        <f>ごみ搬入量内訳!DH8</f>
        <v>0</v>
      </c>
      <c r="P8" s="292">
        <f>ごみ処理量内訳!E8</f>
        <v>111356</v>
      </c>
      <c r="Q8" s="292">
        <f>ごみ処理量内訳!N8</f>
        <v>1806</v>
      </c>
      <c r="R8" s="292">
        <f>SUM(S8:Y8)</f>
        <v>28846</v>
      </c>
      <c r="S8" s="292">
        <f>ごみ処理量内訳!G8</f>
        <v>7606</v>
      </c>
      <c r="T8" s="292">
        <f>ごみ処理量内訳!L8</f>
        <v>20833</v>
      </c>
      <c r="U8" s="292">
        <f>ごみ処理量内訳!H8</f>
        <v>407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142008</v>
      </c>
      <c r="AB8" s="297">
        <f>IF(AA8&lt;&gt;0,(Z8+P8+R8)/AA8*100,"-")</f>
        <v>98.728240662497896</v>
      </c>
      <c r="AC8" s="292">
        <f>施設資源化量内訳!Y8</f>
        <v>5377</v>
      </c>
      <c r="AD8" s="292">
        <f>施設資源化量内訳!AT8</f>
        <v>1926</v>
      </c>
      <c r="AE8" s="292">
        <f>施設資源化量内訳!BO8</f>
        <v>407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19899</v>
      </c>
      <c r="AJ8" s="292">
        <f>SUM(AC8:AI8)</f>
        <v>27609</v>
      </c>
      <c r="AK8" s="297">
        <f>IF((AA8+J8)&lt;&gt;0,(Z8+AJ8+J8)/(AA8+J8)*100,"-")</f>
        <v>19.441862430285617</v>
      </c>
      <c r="AL8" s="297">
        <f>IF((AA8+J8)&lt;&gt;0,(資源化量内訳!D8-資源化量内訳!R8-資源化量内訳!T8-資源化量内訳!V8-資源化量内訳!U8)/(AA8+J8)*100,"-")</f>
        <v>19.041180778547687</v>
      </c>
      <c r="AM8" s="292">
        <f>ごみ処理量内訳!AA8</f>
        <v>1806</v>
      </c>
      <c r="AN8" s="292">
        <f>ごみ処理量内訳!AB8</f>
        <v>5952</v>
      </c>
      <c r="AO8" s="292">
        <f>ごみ処理量内訳!AC8</f>
        <v>0</v>
      </c>
      <c r="AP8" s="292">
        <f>SUM(AM8:AO8)</f>
        <v>7758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156760</v>
      </c>
      <c r="E9" s="292">
        <v>156760</v>
      </c>
      <c r="F9" s="292">
        <v>0</v>
      </c>
      <c r="G9" s="292">
        <v>3421</v>
      </c>
      <c r="H9" s="292">
        <f>SUM(ごみ搬入量内訳!E9,+ごみ搬入量内訳!AD9)</f>
        <v>46284</v>
      </c>
      <c r="I9" s="292">
        <f>ごみ搬入量内訳!BC9</f>
        <v>8234</v>
      </c>
      <c r="J9" s="292">
        <f>資源化量内訳!BO9</f>
        <v>1453</v>
      </c>
      <c r="K9" s="292">
        <f>SUM(H9:J9)</f>
        <v>55971</v>
      </c>
      <c r="L9" s="295">
        <f>IF(D9&lt;&gt;0,K9/D9/365*1000000,"-")</f>
        <v>978.2164166844351</v>
      </c>
      <c r="M9" s="292">
        <f>IF(D9&lt;&gt;0,(ごみ搬入量内訳!BR9+ごみ処理概要!J9)/ごみ処理概要!D9/365*1000000,"-")</f>
        <v>648.10704436063156</v>
      </c>
      <c r="N9" s="292">
        <f>IF(D9&lt;&gt;0,ごみ搬入量内訳!CM9/ごみ処理概要!D9/365*1000000,"-")</f>
        <v>330.1093723238036</v>
      </c>
      <c r="O9" s="292">
        <f>ごみ搬入量内訳!DH9</f>
        <v>0</v>
      </c>
      <c r="P9" s="292">
        <f>ごみ処理量内訳!E9</f>
        <v>48988</v>
      </c>
      <c r="Q9" s="292">
        <f>ごみ処理量内訳!N9</f>
        <v>353</v>
      </c>
      <c r="R9" s="292">
        <f>SUM(S9:Y9)</f>
        <v>2991</v>
      </c>
      <c r="S9" s="292">
        <f>ごみ処理量内訳!G9</f>
        <v>1437</v>
      </c>
      <c r="T9" s="292">
        <f>ごみ処理量内訳!L9</f>
        <v>1554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2186</v>
      </c>
      <c r="AA9" s="292">
        <f>SUM(P9,Q9,R9,Z9)</f>
        <v>54518</v>
      </c>
      <c r="AB9" s="297">
        <f>IF(AA9&lt;&gt;0,(Z9+P9+R9)/AA9*100,"-")</f>
        <v>99.352507428739131</v>
      </c>
      <c r="AC9" s="292">
        <f>施設資源化量内訳!Y9</f>
        <v>2999</v>
      </c>
      <c r="AD9" s="292">
        <f>施設資源化量内訳!AT9</f>
        <v>741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1554</v>
      </c>
      <c r="AJ9" s="292">
        <f>SUM(AC9:AI9)</f>
        <v>5294</v>
      </c>
      <c r="AK9" s="297">
        <f>IF((AA9+J9)&lt;&gt;0,(Z9+AJ9+J9)/(AA9+J9)*100,"-")</f>
        <v>15.960050740562076</v>
      </c>
      <c r="AL9" s="297">
        <f>IF((AA9+J9)&lt;&gt;0,(資源化量内訳!D9-資源化量内訳!R9-資源化量内訳!T9-資源化量内訳!V9-資源化量内訳!U9)/(AA9+J9)*100,"-")</f>
        <v>10.601918850833467</v>
      </c>
      <c r="AM9" s="292">
        <f>ごみ処理量内訳!AA9</f>
        <v>353</v>
      </c>
      <c r="AN9" s="292">
        <f>ごみ処理量内訳!AB9</f>
        <v>3468</v>
      </c>
      <c r="AO9" s="292">
        <f>ごみ処理量内訳!AC9</f>
        <v>696</v>
      </c>
      <c r="AP9" s="292">
        <f>SUM(AM9:AO9)</f>
        <v>4517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73367</v>
      </c>
      <c r="E10" s="292">
        <v>73367</v>
      </c>
      <c r="F10" s="292">
        <v>0</v>
      </c>
      <c r="G10" s="292">
        <v>414</v>
      </c>
      <c r="H10" s="292">
        <f>SUM(ごみ搬入量内訳!E10,+ごみ搬入量内訳!AD10)</f>
        <v>22538</v>
      </c>
      <c r="I10" s="292">
        <f>ごみ搬入量内訳!BC10</f>
        <v>2624</v>
      </c>
      <c r="J10" s="292">
        <f>資源化量内訳!BO10</f>
        <v>1510</v>
      </c>
      <c r="K10" s="292">
        <f>SUM(H10:J10)</f>
        <v>26672</v>
      </c>
      <c r="L10" s="295">
        <f>IF(D10&lt;&gt;0,K10/D10/365*1000000,"-")</f>
        <v>996.00600546212513</v>
      </c>
      <c r="M10" s="292">
        <f>IF(D10&lt;&gt;0,(ごみ搬入量内訳!BR10+ごみ処理概要!J10)/ごみ処理概要!D10/365*1000000,"-")</f>
        <v>649.53990923096148</v>
      </c>
      <c r="N10" s="292">
        <f>IF(D10&lt;&gt;0,ごみ搬入量内訳!CM10/ごみ処理概要!D10/365*1000000,"-")</f>
        <v>346.46609623116359</v>
      </c>
      <c r="O10" s="292">
        <f>ごみ搬入量内訳!DH10</f>
        <v>0</v>
      </c>
      <c r="P10" s="292">
        <f>ごみ処理量内訳!E10</f>
        <v>21551</v>
      </c>
      <c r="Q10" s="292">
        <f>ごみ処理量内訳!N10</f>
        <v>0</v>
      </c>
      <c r="R10" s="292">
        <f>SUM(S10:Y10)</f>
        <v>1588</v>
      </c>
      <c r="S10" s="292">
        <f>ごみ処理量内訳!G10</f>
        <v>702</v>
      </c>
      <c r="T10" s="292">
        <f>ごみ処理量内訳!L10</f>
        <v>861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25</v>
      </c>
      <c r="Y10" s="292">
        <f>ごみ処理量内訳!M10</f>
        <v>0</v>
      </c>
      <c r="Z10" s="292">
        <f>資源化量内訳!Y10</f>
        <v>2023</v>
      </c>
      <c r="AA10" s="292">
        <f>SUM(P10,Q10,R10,Z10)</f>
        <v>25162</v>
      </c>
      <c r="AB10" s="297">
        <f>IF(AA10&lt;&gt;0,(Z10+P10+R10)/AA10*100,"-")</f>
        <v>100</v>
      </c>
      <c r="AC10" s="292">
        <f>施設資源化量内訳!Y10</f>
        <v>1388</v>
      </c>
      <c r="AD10" s="292">
        <f>施設資源化量内訳!AT10</f>
        <v>311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25</v>
      </c>
      <c r="AI10" s="292">
        <f>施設資源化量内訳!EU10</f>
        <v>685</v>
      </c>
      <c r="AJ10" s="292">
        <f>SUM(AC10:AI10)</f>
        <v>2409</v>
      </c>
      <c r="AK10" s="297">
        <f>IF((AA10+J10)&lt;&gt;0,(Z10+AJ10+J10)/(AA10+J10)*100,"-")</f>
        <v>22.278044391121774</v>
      </c>
      <c r="AL10" s="297">
        <f>IF((AA10+J10)&lt;&gt;0,(資源化量内訳!D10-資源化量内訳!R10-資源化量内訳!T10-資源化量内訳!V10-資源化量内訳!U10)/(AA10+J10)*100,"-")</f>
        <v>17.074085182963408</v>
      </c>
      <c r="AM10" s="292">
        <f>ごみ処理量内訳!AA10</f>
        <v>0</v>
      </c>
      <c r="AN10" s="292">
        <f>ごみ処理量内訳!AB10</f>
        <v>792</v>
      </c>
      <c r="AO10" s="292">
        <f>ごみ処理量内訳!AC10</f>
        <v>132</v>
      </c>
      <c r="AP10" s="292">
        <f>SUM(AM10:AO10)</f>
        <v>924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32703</v>
      </c>
      <c r="E11" s="292">
        <v>32703</v>
      </c>
      <c r="F11" s="292">
        <v>0</v>
      </c>
      <c r="G11" s="292">
        <v>206</v>
      </c>
      <c r="H11" s="292">
        <f>SUM(ごみ搬入量内訳!E11,+ごみ搬入量内訳!AD11)</f>
        <v>11087</v>
      </c>
      <c r="I11" s="292">
        <f>ごみ搬入量内訳!BC11</f>
        <v>1752</v>
      </c>
      <c r="J11" s="292">
        <f>資源化量内訳!BO11</f>
        <v>32</v>
      </c>
      <c r="K11" s="292">
        <f>SUM(H11:J11)</f>
        <v>12871</v>
      </c>
      <c r="L11" s="295">
        <f>IF(D11&lt;&gt;0,K11/D11/365*1000000,"-")</f>
        <v>1078.2806989765506</v>
      </c>
      <c r="M11" s="292">
        <f>IF(D11&lt;&gt;0,(ごみ搬入量内訳!BR11+ごみ処理概要!J11)/ごみ処理概要!D11/365*1000000,"-")</f>
        <v>716.61977305923517</v>
      </c>
      <c r="N11" s="292">
        <f>IF(D11&lt;&gt;0,ごみ搬入量内訳!CM11/ごみ処理概要!D11/365*1000000,"-")</f>
        <v>361.66092591731564</v>
      </c>
      <c r="O11" s="292">
        <f>ごみ搬入量内訳!DH11</f>
        <v>0</v>
      </c>
      <c r="P11" s="292">
        <f>ごみ処理量内訳!E11</f>
        <v>9623</v>
      </c>
      <c r="Q11" s="292">
        <f>ごみ処理量内訳!N11</f>
        <v>61</v>
      </c>
      <c r="R11" s="292">
        <f>SUM(S11:Y11)</f>
        <v>1677</v>
      </c>
      <c r="S11" s="292">
        <f>ごみ処理量内訳!G11</f>
        <v>0</v>
      </c>
      <c r="T11" s="292">
        <f>ごみ処理量内訳!L11</f>
        <v>1677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1478</v>
      </c>
      <c r="AA11" s="292">
        <f>SUM(P11,Q11,R11,Z11)</f>
        <v>12839</v>
      </c>
      <c r="AB11" s="297">
        <f>IF(AA11&lt;&gt;0,(Z11+P11+R11)/AA11*100,"-")</f>
        <v>99.52488511566321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1013</v>
      </c>
      <c r="AJ11" s="292">
        <f>SUM(AC11:AI11)</f>
        <v>1013</v>
      </c>
      <c r="AK11" s="297">
        <f>IF((AA11+J11)&lt;&gt;0,(Z11+AJ11+J11)/(AA11+J11)*100,"-")</f>
        <v>19.602206510760624</v>
      </c>
      <c r="AL11" s="297">
        <f>IF((AA11+J11)&lt;&gt;0,(資源化量内訳!D11-資源化量内訳!R11-資源化量内訳!T11-資源化量内訳!V11-資源化量内訳!U11)/(AA11+J11)*100,"-")</f>
        <v>19.602206510760624</v>
      </c>
      <c r="AM11" s="292">
        <f>ごみ処理量内訳!AA11</f>
        <v>61</v>
      </c>
      <c r="AN11" s="292">
        <f>ごみ処理量内訳!AB11</f>
        <v>976</v>
      </c>
      <c r="AO11" s="292">
        <f>ごみ処理量内訳!AC11</f>
        <v>388</v>
      </c>
      <c r="AP11" s="292">
        <f>SUM(AM11:AO11)</f>
        <v>1425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118032</v>
      </c>
      <c r="E12" s="292">
        <v>118032</v>
      </c>
      <c r="F12" s="292">
        <v>0</v>
      </c>
      <c r="G12" s="292">
        <v>1366</v>
      </c>
      <c r="H12" s="292">
        <f>SUM(ごみ搬入量内訳!E12,+ごみ搬入量内訳!AD12)</f>
        <v>36529</v>
      </c>
      <c r="I12" s="292">
        <f>ごみ搬入量内訳!BC12</f>
        <v>8035</v>
      </c>
      <c r="J12" s="292">
        <f>資源化量内訳!BO12</f>
        <v>1176</v>
      </c>
      <c r="K12" s="292">
        <f>SUM(H12:J12)</f>
        <v>45740</v>
      </c>
      <c r="L12" s="295">
        <f>IF(D12&lt;&gt;0,K12/D12/365*1000000,"-")</f>
        <v>1061.7041860948784</v>
      </c>
      <c r="M12" s="292">
        <f>IF(D12&lt;&gt;0,(ごみ搬入量内訳!BR12+ごみ処理概要!J12)/ごみ処理概要!D12/365*1000000,"-")</f>
        <v>758.6287257135748</v>
      </c>
      <c r="N12" s="292">
        <f>IF(D12&lt;&gt;0,ごみ搬入量内訳!CM12/ごみ処理概要!D12/365*1000000,"-")</f>
        <v>303.07546038130357</v>
      </c>
      <c r="O12" s="292">
        <f>ごみ搬入量内訳!DH12</f>
        <v>0</v>
      </c>
      <c r="P12" s="292">
        <f>ごみ処理量内訳!E12</f>
        <v>34628</v>
      </c>
      <c r="Q12" s="292">
        <f>ごみ処理量内訳!N12</f>
        <v>1369</v>
      </c>
      <c r="R12" s="292">
        <f>SUM(S12:Y12)</f>
        <v>7043</v>
      </c>
      <c r="S12" s="292">
        <f>ごみ処理量内訳!G12</f>
        <v>4320</v>
      </c>
      <c r="T12" s="292">
        <f>ごみ処理量内訳!L12</f>
        <v>2723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1524</v>
      </c>
      <c r="AA12" s="292">
        <f>SUM(P12,Q12,R12,Z12)</f>
        <v>44564</v>
      </c>
      <c r="AB12" s="297">
        <f>IF(AA12&lt;&gt;0,(Z12+P12+R12)/AA12*100,"-")</f>
        <v>96.928013643299522</v>
      </c>
      <c r="AC12" s="292">
        <f>施設資源化量内訳!Y12</f>
        <v>0</v>
      </c>
      <c r="AD12" s="292">
        <f>施設資源化量内訳!AT12</f>
        <v>847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1864</v>
      </c>
      <c r="AJ12" s="292">
        <f>SUM(AC12:AI12)</f>
        <v>2711</v>
      </c>
      <c r="AK12" s="297">
        <f>IF((AA12+J12)&lt;&gt;0,(Z12+AJ12+J12)/(AA12+J12)*100,"-")</f>
        <v>11.829908176650635</v>
      </c>
      <c r="AL12" s="297">
        <f>IF((AA12+J12)&lt;&gt;0,(資源化量内訳!D12-資源化量内訳!R12-資源化量内訳!T12-資源化量内訳!V12-資源化量内訳!U12)/(AA12+J12)*100,"-")</f>
        <v>11.829908176650635</v>
      </c>
      <c r="AM12" s="292">
        <f>ごみ処理量内訳!AA12</f>
        <v>1369</v>
      </c>
      <c r="AN12" s="292">
        <f>ごみ処理量内訳!AB12</f>
        <v>4889</v>
      </c>
      <c r="AO12" s="292">
        <f>ごみ処理量内訳!AC12</f>
        <v>541</v>
      </c>
      <c r="AP12" s="292">
        <f>SUM(AM12:AO12)</f>
        <v>6799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108246</v>
      </c>
      <c r="E13" s="292">
        <v>108246</v>
      </c>
      <c r="F13" s="292">
        <v>0</v>
      </c>
      <c r="G13" s="292">
        <v>1551</v>
      </c>
      <c r="H13" s="292">
        <f>SUM(ごみ搬入量内訳!E13,+ごみ搬入量内訳!AD13)</f>
        <v>33953</v>
      </c>
      <c r="I13" s="292">
        <f>ごみ搬入量内訳!BC13</f>
        <v>4369</v>
      </c>
      <c r="J13" s="292">
        <f>資源化量内訳!BO13</f>
        <v>612</v>
      </c>
      <c r="K13" s="292">
        <f>SUM(H13:J13)</f>
        <v>38934</v>
      </c>
      <c r="L13" s="295">
        <f>IF(D13&lt;&gt;0,K13/D13/365*1000000,"-")</f>
        <v>985.42664995182213</v>
      </c>
      <c r="M13" s="292">
        <f>IF(D13&lt;&gt;0,(ごみ搬入量内訳!BR13+ごみ処理概要!J13)/ごみ処理概要!D13/365*1000000,"-")</f>
        <v>702.86377123239572</v>
      </c>
      <c r="N13" s="292">
        <f>IF(D13&lt;&gt;0,ごみ搬入量内訳!CM13/ごみ処理概要!D13/365*1000000,"-")</f>
        <v>282.56287871942624</v>
      </c>
      <c r="O13" s="292">
        <f>ごみ搬入量内訳!DH13</f>
        <v>0</v>
      </c>
      <c r="P13" s="292">
        <f>ごみ処理量内訳!E13</f>
        <v>32186</v>
      </c>
      <c r="Q13" s="292">
        <f>ごみ処理量内訳!N13</f>
        <v>1884</v>
      </c>
      <c r="R13" s="292">
        <f>SUM(S13:Y13)</f>
        <v>5853</v>
      </c>
      <c r="S13" s="292">
        <f>ごみ処理量内訳!G13</f>
        <v>4003</v>
      </c>
      <c r="T13" s="292">
        <f>ごみ処理量内訳!L13</f>
        <v>1850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39923</v>
      </c>
      <c r="AB13" s="297">
        <f>IF(AA13&lt;&gt;0,(Z13+P13+R13)/AA13*100,"-")</f>
        <v>95.280915762843478</v>
      </c>
      <c r="AC13" s="292">
        <f>施設資源化量内訳!Y13</f>
        <v>69</v>
      </c>
      <c r="AD13" s="292">
        <f>施設資源化量内訳!AT13</f>
        <v>1129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1850</v>
      </c>
      <c r="AJ13" s="292">
        <f>SUM(AC13:AI13)</f>
        <v>3048</v>
      </c>
      <c r="AK13" s="297">
        <f>IF((AA13+J13)&lt;&gt;0,(Z13+AJ13+J13)/(AA13+J13)*100,"-")</f>
        <v>9.0292339953126923</v>
      </c>
      <c r="AL13" s="297">
        <f>IF((AA13+J13)&lt;&gt;0,(資源化量内訳!D13-資源化量内訳!R13-資源化量内訳!T13-資源化量内訳!V13-資源化量内訳!U13)/(AA13+J13)*100,"-")</f>
        <v>9.0292339953126923</v>
      </c>
      <c r="AM13" s="292">
        <f>ごみ処理量内訳!AA13</f>
        <v>1884</v>
      </c>
      <c r="AN13" s="292">
        <f>ごみ処理量内訳!AB13</f>
        <v>3509</v>
      </c>
      <c r="AO13" s="292">
        <f>ごみ処理量内訳!AC13</f>
        <v>1241</v>
      </c>
      <c r="AP13" s="292">
        <f>SUM(AM13:AO13)</f>
        <v>6634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42148</v>
      </c>
      <c r="E14" s="292">
        <v>42148</v>
      </c>
      <c r="F14" s="292">
        <v>0</v>
      </c>
      <c r="G14" s="292">
        <v>216</v>
      </c>
      <c r="H14" s="292">
        <f>SUM(ごみ搬入量内訳!E14,+ごみ搬入量内訳!AD14)</f>
        <v>12117</v>
      </c>
      <c r="I14" s="292">
        <f>ごみ搬入量内訳!BC14</f>
        <v>1196</v>
      </c>
      <c r="J14" s="292">
        <f>資源化量内訳!BO14</f>
        <v>0</v>
      </c>
      <c r="K14" s="292">
        <f>SUM(H14:J14)</f>
        <v>13313</v>
      </c>
      <c r="L14" s="295">
        <f>IF(D14&lt;&gt;0,K14/D14/365*1000000,"-")</f>
        <v>865.37849014756864</v>
      </c>
      <c r="M14" s="292">
        <f>IF(D14&lt;&gt;0,(ごみ搬入量内訳!BR14+ごみ処理概要!J14)/ごみ処理概要!D14/365*1000000,"-")</f>
        <v>531.78558010195002</v>
      </c>
      <c r="N14" s="292">
        <f>IF(D14&lt;&gt;0,ごみ搬入量内訳!CM14/ごみ処理概要!D14/365*1000000,"-")</f>
        <v>333.59291004561874</v>
      </c>
      <c r="O14" s="292">
        <f>ごみ搬入量内訳!DH14</f>
        <v>0</v>
      </c>
      <c r="P14" s="292">
        <f>ごみ処理量内訳!E14</f>
        <v>12076</v>
      </c>
      <c r="Q14" s="292">
        <f>ごみ処理量内訳!N14</f>
        <v>28</v>
      </c>
      <c r="R14" s="292">
        <f>SUM(S14:Y14)</f>
        <v>1211</v>
      </c>
      <c r="S14" s="292">
        <f>ごみ処理量内訳!G14</f>
        <v>15</v>
      </c>
      <c r="T14" s="292">
        <f>ごみ処理量内訳!L14</f>
        <v>1196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13315</v>
      </c>
      <c r="AB14" s="297">
        <f>IF(AA14&lt;&gt;0,(Z14+P14+R14)/AA14*100,"-")</f>
        <v>99.789710852422076</v>
      </c>
      <c r="AC14" s="292">
        <f>施設資源化量内訳!Y14</f>
        <v>0</v>
      </c>
      <c r="AD14" s="292">
        <f>施設資源化量内訳!AT14</f>
        <v>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942</v>
      </c>
      <c r="AJ14" s="292">
        <f>SUM(AC14:AI14)</f>
        <v>943</v>
      </c>
      <c r="AK14" s="297">
        <f>IF((AA14+J14)&lt;&gt;0,(Z14+AJ14+J14)/(AA14+J14)*100,"-")</f>
        <v>7.0822380773563651</v>
      </c>
      <c r="AL14" s="297">
        <f>IF((AA14+J14)&lt;&gt;0,(資源化量内訳!D14-資源化量内訳!R14-資源化量内訳!T14-資源化量内訳!V14-資源化量内訳!U14)/(AA14+J14)*100,"-")</f>
        <v>7.0822380773563651</v>
      </c>
      <c r="AM14" s="292">
        <f>ごみ処理量内訳!AA14</f>
        <v>28</v>
      </c>
      <c r="AN14" s="292">
        <f>ごみ処理量内訳!AB14</f>
        <v>1449</v>
      </c>
      <c r="AO14" s="292">
        <f>ごみ処理量内訳!AC14</f>
        <v>208</v>
      </c>
      <c r="AP14" s="292">
        <f>SUM(AM14:AO14)</f>
        <v>1685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36531</v>
      </c>
      <c r="E15" s="292">
        <v>36531</v>
      </c>
      <c r="F15" s="292">
        <v>0</v>
      </c>
      <c r="G15" s="292">
        <v>254</v>
      </c>
      <c r="H15" s="292">
        <f>SUM(ごみ搬入量内訳!E15,+ごみ搬入量内訳!AD15)</f>
        <v>9867</v>
      </c>
      <c r="I15" s="292">
        <f>ごみ搬入量内訳!BC15</f>
        <v>936</v>
      </c>
      <c r="J15" s="292">
        <f>資源化量内訳!BO15</f>
        <v>279</v>
      </c>
      <c r="K15" s="292">
        <f>SUM(H15:J15)</f>
        <v>11082</v>
      </c>
      <c r="L15" s="295">
        <f>IF(D15&lt;&gt;0,K15/D15/365*1000000,"-")</f>
        <v>831.11997579087449</v>
      </c>
      <c r="M15" s="292">
        <f>IF(D15&lt;&gt;0,(ごみ搬入量内訳!BR15+ごみ処理概要!J15)/ごみ処理概要!D15/365*1000000,"-")</f>
        <v>599.15335558502943</v>
      </c>
      <c r="N15" s="292">
        <f>IF(D15&lt;&gt;0,ごみ搬入量内訳!CM15/ごみ処理概要!D15/365*1000000,"-")</f>
        <v>231.96662020584506</v>
      </c>
      <c r="O15" s="292">
        <f>ごみ搬入量内訳!DH15</f>
        <v>0</v>
      </c>
      <c r="P15" s="292">
        <f>ごみ処理量内訳!E15</f>
        <v>8812</v>
      </c>
      <c r="Q15" s="292">
        <f>ごみ処理量内訳!N15</f>
        <v>0</v>
      </c>
      <c r="R15" s="292">
        <f>SUM(S15:Y15)</f>
        <v>1991</v>
      </c>
      <c r="S15" s="292">
        <f>ごみ処理量内訳!G15</f>
        <v>156</v>
      </c>
      <c r="T15" s="292">
        <f>ごみ処理量内訳!L15</f>
        <v>1835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10803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1188</v>
      </c>
      <c r="AJ15" s="292">
        <f>SUM(AC15:AI15)</f>
        <v>1245</v>
      </c>
      <c r="AK15" s="297">
        <f>IF((AA15+J15)&lt;&gt;0,(Z15+AJ15+J15)/(AA15+J15)*100,"-")</f>
        <v>13.752030319436926</v>
      </c>
      <c r="AL15" s="297">
        <f>IF((AA15+J15)&lt;&gt;0,(資源化量内訳!D15-資源化量内訳!R15-資源化量内訳!T15-資源化量内訳!V15-資源化量内訳!U15)/(AA15+J15)*100,"-")</f>
        <v>13.752030319436926</v>
      </c>
      <c r="AM15" s="292">
        <f>ごみ処理量内訳!AA15</f>
        <v>0</v>
      </c>
      <c r="AN15" s="292">
        <f>ごみ処理量内訳!AB15</f>
        <v>1066</v>
      </c>
      <c r="AO15" s="292">
        <f>ごみ処理量内訳!AC15</f>
        <v>524</v>
      </c>
      <c r="AP15" s="292">
        <f>SUM(AM15:AO15)</f>
        <v>1590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85750</v>
      </c>
      <c r="E16" s="292">
        <v>85750</v>
      </c>
      <c r="F16" s="292">
        <v>0</v>
      </c>
      <c r="G16" s="292">
        <v>971</v>
      </c>
      <c r="H16" s="292">
        <f>SUM(ごみ搬入量内訳!E16,+ごみ搬入量内訳!AD16)</f>
        <v>27012</v>
      </c>
      <c r="I16" s="292">
        <f>ごみ搬入量内訳!BC16</f>
        <v>6421</v>
      </c>
      <c r="J16" s="292">
        <f>資源化量内訳!BO16</f>
        <v>1138</v>
      </c>
      <c r="K16" s="292">
        <f>SUM(H16:J16)</f>
        <v>34571</v>
      </c>
      <c r="L16" s="295">
        <f>IF(D16&lt;&gt;0,K16/D16/365*1000000,"-")</f>
        <v>1104.548903710212</v>
      </c>
      <c r="M16" s="292">
        <f>IF(D16&lt;&gt;0,(ごみ搬入量内訳!BR16+ごみ処理概要!J16)/ごみ処理概要!D16/365*1000000,"-")</f>
        <v>789.96765046527412</v>
      </c>
      <c r="N16" s="292">
        <f>IF(D16&lt;&gt;0,ごみ搬入量内訳!CM16/ごみ処理概要!D16/365*1000000,"-")</f>
        <v>314.5812532449379</v>
      </c>
      <c r="O16" s="292">
        <f>ごみ搬入量内訳!DH16</f>
        <v>0</v>
      </c>
      <c r="P16" s="292">
        <f>ごみ処理量内訳!E16</f>
        <v>28726</v>
      </c>
      <c r="Q16" s="292">
        <f>ごみ処理量内訳!N16</f>
        <v>0</v>
      </c>
      <c r="R16" s="292">
        <f>SUM(S16:Y16)</f>
        <v>3804</v>
      </c>
      <c r="S16" s="292">
        <f>ごみ処理量内訳!G16</f>
        <v>2934</v>
      </c>
      <c r="T16" s="292">
        <f>ごみ処理量内訳!L16</f>
        <v>870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903</v>
      </c>
      <c r="AA16" s="292">
        <f>SUM(P16,Q16,R16,Z16)</f>
        <v>33433</v>
      </c>
      <c r="AB16" s="297">
        <f>IF(AA16&lt;&gt;0,(Z16+P16+R16)/AA16*100,"-")</f>
        <v>100</v>
      </c>
      <c r="AC16" s="292">
        <f>施設資源化量内訳!Y16</f>
        <v>175</v>
      </c>
      <c r="AD16" s="292">
        <f>施設資源化量内訳!AT16</f>
        <v>718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544</v>
      </c>
      <c r="AJ16" s="292">
        <f>SUM(AC16:AI16)</f>
        <v>1437</v>
      </c>
      <c r="AK16" s="297">
        <f>IF((AA16+J16)&lt;&gt;0,(Z16+AJ16+J16)/(AA16+J16)*100,"-")</f>
        <v>10.060455294900351</v>
      </c>
      <c r="AL16" s="297">
        <f>IF((AA16+J16)&lt;&gt;0,(資源化量内訳!D16-資源化量内訳!R16-資源化量内訳!T16-資源化量内訳!V16-資源化量内訳!U16)/(AA16+J16)*100,"-")</f>
        <v>10.060455294900351</v>
      </c>
      <c r="AM16" s="292">
        <f>ごみ処理量内訳!AA16</f>
        <v>0</v>
      </c>
      <c r="AN16" s="292">
        <f>ごみ処理量内訳!AB16</f>
        <v>3356</v>
      </c>
      <c r="AO16" s="292">
        <f>ごみ処理量内訳!AC16</f>
        <v>1188</v>
      </c>
      <c r="AP16" s="292">
        <f>SUM(AM16:AO16)</f>
        <v>4544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36727</v>
      </c>
      <c r="E17" s="292">
        <v>36727</v>
      </c>
      <c r="F17" s="292">
        <v>0</v>
      </c>
      <c r="G17" s="292">
        <v>303</v>
      </c>
      <c r="H17" s="292">
        <f>SUM(ごみ搬入量内訳!E17,+ごみ搬入量内訳!AD17)</f>
        <v>9247</v>
      </c>
      <c r="I17" s="292">
        <f>ごみ搬入量内訳!BC17</f>
        <v>174</v>
      </c>
      <c r="J17" s="292">
        <f>資源化量内訳!BO17</f>
        <v>428</v>
      </c>
      <c r="K17" s="292">
        <f>SUM(H17:J17)</f>
        <v>9849</v>
      </c>
      <c r="L17" s="295">
        <f>IF(D17&lt;&gt;0,K17/D17/365*1000000,"-")</f>
        <v>734.70639158754091</v>
      </c>
      <c r="M17" s="292">
        <f>IF(D17&lt;&gt;0,(ごみ搬入量内訳!BR17+ごみ処理概要!J17)/ごみ処理概要!D17/365*1000000,"-")</f>
        <v>619.15555388126609</v>
      </c>
      <c r="N17" s="292">
        <f>IF(D17&lt;&gt;0,ごみ搬入量内訳!CM17/ごみ処理概要!D17/365*1000000,"-")</f>
        <v>115.55083770627485</v>
      </c>
      <c r="O17" s="292">
        <f>ごみ搬入量内訳!DH17</f>
        <v>0</v>
      </c>
      <c r="P17" s="292">
        <f>ごみ処理量内訳!E17</f>
        <v>7225</v>
      </c>
      <c r="Q17" s="292">
        <f>ごみ処理量内訳!N17</f>
        <v>366</v>
      </c>
      <c r="R17" s="292">
        <f>SUM(S17:Y17)</f>
        <v>792</v>
      </c>
      <c r="S17" s="292">
        <f>ごみ処理量内訳!G17</f>
        <v>139</v>
      </c>
      <c r="T17" s="292">
        <f>ごみ処理量内訳!L17</f>
        <v>653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1038</v>
      </c>
      <c r="AA17" s="292">
        <f>SUM(P17,Q17,R17,Z17)</f>
        <v>9421</v>
      </c>
      <c r="AB17" s="297">
        <f>IF(AA17&lt;&gt;0,(Z17+P17+R17)/AA17*100,"-")</f>
        <v>96.115062095318976</v>
      </c>
      <c r="AC17" s="292">
        <f>施設資源化量内訳!Y17</f>
        <v>0</v>
      </c>
      <c r="AD17" s="292">
        <f>施設資源化量内訳!AT17</f>
        <v>139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653</v>
      </c>
      <c r="AJ17" s="292">
        <f>SUM(AC17:AI17)</f>
        <v>792</v>
      </c>
      <c r="AK17" s="297">
        <f>IF((AA17+J17)&lt;&gt;0,(Z17+AJ17+J17)/(AA17+J17)*100,"-")</f>
        <v>22.926185399532947</v>
      </c>
      <c r="AL17" s="297">
        <f>IF((AA17+J17)&lt;&gt;0,(資源化量内訳!D17-資源化量内訳!R17-資源化量内訳!T17-資源化量内訳!V17-資源化量内訳!U17)/(AA17+J17)*100,"-")</f>
        <v>22.926185399532947</v>
      </c>
      <c r="AM17" s="292">
        <f>ごみ処理量内訳!AA17</f>
        <v>366</v>
      </c>
      <c r="AN17" s="292">
        <f>ごみ処理量内訳!AB17</f>
        <v>515</v>
      </c>
      <c r="AO17" s="292">
        <f>ごみ処理量内訳!AC17</f>
        <v>0</v>
      </c>
      <c r="AP17" s="292">
        <f>SUM(AM17:AO17)</f>
        <v>881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33486</v>
      </c>
      <c r="E18" s="292">
        <v>33486</v>
      </c>
      <c r="F18" s="292">
        <v>0</v>
      </c>
      <c r="G18" s="292">
        <v>181</v>
      </c>
      <c r="H18" s="292">
        <f>SUM(ごみ搬入量内訳!E18,+ごみ搬入量内訳!AD18)</f>
        <v>6886</v>
      </c>
      <c r="I18" s="292">
        <f>ごみ搬入量内訳!BC18</f>
        <v>213</v>
      </c>
      <c r="J18" s="292">
        <f>資源化量内訳!BO18</f>
        <v>0</v>
      </c>
      <c r="K18" s="292">
        <f>SUM(H18:J18)</f>
        <v>7099</v>
      </c>
      <c r="L18" s="295">
        <f>IF(D18&lt;&gt;0,K18/D18/365*1000000,"-")</f>
        <v>580.819299662341</v>
      </c>
      <c r="M18" s="292">
        <f>IF(D18&lt;&gt;0,(ごみ搬入量内訳!BR18+ごみ処理概要!J18)/ごみ処理概要!D18/365*1000000,"-")</f>
        <v>569.69217968007888</v>
      </c>
      <c r="N18" s="292">
        <f>IF(D18&lt;&gt;0,ごみ搬入量内訳!CM18/ごみ処理概要!D18/365*1000000,"-")</f>
        <v>11.127119982262061</v>
      </c>
      <c r="O18" s="292">
        <f>ごみ搬入量内訳!DH18</f>
        <v>0</v>
      </c>
      <c r="P18" s="292">
        <f>ごみ処理量内訳!E18</f>
        <v>4990</v>
      </c>
      <c r="Q18" s="292">
        <f>ごみ処理量内訳!N18</f>
        <v>0</v>
      </c>
      <c r="R18" s="292">
        <f>SUM(S18:Y18)</f>
        <v>2109</v>
      </c>
      <c r="S18" s="292">
        <f>ごみ処理量内訳!G18</f>
        <v>1159</v>
      </c>
      <c r="T18" s="292">
        <f>ごみ処理量内訳!L18</f>
        <v>950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7099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71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898</v>
      </c>
      <c r="AJ18" s="292">
        <f>SUM(AC18:AI18)</f>
        <v>969</v>
      </c>
      <c r="AK18" s="297">
        <f>IF((AA18+J18)&lt;&gt;0,(Z18+AJ18+J18)/(AA18+J18)*100,"-")</f>
        <v>13.649809832370757</v>
      </c>
      <c r="AL18" s="297">
        <f>IF((AA18+J18)&lt;&gt;0,(資源化量内訳!D18-資源化量内訳!R18-資源化量内訳!T18-資源化量内訳!V18-資源化量内訳!U18)/(AA18+J18)*100,"-")</f>
        <v>13.649809832370757</v>
      </c>
      <c r="AM18" s="292">
        <f>ごみ処理量内訳!AA18</f>
        <v>0</v>
      </c>
      <c r="AN18" s="292">
        <f>ごみ処理量内訳!AB18</f>
        <v>636</v>
      </c>
      <c r="AO18" s="292">
        <f>ごみ処理量内訳!AC18</f>
        <v>740</v>
      </c>
      <c r="AP18" s="292">
        <f>SUM(AM18:AO18)</f>
        <v>1376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6611</v>
      </c>
      <c r="E19" s="292">
        <v>6611</v>
      </c>
      <c r="F19" s="292">
        <v>0</v>
      </c>
      <c r="G19" s="292">
        <v>313</v>
      </c>
      <c r="H19" s="292">
        <f>SUM(ごみ搬入量内訳!E19,+ごみ搬入量内訳!AD19)</f>
        <v>1485</v>
      </c>
      <c r="I19" s="292">
        <f>ごみ搬入量内訳!BC19</f>
        <v>1027</v>
      </c>
      <c r="J19" s="292">
        <f>資源化量内訳!BO19</f>
        <v>0</v>
      </c>
      <c r="K19" s="292">
        <f>SUM(H19:J19)</f>
        <v>2512</v>
      </c>
      <c r="L19" s="295">
        <f>IF(D19&lt;&gt;0,K19/D19/365*1000000,"-")</f>
        <v>1041.0212949360032</v>
      </c>
      <c r="M19" s="292">
        <f>IF(D19&lt;&gt;0,(ごみ搬入量内訳!BR19+ごみ処理概要!J19)/ごみ処理概要!D19/365*1000000,"-")</f>
        <v>942.80391957778966</v>
      </c>
      <c r="N19" s="292">
        <f>IF(D19&lt;&gt;0,ごみ搬入量内訳!CM19/ごみ処理概要!D19/365*1000000,"-")</f>
        <v>98.217375358213687</v>
      </c>
      <c r="O19" s="292">
        <f>ごみ搬入量内訳!DH19</f>
        <v>0</v>
      </c>
      <c r="P19" s="292">
        <f>ごみ処理量内訳!E19</f>
        <v>1972</v>
      </c>
      <c r="Q19" s="292">
        <f>ごみ処理量内訳!N19</f>
        <v>0</v>
      </c>
      <c r="R19" s="292">
        <f>SUM(S19:Y19)</f>
        <v>190</v>
      </c>
      <c r="S19" s="292">
        <f>ごみ処理量内訳!G19</f>
        <v>137</v>
      </c>
      <c r="T19" s="292">
        <f>ごみ処理量内訳!L19</f>
        <v>53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248</v>
      </c>
      <c r="AA19" s="292">
        <f>SUM(P19,Q19,R19,Z19)</f>
        <v>2410</v>
      </c>
      <c r="AB19" s="297">
        <f>IF(AA19&lt;&gt;0,(Z19+P19+R19)/AA19*100,"-")</f>
        <v>100</v>
      </c>
      <c r="AC19" s="292">
        <f>施設資源化量内訳!Y19</f>
        <v>221</v>
      </c>
      <c r="AD19" s="292">
        <f>施設資源化量内訳!AT19</f>
        <v>20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53</v>
      </c>
      <c r="AJ19" s="292">
        <f>SUM(AC19:AI19)</f>
        <v>294</v>
      </c>
      <c r="AK19" s="297">
        <f>IF((AA19+J19)&lt;&gt;0,(Z19+AJ19+J19)/(AA19+J19)*100,"-")</f>
        <v>22.489626556016599</v>
      </c>
      <c r="AL19" s="297">
        <f>IF((AA19+J19)&lt;&gt;0,(資源化量内訳!D19-資源化量内訳!R19-資源化量内訳!T19-資源化量内訳!V19-資源化量内訳!U19)/(AA19+J19)*100,"-")</f>
        <v>22.489626556016599</v>
      </c>
      <c r="AM19" s="292">
        <f>ごみ処理量内訳!AA19</f>
        <v>0</v>
      </c>
      <c r="AN19" s="292">
        <f>ごみ処理量内訳!AB19</f>
        <v>69</v>
      </c>
      <c r="AO19" s="292">
        <f>ごみ処理量内訳!AC19</f>
        <v>18</v>
      </c>
      <c r="AP19" s="292">
        <f>SUM(AM19:AO19)</f>
        <v>87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7985</v>
      </c>
      <c r="E20" s="292">
        <v>7985</v>
      </c>
      <c r="F20" s="292">
        <v>0</v>
      </c>
      <c r="G20" s="292">
        <v>41</v>
      </c>
      <c r="H20" s="292">
        <f>SUM(ごみ搬入量内訳!E20,+ごみ搬入量内訳!AD20)</f>
        <v>1428</v>
      </c>
      <c r="I20" s="292">
        <f>ごみ搬入量内訳!BC20</f>
        <v>1092</v>
      </c>
      <c r="J20" s="292">
        <f>資源化量内訳!BO20</f>
        <v>0</v>
      </c>
      <c r="K20" s="292">
        <f>SUM(H20:J20)</f>
        <v>2520</v>
      </c>
      <c r="L20" s="295">
        <f>IF(D20&lt;&gt;0,K20/D20/365*1000000,"-")</f>
        <v>864.63488904710039</v>
      </c>
      <c r="M20" s="292">
        <f>IF(D20&lt;&gt;0,(ごみ搬入量内訳!BR20+ごみ処理概要!J20)/ごみ処理概要!D20/365*1000000,"-")</f>
        <v>658.42633019102595</v>
      </c>
      <c r="N20" s="292">
        <f>IF(D20&lt;&gt;0,ごみ搬入量内訳!CM20/ごみ処理概要!D20/365*1000000,"-")</f>
        <v>206.20855885607432</v>
      </c>
      <c r="O20" s="292">
        <f>ごみ搬入量内訳!DH20</f>
        <v>0</v>
      </c>
      <c r="P20" s="292">
        <f>ごみ処理量内訳!E20</f>
        <v>1764</v>
      </c>
      <c r="Q20" s="292">
        <f>ごみ処理量内訳!N20</f>
        <v>98</v>
      </c>
      <c r="R20" s="292">
        <f>SUM(S20:Y20)</f>
        <v>599</v>
      </c>
      <c r="S20" s="292">
        <f>ごみ処理量内訳!G20</f>
        <v>88</v>
      </c>
      <c r="T20" s="292">
        <f>ごみ処理量内訳!L20</f>
        <v>511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59</v>
      </c>
      <c r="AA20" s="292">
        <f>SUM(P20,Q20,R20,Z20)</f>
        <v>2520</v>
      </c>
      <c r="AB20" s="297">
        <f>IF(AA20&lt;&gt;0,(Z20+P20+R20)/AA20*100,"-")</f>
        <v>96.111111111111114</v>
      </c>
      <c r="AC20" s="292">
        <f>施設資源化量内訳!Y20</f>
        <v>35</v>
      </c>
      <c r="AD20" s="292">
        <f>施設資源化量内訳!AT20</f>
        <v>25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511</v>
      </c>
      <c r="AJ20" s="292">
        <f>SUM(AC20:AI20)</f>
        <v>571</v>
      </c>
      <c r="AK20" s="297">
        <f>IF((AA20+J20)&lt;&gt;0,(Z20+AJ20+J20)/(AA20+J20)*100,"-")</f>
        <v>25</v>
      </c>
      <c r="AL20" s="297">
        <f>IF((AA20+J20)&lt;&gt;0,(資源化量内訳!D20-資源化量内訳!R20-資源化量内訳!T20-資源化量内訳!V20-資源化量内訳!U20)/(AA20+J20)*100,"-")</f>
        <v>23.611111111111111</v>
      </c>
      <c r="AM20" s="292">
        <f>ごみ処理量内訳!AA20</f>
        <v>98</v>
      </c>
      <c r="AN20" s="292">
        <f>ごみ処理量内訳!AB20</f>
        <v>189</v>
      </c>
      <c r="AO20" s="292">
        <f>ごみ処理量内訳!AC20</f>
        <v>0</v>
      </c>
      <c r="AP20" s="292">
        <f>SUM(AM20:AO20)</f>
        <v>287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30611</v>
      </c>
      <c r="E21" s="292">
        <v>30611</v>
      </c>
      <c r="F21" s="292">
        <v>0</v>
      </c>
      <c r="G21" s="292">
        <v>152</v>
      </c>
      <c r="H21" s="292">
        <f>SUM(ごみ搬入量内訳!E21,+ごみ搬入量内訳!AD21)</f>
        <v>10428</v>
      </c>
      <c r="I21" s="292">
        <f>ごみ搬入量内訳!BC21</f>
        <v>202</v>
      </c>
      <c r="J21" s="292">
        <f>資源化量内訳!BO21</f>
        <v>289</v>
      </c>
      <c r="K21" s="292">
        <f>SUM(H21:J21)</f>
        <v>10919</v>
      </c>
      <c r="L21" s="295">
        <f>IF(D21&lt;&gt;0,K21/D21/365*1000000,"-")</f>
        <v>977.26531289898037</v>
      </c>
      <c r="M21" s="292">
        <f>IF(D21&lt;&gt;0,(ごみ搬入量内訳!BR21+ごみ処理概要!J21)/ごみ処理概要!D21/365*1000000,"-")</f>
        <v>656.6714534975564</v>
      </c>
      <c r="N21" s="292">
        <f>IF(D21&lt;&gt;0,ごみ搬入量内訳!CM21/ごみ処理概要!D21/365*1000000,"-")</f>
        <v>320.59385940142386</v>
      </c>
      <c r="O21" s="292">
        <f>ごみ搬入量内訳!DH21</f>
        <v>0</v>
      </c>
      <c r="P21" s="292">
        <f>ごみ処理量内訳!E21</f>
        <v>7961</v>
      </c>
      <c r="Q21" s="292">
        <f>ごみ処理量内訳!N21</f>
        <v>0</v>
      </c>
      <c r="R21" s="292">
        <f>SUM(S21:Y21)</f>
        <v>2677</v>
      </c>
      <c r="S21" s="292">
        <f>ごみ処理量内訳!G21</f>
        <v>0</v>
      </c>
      <c r="T21" s="292">
        <f>ごみ処理量内訳!L21</f>
        <v>1862</v>
      </c>
      <c r="U21" s="292">
        <f>ごみ処理量内訳!H21</f>
        <v>815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10638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815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1432</v>
      </c>
      <c r="AJ21" s="292">
        <f>SUM(AC21:AI21)</f>
        <v>2247</v>
      </c>
      <c r="AK21" s="297">
        <f>IF((AA21+J21)&lt;&gt;0,(Z21+AJ21+J21)/(AA21+J21)*100,"-")</f>
        <v>23.208565937585796</v>
      </c>
      <c r="AL21" s="297">
        <f>IF((AA21+J21)&lt;&gt;0,(資源化量内訳!D21-資源化量内訳!R21-資源化量内訳!T21-資源化量内訳!V21-資源化量内訳!U21)/(AA21+J21)*100,"-")</f>
        <v>23.208565937585796</v>
      </c>
      <c r="AM21" s="292">
        <f>ごみ処理量内訳!AA21</f>
        <v>0</v>
      </c>
      <c r="AN21" s="292">
        <f>ごみ処理量内訳!AB21</f>
        <v>950</v>
      </c>
      <c r="AO21" s="292">
        <f>ごみ処理量内訳!AC21</f>
        <v>355</v>
      </c>
      <c r="AP21" s="292">
        <f>SUM(AM21:AO21)</f>
        <v>1305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20751</v>
      </c>
      <c r="E22" s="292">
        <v>20751</v>
      </c>
      <c r="F22" s="292">
        <v>0</v>
      </c>
      <c r="G22" s="292">
        <v>81</v>
      </c>
      <c r="H22" s="292">
        <f>SUM(ごみ搬入量内訳!E22,+ごみ搬入量内訳!AD22)</f>
        <v>4637</v>
      </c>
      <c r="I22" s="292">
        <f>ごみ搬入量内訳!BC22</f>
        <v>2111</v>
      </c>
      <c r="J22" s="292">
        <f>資源化量内訳!BO22</f>
        <v>135</v>
      </c>
      <c r="K22" s="292">
        <f>SUM(H22:J22)</f>
        <v>6883</v>
      </c>
      <c r="L22" s="295">
        <f>IF(D22&lt;&gt;0,K22/D22/365*1000000,"-")</f>
        <v>908.75303583322943</v>
      </c>
      <c r="M22" s="292">
        <f>IF(D22&lt;&gt;0,(ごみ搬入量内訳!BR22+ごみ処理概要!J22)/ごみ処理概要!D22/365*1000000,"-")</f>
        <v>777.25252389223033</v>
      </c>
      <c r="N22" s="292">
        <f>IF(D22&lt;&gt;0,ごみ搬入量内訳!CM22/ごみ処理概要!D22/365*1000000,"-")</f>
        <v>131.50051194099905</v>
      </c>
      <c r="O22" s="292">
        <f>ごみ搬入量内訳!DH22</f>
        <v>0</v>
      </c>
      <c r="P22" s="292">
        <f>ごみ処理量内訳!E22</f>
        <v>1466</v>
      </c>
      <c r="Q22" s="292">
        <f>ごみ処理量内訳!N22</f>
        <v>813</v>
      </c>
      <c r="R22" s="292">
        <f>SUM(S22:Y22)</f>
        <v>4469</v>
      </c>
      <c r="S22" s="292">
        <f>ごみ処理量内訳!G22</f>
        <v>0</v>
      </c>
      <c r="T22" s="292">
        <f>ごみ処理量内訳!L22</f>
        <v>1399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2716</v>
      </c>
      <c r="Y22" s="292">
        <f>ごみ処理量内訳!M22</f>
        <v>354</v>
      </c>
      <c r="Z22" s="292">
        <f>資源化量内訳!Y22</f>
        <v>0</v>
      </c>
      <c r="AA22" s="292">
        <f>SUM(P22,Q22,R22,Z22)</f>
        <v>6748</v>
      </c>
      <c r="AB22" s="297">
        <f>IF(AA22&lt;&gt;0,(Z22+P22+R22)/AA22*100,"-")</f>
        <v>87.951985773562541</v>
      </c>
      <c r="AC22" s="292">
        <f>施設資源化量内訳!Y22</f>
        <v>57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1626</v>
      </c>
      <c r="AI22" s="292">
        <f>施設資源化量内訳!EU22</f>
        <v>1232</v>
      </c>
      <c r="AJ22" s="292">
        <f>SUM(AC22:AI22)</f>
        <v>2915</v>
      </c>
      <c r="AK22" s="297">
        <f>IF((AA22+J22)&lt;&gt;0,(Z22+AJ22+J22)/(AA22+J22)*100,"-")</f>
        <v>44.312073223884937</v>
      </c>
      <c r="AL22" s="297">
        <f>IF((AA22+J22)&lt;&gt;0,(資源化量内訳!D22-資源化量内訳!R22-資源化量内訳!T22-資源化量内訳!V22-資源化量内訳!U22)/(AA22+J22)*100,"-")</f>
        <v>20.688653203544966</v>
      </c>
      <c r="AM22" s="292">
        <f>ごみ処理量内訳!AA22</f>
        <v>813</v>
      </c>
      <c r="AN22" s="292">
        <f>ごみ処理量内訳!AB22</f>
        <v>57</v>
      </c>
      <c r="AO22" s="292">
        <f>ごみ処理量内訳!AC22</f>
        <v>571</v>
      </c>
      <c r="AP22" s="292">
        <f>SUM(AM22:AO22)</f>
        <v>1441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16118</v>
      </c>
      <c r="E23" s="292">
        <v>16118</v>
      </c>
      <c r="F23" s="292">
        <v>0</v>
      </c>
      <c r="G23" s="292">
        <v>57</v>
      </c>
      <c r="H23" s="292">
        <f>SUM(ごみ搬入量内訳!E23,+ごみ搬入量内訳!AD23)</f>
        <v>3445</v>
      </c>
      <c r="I23" s="292">
        <f>ごみ搬入量内訳!BC23</f>
        <v>965</v>
      </c>
      <c r="J23" s="292">
        <f>資源化量内訳!BO23</f>
        <v>0</v>
      </c>
      <c r="K23" s="292">
        <f>SUM(H23:J23)</f>
        <v>4410</v>
      </c>
      <c r="L23" s="295">
        <f>IF(D23&lt;&gt;0,K23/D23/365*1000000,"-")</f>
        <v>749.60862270889186</v>
      </c>
      <c r="M23" s="292">
        <f>IF(D23&lt;&gt;0,(ごみ搬入量内訳!BR23+ごみ処理概要!J23)/ごみ処理概要!D23/365*1000000,"-")</f>
        <v>585.57861796646989</v>
      </c>
      <c r="N23" s="292">
        <f>IF(D23&lt;&gt;0,ごみ搬入量内訳!CM23/ごみ処理概要!D23/365*1000000,"-")</f>
        <v>164.03000474242191</v>
      </c>
      <c r="O23" s="292">
        <f>ごみ搬入量内訳!DH23</f>
        <v>0</v>
      </c>
      <c r="P23" s="292">
        <f>ごみ処理量内訳!E23</f>
        <v>3573</v>
      </c>
      <c r="Q23" s="292">
        <f>ごみ処理量内訳!N23</f>
        <v>0</v>
      </c>
      <c r="R23" s="292">
        <f>SUM(S23:Y23)</f>
        <v>623</v>
      </c>
      <c r="S23" s="292">
        <f>ごみ処理量内訳!G23</f>
        <v>0</v>
      </c>
      <c r="T23" s="292">
        <f>ごみ処理量内訳!L23</f>
        <v>426</v>
      </c>
      <c r="U23" s="292">
        <f>ごみ処理量内訳!H23</f>
        <v>197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221</v>
      </c>
      <c r="AA23" s="292">
        <f>SUM(P23,Q23,R23,Z23)</f>
        <v>4417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196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327</v>
      </c>
      <c r="AJ23" s="292">
        <f>SUM(AC23:AI23)</f>
        <v>523</v>
      </c>
      <c r="AK23" s="297">
        <f>IF((AA23+J23)&lt;&gt;0,(Z23+AJ23+J23)/(AA23+J23)*100,"-")</f>
        <v>16.844011772696398</v>
      </c>
      <c r="AL23" s="297">
        <f>IF((AA23+J23)&lt;&gt;0,(資源化量内訳!D23-資源化量内訳!R23-資源化量内訳!T23-資源化量内訳!V23-資源化量内訳!U23)/(AA23+J23)*100,"-")</f>
        <v>16.844011772696398</v>
      </c>
      <c r="AM23" s="292">
        <f>ごみ処理量内訳!AA23</f>
        <v>0</v>
      </c>
      <c r="AN23" s="292">
        <f>ごみ処理量内訳!AB23</f>
        <v>393</v>
      </c>
      <c r="AO23" s="292">
        <f>ごみ処理量内訳!AC23</f>
        <v>67</v>
      </c>
      <c r="AP23" s="292">
        <f>SUM(AM23:AO23)</f>
        <v>460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8957</v>
      </c>
      <c r="E24" s="292">
        <v>8957</v>
      </c>
      <c r="F24" s="292">
        <v>0</v>
      </c>
      <c r="G24" s="292">
        <v>52</v>
      </c>
      <c r="H24" s="292">
        <f>SUM(ごみ搬入量内訳!E24,+ごみ搬入量内訳!AD24)</f>
        <v>2478</v>
      </c>
      <c r="I24" s="292">
        <f>ごみ搬入量内訳!BC24</f>
        <v>145</v>
      </c>
      <c r="J24" s="292">
        <f>資源化量内訳!BO24</f>
        <v>0</v>
      </c>
      <c r="K24" s="292">
        <f>SUM(H24:J24)</f>
        <v>2623</v>
      </c>
      <c r="L24" s="295">
        <f>IF(D24&lt;&gt;0,K24/D24/365*1000000,"-")</f>
        <v>802.31119458111129</v>
      </c>
      <c r="M24" s="292">
        <f>IF(D24&lt;&gt;0,(ごみ搬入量内訳!BR24+ごみ処理概要!J24)/ごみ処理概要!D24/365*1000000,"-")</f>
        <v>718.19545744431923</v>
      </c>
      <c r="N24" s="292">
        <f>IF(D24&lt;&gt;0,ごみ搬入量内訳!CM24/ごみ処理概要!D24/365*1000000,"-")</f>
        <v>84.115737136792063</v>
      </c>
      <c r="O24" s="292">
        <f>ごみ搬入量内訳!DH24</f>
        <v>0</v>
      </c>
      <c r="P24" s="292">
        <f>ごみ処理量内訳!E24</f>
        <v>2006</v>
      </c>
      <c r="Q24" s="292">
        <f>ごみ処理量内訳!N24</f>
        <v>207</v>
      </c>
      <c r="R24" s="292">
        <f>SUM(S24:Y24)</f>
        <v>173</v>
      </c>
      <c r="S24" s="292">
        <f>ごみ処理量内訳!G24</f>
        <v>0</v>
      </c>
      <c r="T24" s="292">
        <f>ごみ処理量内訳!L24</f>
        <v>173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237</v>
      </c>
      <c r="AA24" s="292">
        <f>SUM(P24,Q24,R24,Z24)</f>
        <v>2623</v>
      </c>
      <c r="AB24" s="297">
        <f>IF(AA24&lt;&gt;0,(Z24+P24+R24)/AA24*100,"-")</f>
        <v>92.10827296988181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149</v>
      </c>
      <c r="AJ24" s="292">
        <f>SUM(AC24:AI24)</f>
        <v>149</v>
      </c>
      <c r="AK24" s="297">
        <f>IF((AA24+J24)&lt;&gt;0,(Z24+AJ24+J24)/(AA24+J24)*100,"-")</f>
        <v>14.715974075486086</v>
      </c>
      <c r="AL24" s="297">
        <f>IF((AA24+J24)&lt;&gt;0,(資源化量内訳!D24-資源化量内訳!R24-資源化量内訳!T24-資源化量内訳!V24-資源化量内訳!U24)/(AA24+J24)*100,"-")</f>
        <v>14.715974075486086</v>
      </c>
      <c r="AM24" s="292">
        <f>ごみ処理量内訳!AA24</f>
        <v>207</v>
      </c>
      <c r="AN24" s="292">
        <f>ごみ処理量内訳!AB24</f>
        <v>199</v>
      </c>
      <c r="AO24" s="292">
        <f>ごみ処理量内訳!AC24</f>
        <v>18</v>
      </c>
      <c r="AP24" s="292">
        <f>SUM(AM24:AO24)</f>
        <v>424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3820</v>
      </c>
      <c r="E25" s="292">
        <v>3820</v>
      </c>
      <c r="F25" s="292">
        <v>0</v>
      </c>
      <c r="G25" s="292">
        <v>20</v>
      </c>
      <c r="H25" s="292">
        <f>SUM(ごみ搬入量内訳!E25,+ごみ搬入量内訳!AD25)</f>
        <v>913</v>
      </c>
      <c r="I25" s="292">
        <f>ごみ搬入量内訳!BC25</f>
        <v>12</v>
      </c>
      <c r="J25" s="292">
        <f>資源化量内訳!BO25</f>
        <v>0</v>
      </c>
      <c r="K25" s="292">
        <f>SUM(H25:J25)</f>
        <v>925</v>
      </c>
      <c r="L25" s="295">
        <f>IF(D25&lt;&gt;0,K25/D25/365*1000000,"-")</f>
        <v>663.41533385928415</v>
      </c>
      <c r="M25" s="292">
        <f>IF(D25&lt;&gt;0,(ごみ搬入量内訳!BR25+ごみ処理概要!J25)/ごみ処理概要!D25/365*1000000,"-")</f>
        <v>636.87872050491285</v>
      </c>
      <c r="N25" s="292">
        <f>IF(D25&lt;&gt;0,ごみ搬入量内訳!CM25/ごみ処理概要!D25/365*1000000,"-")</f>
        <v>26.536613354371369</v>
      </c>
      <c r="O25" s="292">
        <f>ごみ搬入量内訳!DH25</f>
        <v>0</v>
      </c>
      <c r="P25" s="292">
        <f>ごみ処理量内訳!E25</f>
        <v>849</v>
      </c>
      <c r="Q25" s="292">
        <f>ごみ処理量内訳!N25</f>
        <v>56</v>
      </c>
      <c r="R25" s="292">
        <f>SUM(S25:Y25)</f>
        <v>13</v>
      </c>
      <c r="S25" s="292">
        <f>ごみ処理量内訳!G25</f>
        <v>0</v>
      </c>
      <c r="T25" s="292">
        <f>ごみ処理量内訳!L25</f>
        <v>13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153</v>
      </c>
      <c r="AA25" s="292">
        <f>SUM(P25,Q25,R25,Z25)</f>
        <v>1071</v>
      </c>
      <c r="AB25" s="297">
        <f>IF(AA25&lt;&gt;0,(Z25+P25+R25)/AA25*100,"-")</f>
        <v>94.77124183006535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0</v>
      </c>
      <c r="AK25" s="297">
        <f>IF((AA25+J25)&lt;&gt;0,(Z25+AJ25+J25)/(AA25+J25)*100,"-")</f>
        <v>14.285714285714285</v>
      </c>
      <c r="AL25" s="297">
        <f>IF((AA25+J25)&lt;&gt;0,(資源化量内訳!D25-資源化量内訳!R25-資源化量内訳!T25-資源化量内訳!V25-資源化量内訳!U25)/(AA25+J25)*100,"-")</f>
        <v>14.285714285714285</v>
      </c>
      <c r="AM25" s="292">
        <f>ごみ処理量内訳!AA25</f>
        <v>56</v>
      </c>
      <c r="AN25" s="292">
        <f>ごみ処理量内訳!AB25</f>
        <v>101</v>
      </c>
      <c r="AO25" s="292">
        <f>ごみ処理量内訳!AC25</f>
        <v>13</v>
      </c>
      <c r="AP25" s="292">
        <f>SUM(AM25:AO25)</f>
        <v>170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9963</v>
      </c>
      <c r="E26" s="292">
        <v>9963</v>
      </c>
      <c r="F26" s="292">
        <v>0</v>
      </c>
      <c r="G26" s="292">
        <v>86</v>
      </c>
      <c r="H26" s="292">
        <f>SUM(ごみ搬入量内訳!E26,+ごみ搬入量内訳!AD26)</f>
        <v>2802</v>
      </c>
      <c r="I26" s="292">
        <f>ごみ搬入量内訳!BC26</f>
        <v>122</v>
      </c>
      <c r="J26" s="292">
        <f>資源化量内訳!BO26</f>
        <v>0</v>
      </c>
      <c r="K26" s="292">
        <f>SUM(H26:J26)</f>
        <v>2924</v>
      </c>
      <c r="L26" s="295">
        <f>IF(D26&lt;&gt;0,K26/D26/365*1000000,"-")</f>
        <v>804.07095293682517</v>
      </c>
      <c r="M26" s="292">
        <f>IF(D26&lt;&gt;0,(ごみ搬入量内訳!BR26+ごみ処理概要!J26)/ごみ処理概要!D26/365*1000000,"-")</f>
        <v>591.77862199728031</v>
      </c>
      <c r="N26" s="292">
        <f>IF(D26&lt;&gt;0,ごみ搬入量内訳!CM26/ごみ処理概要!D26/365*1000000,"-")</f>
        <v>212.2923309395448</v>
      </c>
      <c r="O26" s="292">
        <f>ごみ搬入量内訳!DH26</f>
        <v>0</v>
      </c>
      <c r="P26" s="292">
        <f>ごみ処理量内訳!E26</f>
        <v>2402</v>
      </c>
      <c r="Q26" s="292">
        <f>ごみ処理量内訳!N26</f>
        <v>0</v>
      </c>
      <c r="R26" s="292">
        <f>SUM(S26:Y26)</f>
        <v>380</v>
      </c>
      <c r="S26" s="292">
        <f>ごみ処理量内訳!G26</f>
        <v>79</v>
      </c>
      <c r="T26" s="292">
        <f>ごみ処理量内訳!L26</f>
        <v>139</v>
      </c>
      <c r="U26" s="292">
        <f>ごみ処理量内訳!H26</f>
        <v>162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141</v>
      </c>
      <c r="AA26" s="292">
        <f>SUM(P26,Q26,R26,Z26)</f>
        <v>2923</v>
      </c>
      <c r="AB26" s="297">
        <f>IF(AA26&lt;&gt;0,(Z26+P26+R26)/AA26*100,"-")</f>
        <v>100</v>
      </c>
      <c r="AC26" s="292">
        <f>施設資源化量内訳!Y26</f>
        <v>154</v>
      </c>
      <c r="AD26" s="292">
        <f>施設資源化量内訳!AT26</f>
        <v>40</v>
      </c>
      <c r="AE26" s="292">
        <f>施設資源化量内訳!BO26</f>
        <v>162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113</v>
      </c>
      <c r="AJ26" s="292">
        <f>SUM(AC26:AI26)</f>
        <v>469</v>
      </c>
      <c r="AK26" s="297">
        <f>IF((AA26+J26)&lt;&gt;0,(Z26+AJ26+J26)/(AA26+J26)*100,"-")</f>
        <v>20.868970236058843</v>
      </c>
      <c r="AL26" s="297">
        <f>IF((AA26+J26)&lt;&gt;0,(資源化量内訳!D26-資源化量内訳!R26-資源化量内訳!T26-資源化量内訳!V26-資源化量内訳!U26)/(AA26+J26)*100,"-")</f>
        <v>15.600410537119396</v>
      </c>
      <c r="AM26" s="292">
        <f>ごみ処理量内訳!AA26</f>
        <v>0</v>
      </c>
      <c r="AN26" s="292">
        <f>ごみ処理量内訳!AB26</f>
        <v>144</v>
      </c>
      <c r="AO26" s="292">
        <f>ごみ処理量内訳!AC26</f>
        <v>16</v>
      </c>
      <c r="AP26" s="292">
        <f>SUM(AM26:AO26)</f>
        <v>160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20586</v>
      </c>
      <c r="E27" s="292">
        <v>20586</v>
      </c>
      <c r="F27" s="292">
        <v>0</v>
      </c>
      <c r="G27" s="292">
        <v>102</v>
      </c>
      <c r="H27" s="292">
        <f>SUM(ごみ搬入量内訳!E27,+ごみ搬入量内訳!AD27)</f>
        <v>7688</v>
      </c>
      <c r="I27" s="292">
        <f>ごみ搬入量内訳!BC27</f>
        <v>7</v>
      </c>
      <c r="J27" s="292">
        <f>資源化量内訳!BO27</f>
        <v>0</v>
      </c>
      <c r="K27" s="292">
        <f>SUM(H27:J27)</f>
        <v>7695</v>
      </c>
      <c r="L27" s="295">
        <f>IF(D27&lt;&gt;0,K27/D27/365*1000000,"-")</f>
        <v>1024.1033605762129</v>
      </c>
      <c r="M27" s="292">
        <f>IF(D27&lt;&gt;0,(ごみ搬入量内訳!BR27+ごみ処理概要!J27)/ごみ処理概要!D27/365*1000000,"-")</f>
        <v>651.99250987171752</v>
      </c>
      <c r="N27" s="292">
        <f>IF(D27&lt;&gt;0,ごみ搬入量内訳!CM27/ごみ処理概要!D27/365*1000000,"-")</f>
        <v>372.11085070449531</v>
      </c>
      <c r="O27" s="292">
        <f>ごみ搬入量内訳!DH27</f>
        <v>0</v>
      </c>
      <c r="P27" s="292">
        <f>ごみ処理量内訳!E27</f>
        <v>5376</v>
      </c>
      <c r="Q27" s="292">
        <f>ごみ処理量内訳!N27</f>
        <v>807</v>
      </c>
      <c r="R27" s="292">
        <f>SUM(S27:Y27)</f>
        <v>1224</v>
      </c>
      <c r="S27" s="292">
        <f>ごみ処理量内訳!G27</f>
        <v>185</v>
      </c>
      <c r="T27" s="292">
        <f>ごみ処理量内訳!L27</f>
        <v>1039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288</v>
      </c>
      <c r="AA27" s="292">
        <f>SUM(P27,Q27,R27,Z27)</f>
        <v>7695</v>
      </c>
      <c r="AB27" s="297">
        <f>IF(AA27&lt;&gt;0,(Z27+P27+R27)/AA27*100,"-")</f>
        <v>89.512670565302145</v>
      </c>
      <c r="AC27" s="292">
        <f>施設資源化量内訳!Y27</f>
        <v>344</v>
      </c>
      <c r="AD27" s="292">
        <f>施設資源化量内訳!AT27</f>
        <v>96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998</v>
      </c>
      <c r="AJ27" s="292">
        <f>SUM(AC27:AI27)</f>
        <v>1438</v>
      </c>
      <c r="AK27" s="297">
        <f>IF((AA27+J27)&lt;&gt;0,(Z27+AJ27+J27)/(AA27+J27)*100,"-")</f>
        <v>22.430149447693307</v>
      </c>
      <c r="AL27" s="297">
        <f>IF((AA27+J27)&lt;&gt;0,(資源化量内訳!D27-資源化量内訳!R27-資源化量内訳!T27-資源化量内訳!V27-資源化量内訳!U27)/(AA27+J27)*100,"-")</f>
        <v>17.959714100064978</v>
      </c>
      <c r="AM27" s="292">
        <f>ごみ処理量内訳!AA27</f>
        <v>807</v>
      </c>
      <c r="AN27" s="292">
        <f>ごみ処理量内訳!AB27</f>
        <v>322</v>
      </c>
      <c r="AO27" s="292">
        <f>ごみ処理量内訳!AC27</f>
        <v>24</v>
      </c>
      <c r="AP27" s="292">
        <f>SUM(AM27:AO27)</f>
        <v>1153</v>
      </c>
      <c r="AQ27" s="412" t="s">
        <v>761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8">
        <f>SUM(E7,AD7,BC7)</f>
        <v>432469</v>
      </c>
      <c r="E7" s="308">
        <f>SUM(F7,J7,N7,R7,V7,Z7)</f>
        <v>288828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229942</v>
      </c>
      <c r="K7" s="308">
        <f>SUM(K$8:K$207)</f>
        <v>20140</v>
      </c>
      <c r="L7" s="308">
        <f>SUM(L$8:L$207)</f>
        <v>209784</v>
      </c>
      <c r="M7" s="308">
        <f>SUM(M$8:M$207)</f>
        <v>18</v>
      </c>
      <c r="N7" s="308">
        <f>SUM(O7:Q7)</f>
        <v>9210</v>
      </c>
      <c r="O7" s="308">
        <f>SUM(O$8:O$207)</f>
        <v>419</v>
      </c>
      <c r="P7" s="308">
        <f>SUM(P$8:P$207)</f>
        <v>8790</v>
      </c>
      <c r="Q7" s="308">
        <f>SUM(Q$8:Q$207)</f>
        <v>1</v>
      </c>
      <c r="R7" s="308">
        <f>SUM(S7:U7)</f>
        <v>42533</v>
      </c>
      <c r="S7" s="308">
        <f>SUM(S$8:S$207)</f>
        <v>2325</v>
      </c>
      <c r="T7" s="308">
        <f>SUM(T$8:T$207)</f>
        <v>40208</v>
      </c>
      <c r="U7" s="308">
        <f>SUM(U$8:U$207)</f>
        <v>0</v>
      </c>
      <c r="V7" s="308">
        <f>SUM(W7:Y7)</f>
        <v>390</v>
      </c>
      <c r="W7" s="308">
        <f>SUM(W$8:W$207)</f>
        <v>197</v>
      </c>
      <c r="X7" s="308">
        <f>SUM(X$8:X$207)</f>
        <v>193</v>
      </c>
      <c r="Y7" s="308">
        <f>SUM(Y$8:Y$207)</f>
        <v>0</v>
      </c>
      <c r="Z7" s="308">
        <f>SUM(AA7:AC7)</f>
        <v>6753</v>
      </c>
      <c r="AA7" s="308">
        <f>SUM(AA$8:AA$207)</f>
        <v>3407</v>
      </c>
      <c r="AB7" s="308">
        <f>SUM(AB$8:AB$207)</f>
        <v>3309</v>
      </c>
      <c r="AC7" s="308">
        <f>SUM(AC$8:AC$207)</f>
        <v>37</v>
      </c>
      <c r="AD7" s="308">
        <f>SUM(AE7,AI7,AM7,AQ7,AU7,AY7)</f>
        <v>72249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68219</v>
      </c>
      <c r="AJ7" s="308">
        <f>SUM(AJ$8:AJ$207)</f>
        <v>409</v>
      </c>
      <c r="AK7" s="308">
        <f>SUM(AK$8:AK$207)</f>
        <v>14</v>
      </c>
      <c r="AL7" s="308">
        <f>SUM(AL$8:AL$207)</f>
        <v>67796</v>
      </c>
      <c r="AM7" s="308">
        <f>SUM(AN7:AP7)</f>
        <v>1800</v>
      </c>
      <c r="AN7" s="308">
        <f>SUM(AN$8:AN$207)</f>
        <v>53</v>
      </c>
      <c r="AO7" s="308">
        <f>SUM(AO$8:AO$207)</f>
        <v>0</v>
      </c>
      <c r="AP7" s="308">
        <f>SUM(AP$8:AP$207)</f>
        <v>1747</v>
      </c>
      <c r="AQ7" s="308">
        <f>SUM(AR7:AT7)</f>
        <v>1610</v>
      </c>
      <c r="AR7" s="308">
        <f>SUM(AR$8:AR$207)</f>
        <v>0</v>
      </c>
      <c r="AS7" s="308">
        <f>SUM(AS$8:AS$207)</f>
        <v>0</v>
      </c>
      <c r="AT7" s="308">
        <f>SUM(AT$8:AT$207)</f>
        <v>1610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620</v>
      </c>
      <c r="AZ7" s="308">
        <f>SUM(AZ$8:AZ$207)</f>
        <v>0</v>
      </c>
      <c r="BA7" s="308">
        <f>SUM(BA$8:BA$207)</f>
        <v>0</v>
      </c>
      <c r="BB7" s="308">
        <f>SUM(BB$8:BB$207)</f>
        <v>620</v>
      </c>
      <c r="BC7" s="308">
        <f>SUM(BD7,BK7)</f>
        <v>71392</v>
      </c>
      <c r="BD7" s="308">
        <f>SUM(BE7:BJ7)</f>
        <v>29495</v>
      </c>
      <c r="BE7" s="308">
        <f t="shared" ref="BE7:BJ7" si="0">SUM(BE$8:BE$207)</f>
        <v>0</v>
      </c>
      <c r="BF7" s="308">
        <f t="shared" si="0"/>
        <v>12334</v>
      </c>
      <c r="BG7" s="308">
        <f t="shared" si="0"/>
        <v>5135</v>
      </c>
      <c r="BH7" s="308">
        <f t="shared" si="0"/>
        <v>1641</v>
      </c>
      <c r="BI7" s="308">
        <f t="shared" si="0"/>
        <v>34</v>
      </c>
      <c r="BJ7" s="308">
        <f t="shared" si="0"/>
        <v>10351</v>
      </c>
      <c r="BK7" s="308">
        <f>SUM(BL7:BQ7)</f>
        <v>41897</v>
      </c>
      <c r="BL7" s="308">
        <f t="shared" ref="BL7:BQ7" si="1">SUM(BL$8:BL$207)</f>
        <v>0</v>
      </c>
      <c r="BM7" s="308">
        <f t="shared" si="1"/>
        <v>36980</v>
      </c>
      <c r="BN7" s="308">
        <f t="shared" si="1"/>
        <v>363</v>
      </c>
      <c r="BO7" s="308">
        <f t="shared" si="1"/>
        <v>2846</v>
      </c>
      <c r="BP7" s="308">
        <f t="shared" si="1"/>
        <v>0</v>
      </c>
      <c r="BQ7" s="308">
        <f t="shared" si="1"/>
        <v>1708</v>
      </c>
      <c r="BR7" s="308">
        <f t="shared" ref="BR7:BX7" si="2">SUM(BY7,CF7)</f>
        <v>318323</v>
      </c>
      <c r="BS7" s="308">
        <f t="shared" si="2"/>
        <v>0</v>
      </c>
      <c r="BT7" s="308">
        <f t="shared" si="2"/>
        <v>242276</v>
      </c>
      <c r="BU7" s="308">
        <f t="shared" si="2"/>
        <v>14345</v>
      </c>
      <c r="BV7" s="308">
        <f t="shared" si="2"/>
        <v>44174</v>
      </c>
      <c r="BW7" s="308">
        <f t="shared" si="2"/>
        <v>424</v>
      </c>
      <c r="BX7" s="308">
        <f t="shared" si="2"/>
        <v>17104</v>
      </c>
      <c r="BY7" s="308">
        <f>SUM(BZ7:CE7)</f>
        <v>288828</v>
      </c>
      <c r="BZ7" s="308">
        <f>F7</f>
        <v>0</v>
      </c>
      <c r="CA7" s="308">
        <f>J7</f>
        <v>229942</v>
      </c>
      <c r="CB7" s="308">
        <f>N7</f>
        <v>9210</v>
      </c>
      <c r="CC7" s="308">
        <f>R7</f>
        <v>42533</v>
      </c>
      <c r="CD7" s="308">
        <f>V7</f>
        <v>390</v>
      </c>
      <c r="CE7" s="308">
        <f>Z7</f>
        <v>6753</v>
      </c>
      <c r="CF7" s="308">
        <f>SUM(CG7:CL7)</f>
        <v>29495</v>
      </c>
      <c r="CG7" s="308">
        <f t="shared" ref="CG7:CL7" si="3">BE7</f>
        <v>0</v>
      </c>
      <c r="CH7" s="308">
        <f t="shared" si="3"/>
        <v>12334</v>
      </c>
      <c r="CI7" s="308">
        <f t="shared" si="3"/>
        <v>5135</v>
      </c>
      <c r="CJ7" s="308">
        <f t="shared" si="3"/>
        <v>1641</v>
      </c>
      <c r="CK7" s="308">
        <f t="shared" si="3"/>
        <v>34</v>
      </c>
      <c r="CL7" s="308">
        <f t="shared" si="3"/>
        <v>10351</v>
      </c>
      <c r="CM7" s="308">
        <f t="shared" ref="CM7:CS7" si="4">SUM(CT7,DA7)</f>
        <v>114146</v>
      </c>
      <c r="CN7" s="308">
        <f t="shared" si="4"/>
        <v>0</v>
      </c>
      <c r="CO7" s="308">
        <f t="shared" si="4"/>
        <v>105199</v>
      </c>
      <c r="CP7" s="308">
        <f t="shared" si="4"/>
        <v>2163</v>
      </c>
      <c r="CQ7" s="308">
        <f t="shared" si="4"/>
        <v>4456</v>
      </c>
      <c r="CR7" s="308">
        <f t="shared" si="4"/>
        <v>0</v>
      </c>
      <c r="CS7" s="308">
        <f t="shared" si="4"/>
        <v>2328</v>
      </c>
      <c r="CT7" s="308">
        <f>SUM(CU7:CZ7)</f>
        <v>72249</v>
      </c>
      <c r="CU7" s="308">
        <f>AE7</f>
        <v>0</v>
      </c>
      <c r="CV7" s="308">
        <f>AI7</f>
        <v>68219</v>
      </c>
      <c r="CW7" s="308">
        <f>AM7</f>
        <v>1800</v>
      </c>
      <c r="CX7" s="308">
        <f>AQ7</f>
        <v>1610</v>
      </c>
      <c r="CY7" s="308">
        <f>AU7</f>
        <v>0</v>
      </c>
      <c r="CZ7" s="308">
        <f>AY7</f>
        <v>620</v>
      </c>
      <c r="DA7" s="308">
        <f>SUM(DB7:DG7)</f>
        <v>41897</v>
      </c>
      <c r="DB7" s="308">
        <f t="shared" ref="DB7:DG7" si="5">BL7</f>
        <v>0</v>
      </c>
      <c r="DC7" s="308">
        <f t="shared" si="5"/>
        <v>36980</v>
      </c>
      <c r="DD7" s="308">
        <f t="shared" si="5"/>
        <v>363</v>
      </c>
      <c r="DE7" s="308">
        <f t="shared" si="5"/>
        <v>2846</v>
      </c>
      <c r="DF7" s="308">
        <f t="shared" si="5"/>
        <v>0</v>
      </c>
      <c r="DG7" s="308">
        <f t="shared" si="5"/>
        <v>1708</v>
      </c>
      <c r="DH7" s="308">
        <f>SUM(DH$8:DH$207)</f>
        <v>0</v>
      </c>
      <c r="DI7" s="308">
        <f>SUM(DJ7:DM7)</f>
        <v>30</v>
      </c>
      <c r="DJ7" s="308">
        <f>SUM(DJ$8:DJ$207)</f>
        <v>6</v>
      </c>
      <c r="DK7" s="308">
        <f>SUM(DK$8:DK$207)</f>
        <v>19</v>
      </c>
      <c r="DL7" s="308">
        <f>SUM(DL$8:DL$207)</f>
        <v>0</v>
      </c>
      <c r="DM7" s="308">
        <f>SUM(DM$8:DM$207)</f>
        <v>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142008</v>
      </c>
      <c r="E8" s="292">
        <f>SUM(F8,J8,N8,R8,V8,Z8)</f>
        <v>110253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84416</v>
      </c>
      <c r="K8" s="292">
        <v>13647</v>
      </c>
      <c r="L8" s="292">
        <v>70769</v>
      </c>
      <c r="M8" s="292">
        <v>0</v>
      </c>
      <c r="N8" s="292">
        <f>SUM(O8:Q8)</f>
        <v>1581</v>
      </c>
      <c r="O8" s="292">
        <v>175</v>
      </c>
      <c r="P8" s="292">
        <v>1406</v>
      </c>
      <c r="Q8" s="292">
        <v>0</v>
      </c>
      <c r="R8" s="292">
        <f>SUM(S8:U8)</f>
        <v>20779</v>
      </c>
      <c r="S8" s="292">
        <v>40</v>
      </c>
      <c r="T8" s="292">
        <v>20739</v>
      </c>
      <c r="U8" s="292">
        <v>0</v>
      </c>
      <c r="V8" s="292">
        <f>SUM(W8:Y8)</f>
        <v>135</v>
      </c>
      <c r="W8" s="292">
        <v>135</v>
      </c>
      <c r="X8" s="292">
        <v>0</v>
      </c>
      <c r="Y8" s="292">
        <v>0</v>
      </c>
      <c r="Z8" s="292">
        <f>SUM(AA8:AC8)</f>
        <v>3342</v>
      </c>
      <c r="AA8" s="292">
        <v>3273</v>
      </c>
      <c r="AB8" s="292">
        <v>69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31755</v>
      </c>
      <c r="BD8" s="292">
        <f>SUM(BE8:BJ8)</f>
        <v>4330</v>
      </c>
      <c r="BE8" s="292">
        <v>0</v>
      </c>
      <c r="BF8" s="292">
        <v>696</v>
      </c>
      <c r="BG8" s="292">
        <v>237</v>
      </c>
      <c r="BH8" s="292">
        <v>87</v>
      </c>
      <c r="BI8" s="292">
        <v>0</v>
      </c>
      <c r="BJ8" s="292">
        <v>3310</v>
      </c>
      <c r="BK8" s="292">
        <f>SUM(BL8:BQ8)</f>
        <v>27425</v>
      </c>
      <c r="BL8" s="292">
        <v>0</v>
      </c>
      <c r="BM8" s="292">
        <v>26109</v>
      </c>
      <c r="BN8" s="292">
        <v>0</v>
      </c>
      <c r="BO8" s="292">
        <v>361</v>
      </c>
      <c r="BP8" s="292">
        <v>0</v>
      </c>
      <c r="BQ8" s="292">
        <v>955</v>
      </c>
      <c r="BR8" s="292">
        <f>SUM(BY8,CF8)</f>
        <v>114583</v>
      </c>
      <c r="BS8" s="292">
        <f>SUM(BZ8,CG8)</f>
        <v>0</v>
      </c>
      <c r="BT8" s="292">
        <f>SUM(CA8,CH8)</f>
        <v>85112</v>
      </c>
      <c r="BU8" s="292">
        <f>SUM(CB8,CI8)</f>
        <v>1818</v>
      </c>
      <c r="BV8" s="292">
        <f>SUM(CC8,CJ8)</f>
        <v>20866</v>
      </c>
      <c r="BW8" s="292">
        <f>SUM(CD8,CK8)</f>
        <v>135</v>
      </c>
      <c r="BX8" s="292">
        <f>SUM(CE8,CL8)</f>
        <v>6652</v>
      </c>
      <c r="BY8" s="292">
        <f>SUM(BZ8:CE8)</f>
        <v>110253</v>
      </c>
      <c r="BZ8" s="292">
        <f>F8</f>
        <v>0</v>
      </c>
      <c r="CA8" s="292">
        <f>J8</f>
        <v>84416</v>
      </c>
      <c r="CB8" s="292">
        <f>N8</f>
        <v>1581</v>
      </c>
      <c r="CC8" s="292">
        <f>R8</f>
        <v>20779</v>
      </c>
      <c r="CD8" s="292">
        <f>V8</f>
        <v>135</v>
      </c>
      <c r="CE8" s="292">
        <f>Z8</f>
        <v>3342</v>
      </c>
      <c r="CF8" s="292">
        <f>SUM(CG8:CL8)</f>
        <v>4330</v>
      </c>
      <c r="CG8" s="292">
        <f>BE8</f>
        <v>0</v>
      </c>
      <c r="CH8" s="292">
        <f>BF8</f>
        <v>696</v>
      </c>
      <c r="CI8" s="292">
        <f>BG8</f>
        <v>237</v>
      </c>
      <c r="CJ8" s="292">
        <f>BH8</f>
        <v>87</v>
      </c>
      <c r="CK8" s="292">
        <f>BI8</f>
        <v>0</v>
      </c>
      <c r="CL8" s="292">
        <f>BJ8</f>
        <v>3310</v>
      </c>
      <c r="CM8" s="292">
        <f>SUM(CT8,DA8)</f>
        <v>27425</v>
      </c>
      <c r="CN8" s="292">
        <f>SUM(CU8,DB8)</f>
        <v>0</v>
      </c>
      <c r="CO8" s="292">
        <f>SUM(CV8,DC8)</f>
        <v>26109</v>
      </c>
      <c r="CP8" s="292">
        <f>SUM(CW8,DD8)</f>
        <v>0</v>
      </c>
      <c r="CQ8" s="292">
        <f>SUM(CX8,DE8)</f>
        <v>361</v>
      </c>
      <c r="CR8" s="292">
        <f>SUM(CY8,DF8)</f>
        <v>0</v>
      </c>
      <c r="CS8" s="292">
        <f>SUM(CZ8,DG8)</f>
        <v>955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27425</v>
      </c>
      <c r="DB8" s="292">
        <f>BL8</f>
        <v>0</v>
      </c>
      <c r="DC8" s="292">
        <f>BM8</f>
        <v>26109</v>
      </c>
      <c r="DD8" s="292">
        <f>BN8</f>
        <v>0</v>
      </c>
      <c r="DE8" s="292">
        <f>BO8</f>
        <v>361</v>
      </c>
      <c r="DF8" s="292">
        <f>BP8</f>
        <v>0</v>
      </c>
      <c r="DG8" s="292">
        <f>BQ8</f>
        <v>955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54518</v>
      </c>
      <c r="E9" s="292">
        <f>SUM(F9,J9,N9,R9,V9,Z9)</f>
        <v>30917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25786</v>
      </c>
      <c r="K9" s="292">
        <v>117</v>
      </c>
      <c r="L9" s="292">
        <v>25669</v>
      </c>
      <c r="M9" s="292">
        <v>0</v>
      </c>
      <c r="N9" s="292">
        <f>SUM(O9:Q9)</f>
        <v>1490</v>
      </c>
      <c r="O9" s="292">
        <v>1</v>
      </c>
      <c r="P9" s="292">
        <v>1489</v>
      </c>
      <c r="Q9" s="292">
        <v>0</v>
      </c>
      <c r="R9" s="292">
        <f>SUM(S9:U9)</f>
        <v>3395</v>
      </c>
      <c r="S9" s="292">
        <v>1259</v>
      </c>
      <c r="T9" s="292">
        <v>2136</v>
      </c>
      <c r="U9" s="292">
        <v>0</v>
      </c>
      <c r="V9" s="292">
        <f>SUM(W9:Y9)</f>
        <v>98</v>
      </c>
      <c r="W9" s="292">
        <v>62</v>
      </c>
      <c r="X9" s="292">
        <v>36</v>
      </c>
      <c r="Y9" s="292">
        <v>0</v>
      </c>
      <c r="Z9" s="292">
        <f>SUM(AA9:AC9)</f>
        <v>148</v>
      </c>
      <c r="AA9" s="292">
        <v>0</v>
      </c>
      <c r="AB9" s="292">
        <v>148</v>
      </c>
      <c r="AC9" s="292">
        <v>0</v>
      </c>
      <c r="AD9" s="292">
        <f>SUM(AE9,AI9,AM9,AQ9,AU9,AY9)</f>
        <v>15367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14980</v>
      </c>
      <c r="AJ9" s="292">
        <v>0</v>
      </c>
      <c r="AK9" s="292">
        <v>0</v>
      </c>
      <c r="AL9" s="292">
        <v>14980</v>
      </c>
      <c r="AM9" s="292">
        <f>SUM(AN9:AP9)</f>
        <v>346</v>
      </c>
      <c r="AN9" s="292">
        <v>0</v>
      </c>
      <c r="AO9" s="292">
        <v>0</v>
      </c>
      <c r="AP9" s="292">
        <v>346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41</v>
      </c>
      <c r="AZ9" s="292">
        <v>0</v>
      </c>
      <c r="BA9" s="292">
        <v>0</v>
      </c>
      <c r="BB9" s="292">
        <v>41</v>
      </c>
      <c r="BC9" s="292">
        <f>SUM(BD9,BK9)</f>
        <v>8234</v>
      </c>
      <c r="BD9" s="292">
        <f>SUM(BE9:BJ9)</f>
        <v>4713</v>
      </c>
      <c r="BE9" s="292">
        <v>0</v>
      </c>
      <c r="BF9" s="292">
        <v>2866</v>
      </c>
      <c r="BG9" s="292">
        <v>887</v>
      </c>
      <c r="BH9" s="292">
        <v>0</v>
      </c>
      <c r="BI9" s="292">
        <v>0</v>
      </c>
      <c r="BJ9" s="292">
        <v>960</v>
      </c>
      <c r="BK9" s="292">
        <f>SUM(BL9:BQ9)</f>
        <v>3521</v>
      </c>
      <c r="BL9" s="292">
        <v>0</v>
      </c>
      <c r="BM9" s="292">
        <v>3434</v>
      </c>
      <c r="BN9" s="292">
        <v>14</v>
      </c>
      <c r="BO9" s="292">
        <v>0</v>
      </c>
      <c r="BP9" s="292">
        <v>0</v>
      </c>
      <c r="BQ9" s="292">
        <v>73</v>
      </c>
      <c r="BR9" s="292">
        <f>SUM(BY9,CF9)</f>
        <v>35630</v>
      </c>
      <c r="BS9" s="292">
        <f>SUM(BZ9,CG9)</f>
        <v>0</v>
      </c>
      <c r="BT9" s="292">
        <f>SUM(CA9,CH9)</f>
        <v>28652</v>
      </c>
      <c r="BU9" s="292">
        <f>SUM(CB9,CI9)</f>
        <v>2377</v>
      </c>
      <c r="BV9" s="292">
        <f>SUM(CC9,CJ9)</f>
        <v>3395</v>
      </c>
      <c r="BW9" s="292">
        <f>SUM(CD9,CK9)</f>
        <v>98</v>
      </c>
      <c r="BX9" s="292">
        <f>SUM(CE9,CL9)</f>
        <v>1108</v>
      </c>
      <c r="BY9" s="292">
        <f>SUM(BZ9:CE9)</f>
        <v>30917</v>
      </c>
      <c r="BZ9" s="292">
        <f>F9</f>
        <v>0</v>
      </c>
      <c r="CA9" s="292">
        <f>J9</f>
        <v>25786</v>
      </c>
      <c r="CB9" s="292">
        <f>N9</f>
        <v>1490</v>
      </c>
      <c r="CC9" s="292">
        <f>R9</f>
        <v>3395</v>
      </c>
      <c r="CD9" s="292">
        <f>V9</f>
        <v>98</v>
      </c>
      <c r="CE9" s="292">
        <f>Z9</f>
        <v>148</v>
      </c>
      <c r="CF9" s="292">
        <f>SUM(CG9:CL9)</f>
        <v>4713</v>
      </c>
      <c r="CG9" s="292">
        <f>BE9</f>
        <v>0</v>
      </c>
      <c r="CH9" s="292">
        <f>BF9</f>
        <v>2866</v>
      </c>
      <c r="CI9" s="292">
        <f>BG9</f>
        <v>887</v>
      </c>
      <c r="CJ9" s="292">
        <f>BH9</f>
        <v>0</v>
      </c>
      <c r="CK9" s="292">
        <f>BI9</f>
        <v>0</v>
      </c>
      <c r="CL9" s="292">
        <f>BJ9</f>
        <v>960</v>
      </c>
      <c r="CM9" s="292">
        <f>SUM(CT9,DA9)</f>
        <v>18888</v>
      </c>
      <c r="CN9" s="292">
        <f>SUM(CU9,DB9)</f>
        <v>0</v>
      </c>
      <c r="CO9" s="292">
        <f>SUM(CV9,DC9)</f>
        <v>18414</v>
      </c>
      <c r="CP9" s="292">
        <f>SUM(CW9,DD9)</f>
        <v>360</v>
      </c>
      <c r="CQ9" s="292">
        <f>SUM(CX9,DE9)</f>
        <v>0</v>
      </c>
      <c r="CR9" s="292">
        <f>SUM(CY9,DF9)</f>
        <v>0</v>
      </c>
      <c r="CS9" s="292">
        <f>SUM(CZ9,DG9)</f>
        <v>114</v>
      </c>
      <c r="CT9" s="292">
        <f>SUM(CU9:CZ9)</f>
        <v>15367</v>
      </c>
      <c r="CU9" s="292">
        <f>AE9</f>
        <v>0</v>
      </c>
      <c r="CV9" s="292">
        <f>AI9</f>
        <v>14980</v>
      </c>
      <c r="CW9" s="292">
        <f>AM9</f>
        <v>346</v>
      </c>
      <c r="CX9" s="292">
        <f>AQ9</f>
        <v>0</v>
      </c>
      <c r="CY9" s="292">
        <f>AU9</f>
        <v>0</v>
      </c>
      <c r="CZ9" s="292">
        <f>AY9</f>
        <v>41</v>
      </c>
      <c r="DA9" s="292">
        <f>SUM(DB9:DG9)</f>
        <v>3521</v>
      </c>
      <c r="DB9" s="292">
        <f>BL9</f>
        <v>0</v>
      </c>
      <c r="DC9" s="292">
        <f>BM9</f>
        <v>3434</v>
      </c>
      <c r="DD9" s="292">
        <f>BN9</f>
        <v>14</v>
      </c>
      <c r="DE9" s="292">
        <f>BO9</f>
        <v>0</v>
      </c>
      <c r="DF9" s="292">
        <f>BP9</f>
        <v>0</v>
      </c>
      <c r="DG9" s="292">
        <f>BQ9</f>
        <v>73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25162</v>
      </c>
      <c r="E10" s="292">
        <f>SUM(F10,J10,N10,R10,V10,Z10)</f>
        <v>15728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14372</v>
      </c>
      <c r="K10" s="292">
        <v>3128</v>
      </c>
      <c r="L10" s="292">
        <v>11227</v>
      </c>
      <c r="M10" s="292">
        <v>17</v>
      </c>
      <c r="N10" s="292">
        <f>SUM(O10:Q10)</f>
        <v>459</v>
      </c>
      <c r="O10" s="292">
        <v>111</v>
      </c>
      <c r="P10" s="292">
        <v>347</v>
      </c>
      <c r="Q10" s="292">
        <v>1</v>
      </c>
      <c r="R10" s="292">
        <f>SUM(S10:U10)</f>
        <v>861</v>
      </c>
      <c r="S10" s="292">
        <v>211</v>
      </c>
      <c r="T10" s="292">
        <v>650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36</v>
      </c>
      <c r="AA10" s="292">
        <v>0</v>
      </c>
      <c r="AB10" s="292">
        <v>0</v>
      </c>
      <c r="AC10" s="292">
        <v>36</v>
      </c>
      <c r="AD10" s="292">
        <f>SUM(AE10,AI10,AM10,AQ10,AU10,AY10)</f>
        <v>6810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6767</v>
      </c>
      <c r="AJ10" s="292">
        <v>0</v>
      </c>
      <c r="AK10" s="292">
        <v>0</v>
      </c>
      <c r="AL10" s="292">
        <v>6767</v>
      </c>
      <c r="AM10" s="292">
        <f>SUM(AN10:AP10)</f>
        <v>42</v>
      </c>
      <c r="AN10" s="292">
        <v>0</v>
      </c>
      <c r="AO10" s="292">
        <v>0</v>
      </c>
      <c r="AP10" s="292">
        <v>42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</v>
      </c>
      <c r="AZ10" s="292">
        <v>0</v>
      </c>
      <c r="BA10" s="292">
        <v>0</v>
      </c>
      <c r="BB10" s="292">
        <v>1</v>
      </c>
      <c r="BC10" s="292">
        <f>SUM(BD10,BK10)</f>
        <v>2624</v>
      </c>
      <c r="BD10" s="292">
        <f>SUM(BE10:BJ10)</f>
        <v>156</v>
      </c>
      <c r="BE10" s="292">
        <v>0</v>
      </c>
      <c r="BF10" s="292">
        <v>42</v>
      </c>
      <c r="BG10" s="292">
        <v>16</v>
      </c>
      <c r="BH10" s="292">
        <v>0</v>
      </c>
      <c r="BI10" s="292">
        <v>25</v>
      </c>
      <c r="BJ10" s="292">
        <v>73</v>
      </c>
      <c r="BK10" s="292">
        <f>SUM(BL10:BQ10)</f>
        <v>2468</v>
      </c>
      <c r="BL10" s="292">
        <v>0</v>
      </c>
      <c r="BM10" s="292">
        <v>370</v>
      </c>
      <c r="BN10" s="292">
        <v>74</v>
      </c>
      <c r="BO10" s="292">
        <v>2023</v>
      </c>
      <c r="BP10" s="292">
        <v>0</v>
      </c>
      <c r="BQ10" s="292">
        <v>1</v>
      </c>
      <c r="BR10" s="292">
        <f>SUM(BY10,CF10)</f>
        <v>15884</v>
      </c>
      <c r="BS10" s="292">
        <f>SUM(BZ10,CG10)</f>
        <v>0</v>
      </c>
      <c r="BT10" s="292">
        <f>SUM(CA10,CH10)</f>
        <v>14414</v>
      </c>
      <c r="BU10" s="292">
        <f>SUM(CB10,CI10)</f>
        <v>475</v>
      </c>
      <c r="BV10" s="292">
        <f>SUM(CC10,CJ10)</f>
        <v>861</v>
      </c>
      <c r="BW10" s="292">
        <f>SUM(CD10,CK10)</f>
        <v>25</v>
      </c>
      <c r="BX10" s="292">
        <f>SUM(CE10,CL10)</f>
        <v>109</v>
      </c>
      <c r="BY10" s="292">
        <f>SUM(BZ10:CE10)</f>
        <v>15728</v>
      </c>
      <c r="BZ10" s="292">
        <f>F10</f>
        <v>0</v>
      </c>
      <c r="CA10" s="292">
        <f>J10</f>
        <v>14372</v>
      </c>
      <c r="CB10" s="292">
        <f>N10</f>
        <v>459</v>
      </c>
      <c r="CC10" s="292">
        <f>R10</f>
        <v>861</v>
      </c>
      <c r="CD10" s="292">
        <f>V10</f>
        <v>0</v>
      </c>
      <c r="CE10" s="292">
        <f>Z10</f>
        <v>36</v>
      </c>
      <c r="CF10" s="292">
        <f>SUM(CG10:CL10)</f>
        <v>156</v>
      </c>
      <c r="CG10" s="292">
        <f>BE10</f>
        <v>0</v>
      </c>
      <c r="CH10" s="292">
        <f>BF10</f>
        <v>42</v>
      </c>
      <c r="CI10" s="292">
        <f>BG10</f>
        <v>16</v>
      </c>
      <c r="CJ10" s="292">
        <f>BH10</f>
        <v>0</v>
      </c>
      <c r="CK10" s="292">
        <f>BI10</f>
        <v>25</v>
      </c>
      <c r="CL10" s="292">
        <f>BJ10</f>
        <v>73</v>
      </c>
      <c r="CM10" s="292">
        <f>SUM(CT10,DA10)</f>
        <v>9278</v>
      </c>
      <c r="CN10" s="292">
        <f>SUM(CU10,DB10)</f>
        <v>0</v>
      </c>
      <c r="CO10" s="292">
        <f>SUM(CV10,DC10)</f>
        <v>7137</v>
      </c>
      <c r="CP10" s="292">
        <f>SUM(CW10,DD10)</f>
        <v>116</v>
      </c>
      <c r="CQ10" s="292">
        <f>SUM(CX10,DE10)</f>
        <v>2023</v>
      </c>
      <c r="CR10" s="292">
        <f>SUM(CY10,DF10)</f>
        <v>0</v>
      </c>
      <c r="CS10" s="292">
        <f>SUM(CZ10,DG10)</f>
        <v>2</v>
      </c>
      <c r="CT10" s="292">
        <f>SUM(CU10:CZ10)</f>
        <v>6810</v>
      </c>
      <c r="CU10" s="292">
        <f>AE10</f>
        <v>0</v>
      </c>
      <c r="CV10" s="292">
        <f>AI10</f>
        <v>6767</v>
      </c>
      <c r="CW10" s="292">
        <f>AM10</f>
        <v>42</v>
      </c>
      <c r="CX10" s="292">
        <f>AQ10</f>
        <v>0</v>
      </c>
      <c r="CY10" s="292">
        <f>AU10</f>
        <v>0</v>
      </c>
      <c r="CZ10" s="292">
        <f>AY10</f>
        <v>1</v>
      </c>
      <c r="DA10" s="292">
        <f>SUM(DB10:DG10)</f>
        <v>2468</v>
      </c>
      <c r="DB10" s="292">
        <f>BL10</f>
        <v>0</v>
      </c>
      <c r="DC10" s="292">
        <f>BM10</f>
        <v>370</v>
      </c>
      <c r="DD10" s="292">
        <f>BN10</f>
        <v>74</v>
      </c>
      <c r="DE10" s="292">
        <f>BO10</f>
        <v>2023</v>
      </c>
      <c r="DF10" s="292">
        <f>BP10</f>
        <v>0</v>
      </c>
      <c r="DG10" s="292">
        <f>BQ10</f>
        <v>1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12839</v>
      </c>
      <c r="E11" s="292">
        <f>SUM(F11,J11,N11,R11,V11,Z11)</f>
        <v>7517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5415</v>
      </c>
      <c r="K11" s="292">
        <v>1520</v>
      </c>
      <c r="L11" s="292">
        <v>3895</v>
      </c>
      <c r="M11" s="292">
        <v>0</v>
      </c>
      <c r="N11" s="292">
        <f>SUM(O11:Q11)</f>
        <v>300</v>
      </c>
      <c r="O11" s="292">
        <v>76</v>
      </c>
      <c r="P11" s="292">
        <v>224</v>
      </c>
      <c r="Q11" s="292">
        <v>0</v>
      </c>
      <c r="R11" s="292">
        <f>SUM(S11:U11)</f>
        <v>1694</v>
      </c>
      <c r="S11" s="292">
        <v>282</v>
      </c>
      <c r="T11" s="292">
        <v>1412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108</v>
      </c>
      <c r="AA11" s="292">
        <v>108</v>
      </c>
      <c r="AB11" s="292">
        <v>0</v>
      </c>
      <c r="AC11" s="292">
        <v>0</v>
      </c>
      <c r="AD11" s="292">
        <f>SUM(AE11,AI11,AM11,AQ11,AU11,AY11)</f>
        <v>3570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2657</v>
      </c>
      <c r="AJ11" s="292">
        <v>0</v>
      </c>
      <c r="AK11" s="292">
        <v>0</v>
      </c>
      <c r="AL11" s="292">
        <v>2657</v>
      </c>
      <c r="AM11" s="292">
        <f>SUM(AN11:AP11)</f>
        <v>171</v>
      </c>
      <c r="AN11" s="292">
        <v>0</v>
      </c>
      <c r="AO11" s="292">
        <v>0</v>
      </c>
      <c r="AP11" s="292">
        <v>171</v>
      </c>
      <c r="AQ11" s="292">
        <f>SUM(AR11:AT11)</f>
        <v>588</v>
      </c>
      <c r="AR11" s="292">
        <v>0</v>
      </c>
      <c r="AS11" s="292">
        <v>0</v>
      </c>
      <c r="AT11" s="292">
        <v>588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154</v>
      </c>
      <c r="AZ11" s="292">
        <v>0</v>
      </c>
      <c r="BA11" s="292">
        <v>0</v>
      </c>
      <c r="BB11" s="292">
        <v>154</v>
      </c>
      <c r="BC11" s="292">
        <f>SUM(BD11,BK11)</f>
        <v>1752</v>
      </c>
      <c r="BD11" s="292">
        <f>SUM(BE11:BJ11)</f>
        <v>1005</v>
      </c>
      <c r="BE11" s="292">
        <v>0</v>
      </c>
      <c r="BF11" s="292">
        <v>312</v>
      </c>
      <c r="BG11" s="292">
        <v>176</v>
      </c>
      <c r="BH11" s="292">
        <v>0</v>
      </c>
      <c r="BI11" s="292">
        <v>0</v>
      </c>
      <c r="BJ11" s="292">
        <v>517</v>
      </c>
      <c r="BK11" s="292">
        <f>SUM(BL11:BQ11)</f>
        <v>747</v>
      </c>
      <c r="BL11" s="292">
        <v>0</v>
      </c>
      <c r="BM11" s="292">
        <v>598</v>
      </c>
      <c r="BN11" s="292">
        <v>27</v>
      </c>
      <c r="BO11" s="292">
        <v>0</v>
      </c>
      <c r="BP11" s="292">
        <v>0</v>
      </c>
      <c r="BQ11" s="292">
        <v>122</v>
      </c>
      <c r="BR11" s="292">
        <f>SUM(BY11,CF11)</f>
        <v>8522</v>
      </c>
      <c r="BS11" s="292">
        <f>SUM(BZ11,CG11)</f>
        <v>0</v>
      </c>
      <c r="BT11" s="292">
        <f>SUM(CA11,CH11)</f>
        <v>5727</v>
      </c>
      <c r="BU11" s="292">
        <f>SUM(CB11,CI11)</f>
        <v>476</v>
      </c>
      <c r="BV11" s="292">
        <f>SUM(CC11,CJ11)</f>
        <v>1694</v>
      </c>
      <c r="BW11" s="292">
        <f>SUM(CD11,CK11)</f>
        <v>0</v>
      </c>
      <c r="BX11" s="292">
        <f>SUM(CE11,CL11)</f>
        <v>625</v>
      </c>
      <c r="BY11" s="292">
        <f>SUM(BZ11:CE11)</f>
        <v>7517</v>
      </c>
      <c r="BZ11" s="292">
        <f>F11</f>
        <v>0</v>
      </c>
      <c r="CA11" s="292">
        <f>J11</f>
        <v>5415</v>
      </c>
      <c r="CB11" s="292">
        <f>N11</f>
        <v>300</v>
      </c>
      <c r="CC11" s="292">
        <f>R11</f>
        <v>1694</v>
      </c>
      <c r="CD11" s="292">
        <f>V11</f>
        <v>0</v>
      </c>
      <c r="CE11" s="292">
        <f>Z11</f>
        <v>108</v>
      </c>
      <c r="CF11" s="292">
        <f>SUM(CG11:CL11)</f>
        <v>1005</v>
      </c>
      <c r="CG11" s="292">
        <f>BE11</f>
        <v>0</v>
      </c>
      <c r="CH11" s="292">
        <f>BF11</f>
        <v>312</v>
      </c>
      <c r="CI11" s="292">
        <f>BG11</f>
        <v>176</v>
      </c>
      <c r="CJ11" s="292">
        <f>BH11</f>
        <v>0</v>
      </c>
      <c r="CK11" s="292">
        <f>BI11</f>
        <v>0</v>
      </c>
      <c r="CL11" s="292">
        <f>BJ11</f>
        <v>517</v>
      </c>
      <c r="CM11" s="292">
        <f>SUM(CT11,DA11)</f>
        <v>4317</v>
      </c>
      <c r="CN11" s="292">
        <f>SUM(CU11,DB11)</f>
        <v>0</v>
      </c>
      <c r="CO11" s="292">
        <f>SUM(CV11,DC11)</f>
        <v>3255</v>
      </c>
      <c r="CP11" s="292">
        <f>SUM(CW11,DD11)</f>
        <v>198</v>
      </c>
      <c r="CQ11" s="292">
        <f>SUM(CX11,DE11)</f>
        <v>588</v>
      </c>
      <c r="CR11" s="292">
        <f>SUM(CY11,DF11)</f>
        <v>0</v>
      </c>
      <c r="CS11" s="292">
        <f>SUM(CZ11,DG11)</f>
        <v>276</v>
      </c>
      <c r="CT11" s="292">
        <f>SUM(CU11:CZ11)</f>
        <v>3570</v>
      </c>
      <c r="CU11" s="292">
        <f>AE11</f>
        <v>0</v>
      </c>
      <c r="CV11" s="292">
        <f>AI11</f>
        <v>2657</v>
      </c>
      <c r="CW11" s="292">
        <f>AM11</f>
        <v>171</v>
      </c>
      <c r="CX11" s="292">
        <f>AQ11</f>
        <v>588</v>
      </c>
      <c r="CY11" s="292">
        <f>AU11</f>
        <v>0</v>
      </c>
      <c r="CZ11" s="292">
        <f>AY11</f>
        <v>154</v>
      </c>
      <c r="DA11" s="292">
        <f>SUM(DB11:DG11)</f>
        <v>747</v>
      </c>
      <c r="DB11" s="292">
        <f>BL11</f>
        <v>0</v>
      </c>
      <c r="DC11" s="292">
        <f>BM11</f>
        <v>598</v>
      </c>
      <c r="DD11" s="292">
        <f>BN11</f>
        <v>27</v>
      </c>
      <c r="DE11" s="292">
        <f>BO11</f>
        <v>0</v>
      </c>
      <c r="DF11" s="292">
        <f>BP11</f>
        <v>0</v>
      </c>
      <c r="DG11" s="292">
        <f>BQ11</f>
        <v>122</v>
      </c>
      <c r="DH11" s="292">
        <v>0</v>
      </c>
      <c r="DI11" s="292">
        <f>SUM(DJ11:DM11)</f>
        <v>1</v>
      </c>
      <c r="DJ11" s="292">
        <v>0</v>
      </c>
      <c r="DK11" s="292">
        <v>0</v>
      </c>
      <c r="DL11" s="292">
        <v>0</v>
      </c>
      <c r="DM11" s="292">
        <v>1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44564</v>
      </c>
      <c r="E12" s="292">
        <f>SUM(F12,J12,N12,R12,V12,Z12)</f>
        <v>24508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20008</v>
      </c>
      <c r="K12" s="292">
        <v>63</v>
      </c>
      <c r="L12" s="292">
        <v>19945</v>
      </c>
      <c r="M12" s="292">
        <v>0</v>
      </c>
      <c r="N12" s="292">
        <f>SUM(O12:Q12)</f>
        <v>351</v>
      </c>
      <c r="O12" s="292">
        <v>4</v>
      </c>
      <c r="P12" s="292">
        <v>347</v>
      </c>
      <c r="Q12" s="292">
        <v>0</v>
      </c>
      <c r="R12" s="292">
        <f>SUM(S12:U12)</f>
        <v>3649</v>
      </c>
      <c r="S12" s="292">
        <v>1</v>
      </c>
      <c r="T12" s="292">
        <v>3648</v>
      </c>
      <c r="U12" s="292">
        <v>0</v>
      </c>
      <c r="V12" s="292">
        <f>SUM(W12:Y12)</f>
        <v>37</v>
      </c>
      <c r="W12" s="292">
        <v>0</v>
      </c>
      <c r="X12" s="292">
        <v>37</v>
      </c>
      <c r="Y12" s="292">
        <v>0</v>
      </c>
      <c r="Z12" s="292">
        <f>SUM(AA12:AC12)</f>
        <v>463</v>
      </c>
      <c r="AA12" s="292">
        <v>14</v>
      </c>
      <c r="AB12" s="292">
        <v>449</v>
      </c>
      <c r="AC12" s="292">
        <v>0</v>
      </c>
      <c r="AD12" s="292">
        <f>SUM(AE12,AI12,AM12,AQ12,AU12,AY12)</f>
        <v>12021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11631</v>
      </c>
      <c r="AJ12" s="292">
        <v>0</v>
      </c>
      <c r="AK12" s="292">
        <v>0</v>
      </c>
      <c r="AL12" s="292">
        <v>11631</v>
      </c>
      <c r="AM12" s="292">
        <f>SUM(AN12:AP12)</f>
        <v>4</v>
      </c>
      <c r="AN12" s="292">
        <v>0</v>
      </c>
      <c r="AO12" s="292">
        <v>0</v>
      </c>
      <c r="AP12" s="292">
        <v>4</v>
      </c>
      <c r="AQ12" s="292">
        <f>SUM(AR12:AT12)</f>
        <v>11</v>
      </c>
      <c r="AR12" s="292">
        <v>0</v>
      </c>
      <c r="AS12" s="292">
        <v>0</v>
      </c>
      <c r="AT12" s="292">
        <v>11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375</v>
      </c>
      <c r="AZ12" s="292">
        <v>0</v>
      </c>
      <c r="BA12" s="292">
        <v>0</v>
      </c>
      <c r="BB12" s="292">
        <v>375</v>
      </c>
      <c r="BC12" s="292">
        <f>SUM(BD12,BK12)</f>
        <v>8035</v>
      </c>
      <c r="BD12" s="292">
        <f>SUM(BE12:BJ12)</f>
        <v>6999</v>
      </c>
      <c r="BE12" s="292">
        <v>0</v>
      </c>
      <c r="BF12" s="292">
        <v>3486</v>
      </c>
      <c r="BG12" s="292">
        <v>1429</v>
      </c>
      <c r="BH12" s="292">
        <v>37</v>
      </c>
      <c r="BI12" s="292">
        <v>0</v>
      </c>
      <c r="BJ12" s="292">
        <v>2047</v>
      </c>
      <c r="BK12" s="292">
        <f>SUM(BL12:BQ12)</f>
        <v>1036</v>
      </c>
      <c r="BL12" s="292">
        <v>0</v>
      </c>
      <c r="BM12" s="292">
        <v>873</v>
      </c>
      <c r="BN12" s="292">
        <v>0</v>
      </c>
      <c r="BO12" s="292">
        <v>0</v>
      </c>
      <c r="BP12" s="292">
        <v>0</v>
      </c>
      <c r="BQ12" s="292">
        <v>163</v>
      </c>
      <c r="BR12" s="292">
        <f>SUM(BY12,CF12)</f>
        <v>31507</v>
      </c>
      <c r="BS12" s="292">
        <f>SUM(BZ12,CG12)</f>
        <v>0</v>
      </c>
      <c r="BT12" s="292">
        <f>SUM(CA12,CH12)</f>
        <v>23494</v>
      </c>
      <c r="BU12" s="292">
        <f>SUM(CB12,CI12)</f>
        <v>1780</v>
      </c>
      <c r="BV12" s="292">
        <f>SUM(CC12,CJ12)</f>
        <v>3686</v>
      </c>
      <c r="BW12" s="292">
        <f>SUM(CD12,CK12)</f>
        <v>37</v>
      </c>
      <c r="BX12" s="292">
        <f>SUM(CE12,CL12)</f>
        <v>2510</v>
      </c>
      <c r="BY12" s="292">
        <f>SUM(BZ12:CE12)</f>
        <v>24508</v>
      </c>
      <c r="BZ12" s="292">
        <f>F12</f>
        <v>0</v>
      </c>
      <c r="CA12" s="292">
        <f>J12</f>
        <v>20008</v>
      </c>
      <c r="CB12" s="292">
        <f>N12</f>
        <v>351</v>
      </c>
      <c r="CC12" s="292">
        <f>R12</f>
        <v>3649</v>
      </c>
      <c r="CD12" s="292">
        <f>V12</f>
        <v>37</v>
      </c>
      <c r="CE12" s="292">
        <f>Z12</f>
        <v>463</v>
      </c>
      <c r="CF12" s="292">
        <f>SUM(CG12:CL12)</f>
        <v>6999</v>
      </c>
      <c r="CG12" s="292">
        <f>BE12</f>
        <v>0</v>
      </c>
      <c r="CH12" s="292">
        <f>BF12</f>
        <v>3486</v>
      </c>
      <c r="CI12" s="292">
        <f>BG12</f>
        <v>1429</v>
      </c>
      <c r="CJ12" s="292">
        <f>BH12</f>
        <v>37</v>
      </c>
      <c r="CK12" s="292">
        <f>BI12</f>
        <v>0</v>
      </c>
      <c r="CL12" s="292">
        <f>BJ12</f>
        <v>2047</v>
      </c>
      <c r="CM12" s="292">
        <f>SUM(CT12,DA12)</f>
        <v>13057</v>
      </c>
      <c r="CN12" s="292">
        <f>SUM(CU12,DB12)</f>
        <v>0</v>
      </c>
      <c r="CO12" s="292">
        <f>SUM(CV12,DC12)</f>
        <v>12504</v>
      </c>
      <c r="CP12" s="292">
        <f>SUM(CW12,DD12)</f>
        <v>4</v>
      </c>
      <c r="CQ12" s="292">
        <f>SUM(CX12,DE12)</f>
        <v>11</v>
      </c>
      <c r="CR12" s="292">
        <f>SUM(CY12,DF12)</f>
        <v>0</v>
      </c>
      <c r="CS12" s="292">
        <f>SUM(CZ12,DG12)</f>
        <v>538</v>
      </c>
      <c r="CT12" s="292">
        <f>SUM(CU12:CZ12)</f>
        <v>12021</v>
      </c>
      <c r="CU12" s="292">
        <f>AE12</f>
        <v>0</v>
      </c>
      <c r="CV12" s="292">
        <f>AI12</f>
        <v>11631</v>
      </c>
      <c r="CW12" s="292">
        <f>AM12</f>
        <v>4</v>
      </c>
      <c r="CX12" s="292">
        <f>AQ12</f>
        <v>11</v>
      </c>
      <c r="CY12" s="292">
        <f>AU12</f>
        <v>0</v>
      </c>
      <c r="CZ12" s="292">
        <f>AY12</f>
        <v>375</v>
      </c>
      <c r="DA12" s="292">
        <f>SUM(DB12:DG12)</f>
        <v>1036</v>
      </c>
      <c r="DB12" s="292">
        <f>BL12</f>
        <v>0</v>
      </c>
      <c r="DC12" s="292">
        <f>BM12</f>
        <v>873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163</v>
      </c>
      <c r="DH12" s="292">
        <v>0</v>
      </c>
      <c r="DI12" s="292">
        <f>SUM(DJ12:DM12)</f>
        <v>1</v>
      </c>
      <c r="DJ12" s="292">
        <v>1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38322</v>
      </c>
      <c r="E13" s="292">
        <f>SUM(F13,J13,N13,R13,V13,Z13)</f>
        <v>23682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19604</v>
      </c>
      <c r="K13" s="292">
        <v>0</v>
      </c>
      <c r="L13" s="292">
        <v>19604</v>
      </c>
      <c r="M13" s="292">
        <v>0</v>
      </c>
      <c r="N13" s="292">
        <f>SUM(O13:Q13)</f>
        <v>1526</v>
      </c>
      <c r="O13" s="292">
        <v>0</v>
      </c>
      <c r="P13" s="292">
        <v>1526</v>
      </c>
      <c r="Q13" s="292">
        <v>0</v>
      </c>
      <c r="R13" s="292">
        <f>SUM(S13:U13)</f>
        <v>1620</v>
      </c>
      <c r="S13" s="292">
        <v>0</v>
      </c>
      <c r="T13" s="292">
        <v>1620</v>
      </c>
      <c r="U13" s="292">
        <v>0</v>
      </c>
      <c r="V13" s="292">
        <f>SUM(W13:Y13)</f>
        <v>30</v>
      </c>
      <c r="W13" s="292">
        <v>0</v>
      </c>
      <c r="X13" s="292">
        <v>30</v>
      </c>
      <c r="Y13" s="292">
        <v>0</v>
      </c>
      <c r="Z13" s="292">
        <f>SUM(AA13:AC13)</f>
        <v>902</v>
      </c>
      <c r="AA13" s="292">
        <v>0</v>
      </c>
      <c r="AB13" s="292">
        <v>902</v>
      </c>
      <c r="AC13" s="292">
        <v>0</v>
      </c>
      <c r="AD13" s="292">
        <f>SUM(AE13,AI13,AM13,AQ13,AU13,AY13)</f>
        <v>10271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9909</v>
      </c>
      <c r="AJ13" s="292">
        <v>0</v>
      </c>
      <c r="AK13" s="292">
        <v>0</v>
      </c>
      <c r="AL13" s="292">
        <v>9909</v>
      </c>
      <c r="AM13" s="292">
        <f>SUM(AN13:AP13)</f>
        <v>362</v>
      </c>
      <c r="AN13" s="292">
        <v>0</v>
      </c>
      <c r="AO13" s="292">
        <v>0</v>
      </c>
      <c r="AP13" s="292">
        <v>362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4369</v>
      </c>
      <c r="BD13" s="292">
        <f>SUM(BE13:BJ13)</f>
        <v>3476</v>
      </c>
      <c r="BE13" s="292">
        <v>0</v>
      </c>
      <c r="BF13" s="292">
        <v>503</v>
      </c>
      <c r="BG13" s="292">
        <v>2068</v>
      </c>
      <c r="BH13" s="292">
        <v>61</v>
      </c>
      <c r="BI13" s="292">
        <v>3</v>
      </c>
      <c r="BJ13" s="292">
        <v>841</v>
      </c>
      <c r="BK13" s="292">
        <f>SUM(BL13:BQ13)</f>
        <v>893</v>
      </c>
      <c r="BL13" s="292">
        <v>0</v>
      </c>
      <c r="BM13" s="292">
        <v>673</v>
      </c>
      <c r="BN13" s="292">
        <v>24</v>
      </c>
      <c r="BO13" s="292">
        <v>40</v>
      </c>
      <c r="BP13" s="292">
        <v>0</v>
      </c>
      <c r="BQ13" s="292">
        <v>156</v>
      </c>
      <c r="BR13" s="292">
        <f>SUM(BY13,CF13)</f>
        <v>27158</v>
      </c>
      <c r="BS13" s="292">
        <f>SUM(BZ13,CG13)</f>
        <v>0</v>
      </c>
      <c r="BT13" s="292">
        <f>SUM(CA13,CH13)</f>
        <v>20107</v>
      </c>
      <c r="BU13" s="292">
        <f>SUM(CB13,CI13)</f>
        <v>3594</v>
      </c>
      <c r="BV13" s="292">
        <f>SUM(CC13,CJ13)</f>
        <v>1681</v>
      </c>
      <c r="BW13" s="292">
        <f>SUM(CD13,CK13)</f>
        <v>33</v>
      </c>
      <c r="BX13" s="292">
        <f>SUM(CE13,CL13)</f>
        <v>1743</v>
      </c>
      <c r="BY13" s="292">
        <f>SUM(BZ13:CE13)</f>
        <v>23682</v>
      </c>
      <c r="BZ13" s="292">
        <f>F13</f>
        <v>0</v>
      </c>
      <c r="CA13" s="292">
        <f>J13</f>
        <v>19604</v>
      </c>
      <c r="CB13" s="292">
        <f>N13</f>
        <v>1526</v>
      </c>
      <c r="CC13" s="292">
        <f>R13</f>
        <v>1620</v>
      </c>
      <c r="CD13" s="292">
        <f>V13</f>
        <v>30</v>
      </c>
      <c r="CE13" s="292">
        <f>Z13</f>
        <v>902</v>
      </c>
      <c r="CF13" s="292">
        <f>SUM(CG13:CL13)</f>
        <v>3476</v>
      </c>
      <c r="CG13" s="292">
        <f>BE13</f>
        <v>0</v>
      </c>
      <c r="CH13" s="292">
        <f>BF13</f>
        <v>503</v>
      </c>
      <c r="CI13" s="292">
        <f>BG13</f>
        <v>2068</v>
      </c>
      <c r="CJ13" s="292">
        <f>BH13</f>
        <v>61</v>
      </c>
      <c r="CK13" s="292">
        <f>BI13</f>
        <v>3</v>
      </c>
      <c r="CL13" s="292">
        <f>BJ13</f>
        <v>841</v>
      </c>
      <c r="CM13" s="292">
        <f>SUM(CT13,DA13)</f>
        <v>11164</v>
      </c>
      <c r="CN13" s="292">
        <f>SUM(CU13,DB13)</f>
        <v>0</v>
      </c>
      <c r="CO13" s="292">
        <f>SUM(CV13,DC13)</f>
        <v>10582</v>
      </c>
      <c r="CP13" s="292">
        <f>SUM(CW13,DD13)</f>
        <v>386</v>
      </c>
      <c r="CQ13" s="292">
        <f>SUM(CX13,DE13)</f>
        <v>40</v>
      </c>
      <c r="CR13" s="292">
        <f>SUM(CY13,DF13)</f>
        <v>0</v>
      </c>
      <c r="CS13" s="292">
        <f>SUM(CZ13,DG13)</f>
        <v>156</v>
      </c>
      <c r="CT13" s="292">
        <f>SUM(CU13:CZ13)</f>
        <v>10271</v>
      </c>
      <c r="CU13" s="292">
        <f>AE13</f>
        <v>0</v>
      </c>
      <c r="CV13" s="292">
        <f>AI13</f>
        <v>9909</v>
      </c>
      <c r="CW13" s="292">
        <f>AM13</f>
        <v>362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893</v>
      </c>
      <c r="DB13" s="292">
        <f>BL13</f>
        <v>0</v>
      </c>
      <c r="DC13" s="292">
        <f>BM13</f>
        <v>673</v>
      </c>
      <c r="DD13" s="292">
        <f>BN13</f>
        <v>24</v>
      </c>
      <c r="DE13" s="292">
        <f>BO13</f>
        <v>40</v>
      </c>
      <c r="DF13" s="292">
        <f>BP13</f>
        <v>0</v>
      </c>
      <c r="DG13" s="292">
        <f>BQ13</f>
        <v>156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13313</v>
      </c>
      <c r="E14" s="292">
        <f>SUM(F14,J14,N14,R14,V14,Z14)</f>
        <v>7736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6573</v>
      </c>
      <c r="K14" s="292">
        <v>0</v>
      </c>
      <c r="L14" s="292">
        <v>6573</v>
      </c>
      <c r="M14" s="292">
        <v>0</v>
      </c>
      <c r="N14" s="292">
        <f>SUM(O14:Q14)</f>
        <v>309</v>
      </c>
      <c r="O14" s="292">
        <v>0</v>
      </c>
      <c r="P14" s="292">
        <v>309</v>
      </c>
      <c r="Q14" s="292">
        <v>0</v>
      </c>
      <c r="R14" s="292">
        <f>SUM(S14:U14)</f>
        <v>829</v>
      </c>
      <c r="S14" s="292">
        <v>0</v>
      </c>
      <c r="T14" s="292">
        <v>829</v>
      </c>
      <c r="U14" s="292">
        <v>0</v>
      </c>
      <c r="V14" s="292">
        <f>SUM(W14:Y14)</f>
        <v>10</v>
      </c>
      <c r="W14" s="292">
        <v>0</v>
      </c>
      <c r="X14" s="292">
        <v>10</v>
      </c>
      <c r="Y14" s="292">
        <v>0</v>
      </c>
      <c r="Z14" s="292">
        <f>SUM(AA14:AC14)</f>
        <v>15</v>
      </c>
      <c r="AA14" s="292">
        <v>0</v>
      </c>
      <c r="AB14" s="292">
        <v>15</v>
      </c>
      <c r="AC14" s="292">
        <v>0</v>
      </c>
      <c r="AD14" s="292">
        <f>SUM(AE14,AI14,AM14,AQ14,AU14,AY14)</f>
        <v>4381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4381</v>
      </c>
      <c r="AJ14" s="292">
        <v>0</v>
      </c>
      <c r="AK14" s="292">
        <v>0</v>
      </c>
      <c r="AL14" s="292">
        <v>4381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1196</v>
      </c>
      <c r="BD14" s="292">
        <f>SUM(BE14:BJ14)</f>
        <v>445</v>
      </c>
      <c r="BE14" s="292">
        <v>0</v>
      </c>
      <c r="BF14" s="292">
        <v>417</v>
      </c>
      <c r="BG14" s="292">
        <v>28</v>
      </c>
      <c r="BH14" s="292">
        <v>0</v>
      </c>
      <c r="BI14" s="292">
        <v>0</v>
      </c>
      <c r="BJ14" s="292">
        <v>0</v>
      </c>
      <c r="BK14" s="292">
        <f>SUM(BL14:BQ14)</f>
        <v>751</v>
      </c>
      <c r="BL14" s="292">
        <v>0</v>
      </c>
      <c r="BM14" s="292">
        <v>751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8181</v>
      </c>
      <c r="BS14" s="292">
        <f>SUM(BZ14,CG14)</f>
        <v>0</v>
      </c>
      <c r="BT14" s="292">
        <f>SUM(CA14,CH14)</f>
        <v>6990</v>
      </c>
      <c r="BU14" s="292">
        <f>SUM(CB14,CI14)</f>
        <v>337</v>
      </c>
      <c r="BV14" s="292">
        <f>SUM(CC14,CJ14)</f>
        <v>829</v>
      </c>
      <c r="BW14" s="292">
        <f>SUM(CD14,CK14)</f>
        <v>10</v>
      </c>
      <c r="BX14" s="292">
        <f>SUM(CE14,CL14)</f>
        <v>15</v>
      </c>
      <c r="BY14" s="292">
        <f>SUM(BZ14:CE14)</f>
        <v>7736</v>
      </c>
      <c r="BZ14" s="292">
        <f>F14</f>
        <v>0</v>
      </c>
      <c r="CA14" s="292">
        <f>J14</f>
        <v>6573</v>
      </c>
      <c r="CB14" s="292">
        <f>N14</f>
        <v>309</v>
      </c>
      <c r="CC14" s="292">
        <f>R14</f>
        <v>829</v>
      </c>
      <c r="CD14" s="292">
        <f>V14</f>
        <v>10</v>
      </c>
      <c r="CE14" s="292">
        <f>Z14</f>
        <v>15</v>
      </c>
      <c r="CF14" s="292">
        <f>SUM(CG14:CL14)</f>
        <v>445</v>
      </c>
      <c r="CG14" s="292">
        <f>BE14</f>
        <v>0</v>
      </c>
      <c r="CH14" s="292">
        <f>BF14</f>
        <v>417</v>
      </c>
      <c r="CI14" s="292">
        <f>BG14</f>
        <v>28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5132</v>
      </c>
      <c r="CN14" s="292">
        <f>SUM(CU14,DB14)</f>
        <v>0</v>
      </c>
      <c r="CO14" s="292">
        <f>SUM(CV14,DC14)</f>
        <v>5132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4381</v>
      </c>
      <c r="CU14" s="292">
        <f>AE14</f>
        <v>0</v>
      </c>
      <c r="CV14" s="292">
        <f>AI14</f>
        <v>4381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751</v>
      </c>
      <c r="DB14" s="292">
        <f>BL14</f>
        <v>0</v>
      </c>
      <c r="DC14" s="292">
        <f>BM14</f>
        <v>751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2</v>
      </c>
      <c r="DJ14" s="292">
        <v>0</v>
      </c>
      <c r="DK14" s="292">
        <v>0</v>
      </c>
      <c r="DL14" s="292">
        <v>0</v>
      </c>
      <c r="DM14" s="292">
        <v>2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10803</v>
      </c>
      <c r="E15" s="292">
        <f>SUM(F15,J15,N15,R15,V15,Z15)</f>
        <v>7306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5315</v>
      </c>
      <c r="K15" s="292">
        <v>0</v>
      </c>
      <c r="L15" s="292">
        <v>5315</v>
      </c>
      <c r="M15" s="292">
        <v>0</v>
      </c>
      <c r="N15" s="292">
        <f>SUM(O15:Q15)</f>
        <v>531</v>
      </c>
      <c r="O15" s="292">
        <v>0</v>
      </c>
      <c r="P15" s="292">
        <v>531</v>
      </c>
      <c r="Q15" s="292">
        <v>0</v>
      </c>
      <c r="R15" s="292">
        <f>SUM(S15:U15)</f>
        <v>1296</v>
      </c>
      <c r="S15" s="292">
        <v>0</v>
      </c>
      <c r="T15" s="292">
        <v>1296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156</v>
      </c>
      <c r="AA15" s="292">
        <v>0</v>
      </c>
      <c r="AB15" s="292">
        <v>156</v>
      </c>
      <c r="AC15" s="292">
        <v>0</v>
      </c>
      <c r="AD15" s="292">
        <f>SUM(AE15,AI15,AM15,AQ15,AU15,AY15)</f>
        <v>2561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2561</v>
      </c>
      <c r="AJ15" s="292">
        <v>0</v>
      </c>
      <c r="AK15" s="292">
        <v>0</v>
      </c>
      <c r="AL15" s="292">
        <v>2561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936</v>
      </c>
      <c r="BD15" s="292">
        <f>SUM(BE15:BJ15)</f>
        <v>404</v>
      </c>
      <c r="BE15" s="292">
        <v>0</v>
      </c>
      <c r="BF15" s="292">
        <v>404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532</v>
      </c>
      <c r="BL15" s="292">
        <v>0</v>
      </c>
      <c r="BM15" s="292">
        <v>532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7710</v>
      </c>
      <c r="BS15" s="292">
        <f>SUM(BZ15,CG15)</f>
        <v>0</v>
      </c>
      <c r="BT15" s="292">
        <f>SUM(CA15,CH15)</f>
        <v>5719</v>
      </c>
      <c r="BU15" s="292">
        <f>SUM(CB15,CI15)</f>
        <v>531</v>
      </c>
      <c r="BV15" s="292">
        <f>SUM(CC15,CJ15)</f>
        <v>1296</v>
      </c>
      <c r="BW15" s="292">
        <f>SUM(CD15,CK15)</f>
        <v>8</v>
      </c>
      <c r="BX15" s="292">
        <f>SUM(CE15,CL15)</f>
        <v>156</v>
      </c>
      <c r="BY15" s="292">
        <f>SUM(BZ15:CE15)</f>
        <v>7306</v>
      </c>
      <c r="BZ15" s="292">
        <f>F15</f>
        <v>0</v>
      </c>
      <c r="CA15" s="292">
        <f>J15</f>
        <v>5315</v>
      </c>
      <c r="CB15" s="292">
        <f>N15</f>
        <v>531</v>
      </c>
      <c r="CC15" s="292">
        <f>R15</f>
        <v>1296</v>
      </c>
      <c r="CD15" s="292">
        <f>V15</f>
        <v>8</v>
      </c>
      <c r="CE15" s="292">
        <f>Z15</f>
        <v>156</v>
      </c>
      <c r="CF15" s="292">
        <f>SUM(CG15:CL15)</f>
        <v>404</v>
      </c>
      <c r="CG15" s="292">
        <f>BE15</f>
        <v>0</v>
      </c>
      <c r="CH15" s="292">
        <f>BF15</f>
        <v>404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3093</v>
      </c>
      <c r="CN15" s="292">
        <f>SUM(CU15,DB15)</f>
        <v>0</v>
      </c>
      <c r="CO15" s="292">
        <f>SUM(CV15,DC15)</f>
        <v>3093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2561</v>
      </c>
      <c r="CU15" s="292">
        <f>AE15</f>
        <v>0</v>
      </c>
      <c r="CV15" s="292">
        <f>AI15</f>
        <v>2561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532</v>
      </c>
      <c r="DB15" s="292">
        <f>BL15</f>
        <v>0</v>
      </c>
      <c r="DC15" s="292">
        <f>BM15</f>
        <v>532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33433</v>
      </c>
      <c r="E16" s="292">
        <f>SUM(F16,J16,N16,R16,V16,Z16)</f>
        <v>18500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16627</v>
      </c>
      <c r="K16" s="292">
        <v>0</v>
      </c>
      <c r="L16" s="292">
        <v>16627</v>
      </c>
      <c r="M16" s="292">
        <v>0</v>
      </c>
      <c r="N16" s="292">
        <f>SUM(O16:Q16)</f>
        <v>1031</v>
      </c>
      <c r="O16" s="292">
        <v>0</v>
      </c>
      <c r="P16" s="292">
        <v>1031</v>
      </c>
      <c r="Q16" s="292">
        <v>0</v>
      </c>
      <c r="R16" s="292">
        <f>SUM(S16:U16)</f>
        <v>796</v>
      </c>
      <c r="S16" s="292">
        <v>0</v>
      </c>
      <c r="T16" s="292">
        <v>796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46</v>
      </c>
      <c r="AA16" s="292">
        <v>0</v>
      </c>
      <c r="AB16" s="292">
        <v>46</v>
      </c>
      <c r="AC16" s="292">
        <v>0</v>
      </c>
      <c r="AD16" s="292">
        <f>SUM(AE16,AI16,AM16,AQ16,AU16,AY16)</f>
        <v>8512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8418</v>
      </c>
      <c r="AJ16" s="292">
        <v>0</v>
      </c>
      <c r="AK16" s="292">
        <v>0</v>
      </c>
      <c r="AL16" s="292">
        <v>8418</v>
      </c>
      <c r="AM16" s="292">
        <f>SUM(AN16:AP16)</f>
        <v>9</v>
      </c>
      <c r="AN16" s="292">
        <v>0</v>
      </c>
      <c r="AO16" s="292">
        <v>0</v>
      </c>
      <c r="AP16" s="292">
        <v>9</v>
      </c>
      <c r="AQ16" s="292">
        <f>SUM(AR16:AT16)</f>
        <v>36</v>
      </c>
      <c r="AR16" s="292">
        <v>0</v>
      </c>
      <c r="AS16" s="292">
        <v>0</v>
      </c>
      <c r="AT16" s="292">
        <v>36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49</v>
      </c>
      <c r="AZ16" s="292">
        <v>0</v>
      </c>
      <c r="BA16" s="292">
        <v>0</v>
      </c>
      <c r="BB16" s="292">
        <v>49</v>
      </c>
      <c r="BC16" s="292">
        <f>SUM(BD16,BK16)</f>
        <v>6421</v>
      </c>
      <c r="BD16" s="292">
        <f>SUM(BE16:BJ16)</f>
        <v>5087</v>
      </c>
      <c r="BE16" s="292">
        <v>0</v>
      </c>
      <c r="BF16" s="292">
        <v>2586</v>
      </c>
      <c r="BG16" s="292">
        <v>166</v>
      </c>
      <c r="BH16" s="292">
        <v>925</v>
      </c>
      <c r="BI16" s="292">
        <v>0</v>
      </c>
      <c r="BJ16" s="292">
        <v>1410</v>
      </c>
      <c r="BK16" s="292">
        <f>SUM(BL16:BQ16)</f>
        <v>1334</v>
      </c>
      <c r="BL16" s="292">
        <v>0</v>
      </c>
      <c r="BM16" s="292">
        <v>1095</v>
      </c>
      <c r="BN16" s="292">
        <v>19</v>
      </c>
      <c r="BO16" s="292">
        <v>16</v>
      </c>
      <c r="BP16" s="292">
        <v>0</v>
      </c>
      <c r="BQ16" s="292">
        <v>204</v>
      </c>
      <c r="BR16" s="292">
        <f>SUM(BY16,CF16)</f>
        <v>23587</v>
      </c>
      <c r="BS16" s="292">
        <f>SUM(BZ16,CG16)</f>
        <v>0</v>
      </c>
      <c r="BT16" s="292">
        <f>SUM(CA16,CH16)</f>
        <v>19213</v>
      </c>
      <c r="BU16" s="292">
        <f>SUM(CB16,CI16)</f>
        <v>1197</v>
      </c>
      <c r="BV16" s="292">
        <f>SUM(CC16,CJ16)</f>
        <v>1721</v>
      </c>
      <c r="BW16" s="292">
        <f>SUM(CD16,CK16)</f>
        <v>0</v>
      </c>
      <c r="BX16" s="292">
        <f>SUM(CE16,CL16)</f>
        <v>1456</v>
      </c>
      <c r="BY16" s="292">
        <f>SUM(BZ16:CE16)</f>
        <v>18500</v>
      </c>
      <c r="BZ16" s="292">
        <f>F16</f>
        <v>0</v>
      </c>
      <c r="CA16" s="292">
        <f>J16</f>
        <v>16627</v>
      </c>
      <c r="CB16" s="292">
        <f>N16</f>
        <v>1031</v>
      </c>
      <c r="CC16" s="292">
        <f>R16</f>
        <v>796</v>
      </c>
      <c r="CD16" s="292">
        <f>V16</f>
        <v>0</v>
      </c>
      <c r="CE16" s="292">
        <f>Z16</f>
        <v>46</v>
      </c>
      <c r="CF16" s="292">
        <f>SUM(CG16:CL16)</f>
        <v>5087</v>
      </c>
      <c r="CG16" s="292">
        <f>BE16</f>
        <v>0</v>
      </c>
      <c r="CH16" s="292">
        <f>BF16</f>
        <v>2586</v>
      </c>
      <c r="CI16" s="292">
        <f>BG16</f>
        <v>166</v>
      </c>
      <c r="CJ16" s="292">
        <f>BH16</f>
        <v>925</v>
      </c>
      <c r="CK16" s="292">
        <f>BI16</f>
        <v>0</v>
      </c>
      <c r="CL16" s="292">
        <f>BJ16</f>
        <v>1410</v>
      </c>
      <c r="CM16" s="292">
        <f>SUM(CT16,DA16)</f>
        <v>9846</v>
      </c>
      <c r="CN16" s="292">
        <f>SUM(CU16,DB16)</f>
        <v>0</v>
      </c>
      <c r="CO16" s="292">
        <f>SUM(CV16,DC16)</f>
        <v>9513</v>
      </c>
      <c r="CP16" s="292">
        <f>SUM(CW16,DD16)</f>
        <v>28</v>
      </c>
      <c r="CQ16" s="292">
        <f>SUM(CX16,DE16)</f>
        <v>52</v>
      </c>
      <c r="CR16" s="292">
        <f>SUM(CY16,DF16)</f>
        <v>0</v>
      </c>
      <c r="CS16" s="292">
        <f>SUM(CZ16,DG16)</f>
        <v>253</v>
      </c>
      <c r="CT16" s="292">
        <f>SUM(CU16:CZ16)</f>
        <v>8512</v>
      </c>
      <c r="CU16" s="292">
        <f>AE16</f>
        <v>0</v>
      </c>
      <c r="CV16" s="292">
        <f>AI16</f>
        <v>8418</v>
      </c>
      <c r="CW16" s="292">
        <f>AM16</f>
        <v>9</v>
      </c>
      <c r="CX16" s="292">
        <f>AQ16</f>
        <v>36</v>
      </c>
      <c r="CY16" s="292">
        <f>AU16</f>
        <v>0</v>
      </c>
      <c r="CZ16" s="292">
        <f>AY16</f>
        <v>49</v>
      </c>
      <c r="DA16" s="292">
        <f>SUM(DB16:DG16)</f>
        <v>1334</v>
      </c>
      <c r="DB16" s="292">
        <f>BL16</f>
        <v>0</v>
      </c>
      <c r="DC16" s="292">
        <f>BM16</f>
        <v>1095</v>
      </c>
      <c r="DD16" s="292">
        <f>BN16</f>
        <v>19</v>
      </c>
      <c r="DE16" s="292">
        <f>BO16</f>
        <v>16</v>
      </c>
      <c r="DF16" s="292">
        <f>BP16</f>
        <v>0</v>
      </c>
      <c r="DG16" s="292">
        <f>BQ16</f>
        <v>204</v>
      </c>
      <c r="DH16" s="292">
        <v>0</v>
      </c>
      <c r="DI16" s="292">
        <f>SUM(DJ16:DM16)</f>
        <v>9</v>
      </c>
      <c r="DJ16" s="292">
        <v>0</v>
      </c>
      <c r="DK16" s="292">
        <v>9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9421</v>
      </c>
      <c r="E17" s="292">
        <f>SUM(F17,J17,N17,R17,V17,Z17)</f>
        <v>7717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5624</v>
      </c>
      <c r="K17" s="292">
        <v>0</v>
      </c>
      <c r="L17" s="292">
        <v>5624</v>
      </c>
      <c r="M17" s="292">
        <v>0</v>
      </c>
      <c r="N17" s="292">
        <f>SUM(O17:Q17)</f>
        <v>366</v>
      </c>
      <c r="O17" s="292">
        <v>0</v>
      </c>
      <c r="P17" s="292">
        <v>366</v>
      </c>
      <c r="Q17" s="292">
        <v>0</v>
      </c>
      <c r="R17" s="292">
        <f>SUM(S17:U17)</f>
        <v>1672</v>
      </c>
      <c r="S17" s="292">
        <v>0</v>
      </c>
      <c r="T17" s="292">
        <v>1672</v>
      </c>
      <c r="U17" s="292">
        <v>0</v>
      </c>
      <c r="V17" s="292">
        <f>SUM(W17:Y17)</f>
        <v>19</v>
      </c>
      <c r="W17" s="292">
        <v>0</v>
      </c>
      <c r="X17" s="292">
        <v>19</v>
      </c>
      <c r="Y17" s="292">
        <v>0</v>
      </c>
      <c r="Z17" s="292">
        <f>SUM(AA17:AC17)</f>
        <v>36</v>
      </c>
      <c r="AA17" s="292">
        <v>0</v>
      </c>
      <c r="AB17" s="292">
        <v>36</v>
      </c>
      <c r="AC17" s="292">
        <v>0</v>
      </c>
      <c r="AD17" s="292">
        <f>SUM(AE17,AI17,AM17,AQ17,AU17,AY17)</f>
        <v>1530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1530</v>
      </c>
      <c r="AJ17" s="292">
        <v>0</v>
      </c>
      <c r="AK17" s="292">
        <v>0</v>
      </c>
      <c r="AL17" s="292">
        <v>1530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174</v>
      </c>
      <c r="BD17" s="292">
        <f>SUM(BE17:BJ17)</f>
        <v>155</v>
      </c>
      <c r="BE17" s="292">
        <v>0</v>
      </c>
      <c r="BF17" s="292">
        <v>52</v>
      </c>
      <c r="BG17" s="292">
        <v>0</v>
      </c>
      <c r="BH17" s="292">
        <v>0</v>
      </c>
      <c r="BI17" s="292">
        <v>0</v>
      </c>
      <c r="BJ17" s="292">
        <v>103</v>
      </c>
      <c r="BK17" s="292">
        <f>SUM(BL17:BQ17)</f>
        <v>19</v>
      </c>
      <c r="BL17" s="292">
        <v>0</v>
      </c>
      <c r="BM17" s="292">
        <v>19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7872</v>
      </c>
      <c r="BS17" s="292">
        <f>SUM(BZ17,CG17)</f>
        <v>0</v>
      </c>
      <c r="BT17" s="292">
        <f>SUM(CA17,CH17)</f>
        <v>5676</v>
      </c>
      <c r="BU17" s="292">
        <f>SUM(CB17,CI17)</f>
        <v>366</v>
      </c>
      <c r="BV17" s="292">
        <f>SUM(CC17,CJ17)</f>
        <v>1672</v>
      </c>
      <c r="BW17" s="292">
        <f>SUM(CD17,CK17)</f>
        <v>19</v>
      </c>
      <c r="BX17" s="292">
        <f>SUM(CE17,CL17)</f>
        <v>139</v>
      </c>
      <c r="BY17" s="292">
        <f>SUM(BZ17:CE17)</f>
        <v>7717</v>
      </c>
      <c r="BZ17" s="292">
        <f>F17</f>
        <v>0</v>
      </c>
      <c r="CA17" s="292">
        <f>J17</f>
        <v>5624</v>
      </c>
      <c r="CB17" s="292">
        <f>N17</f>
        <v>366</v>
      </c>
      <c r="CC17" s="292">
        <f>R17</f>
        <v>1672</v>
      </c>
      <c r="CD17" s="292">
        <f>V17</f>
        <v>19</v>
      </c>
      <c r="CE17" s="292">
        <f>Z17</f>
        <v>36</v>
      </c>
      <c r="CF17" s="292">
        <f>SUM(CG17:CL17)</f>
        <v>155</v>
      </c>
      <c r="CG17" s="292">
        <f>BE17</f>
        <v>0</v>
      </c>
      <c r="CH17" s="292">
        <f>BF17</f>
        <v>52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103</v>
      </c>
      <c r="CM17" s="292">
        <f>SUM(CT17,DA17)</f>
        <v>1549</v>
      </c>
      <c r="CN17" s="292">
        <f>SUM(CU17,DB17)</f>
        <v>0</v>
      </c>
      <c r="CO17" s="292">
        <f>SUM(CV17,DC17)</f>
        <v>1549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1530</v>
      </c>
      <c r="CU17" s="292">
        <f>AE17</f>
        <v>0</v>
      </c>
      <c r="CV17" s="292">
        <f>AI17</f>
        <v>1530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19</v>
      </c>
      <c r="DB17" s="292">
        <f>BL17</f>
        <v>0</v>
      </c>
      <c r="DC17" s="292">
        <f>BM17</f>
        <v>19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7099</v>
      </c>
      <c r="E18" s="292">
        <f>SUM(F18,J18,N18,R18,V18,Z18)</f>
        <v>6886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4793</v>
      </c>
      <c r="K18" s="292">
        <v>0</v>
      </c>
      <c r="L18" s="292">
        <v>4793</v>
      </c>
      <c r="M18" s="292">
        <v>0</v>
      </c>
      <c r="N18" s="292">
        <f>SUM(O18:Q18)</f>
        <v>230</v>
      </c>
      <c r="O18" s="292">
        <v>0</v>
      </c>
      <c r="P18" s="292">
        <v>230</v>
      </c>
      <c r="Q18" s="292">
        <v>0</v>
      </c>
      <c r="R18" s="292">
        <f>SUM(S18:U18)</f>
        <v>929</v>
      </c>
      <c r="S18" s="292">
        <v>10</v>
      </c>
      <c r="T18" s="292">
        <v>919</v>
      </c>
      <c r="U18" s="292">
        <v>0</v>
      </c>
      <c r="V18" s="292">
        <f>SUM(W18:Y18)</f>
        <v>14</v>
      </c>
      <c r="W18" s="292">
        <v>0</v>
      </c>
      <c r="X18" s="292">
        <v>14</v>
      </c>
      <c r="Y18" s="292">
        <v>0</v>
      </c>
      <c r="Z18" s="292">
        <f>SUM(AA18:AC18)</f>
        <v>920</v>
      </c>
      <c r="AA18" s="292">
        <v>0</v>
      </c>
      <c r="AB18" s="292">
        <v>920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213</v>
      </c>
      <c r="BD18" s="292">
        <f>SUM(BE18:BJ18)</f>
        <v>77</v>
      </c>
      <c r="BE18" s="292">
        <v>0</v>
      </c>
      <c r="BF18" s="292">
        <v>60</v>
      </c>
      <c r="BG18" s="292">
        <v>9</v>
      </c>
      <c r="BH18" s="292">
        <v>8</v>
      </c>
      <c r="BI18" s="292">
        <v>0</v>
      </c>
      <c r="BJ18" s="292">
        <v>0</v>
      </c>
      <c r="BK18" s="292">
        <f>SUM(BL18:BQ18)</f>
        <v>136</v>
      </c>
      <c r="BL18" s="292">
        <v>0</v>
      </c>
      <c r="BM18" s="292">
        <v>136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6963</v>
      </c>
      <c r="BS18" s="292">
        <f>SUM(BZ18,CG18)</f>
        <v>0</v>
      </c>
      <c r="BT18" s="292">
        <f>SUM(CA18,CH18)</f>
        <v>4853</v>
      </c>
      <c r="BU18" s="292">
        <f>SUM(CB18,CI18)</f>
        <v>239</v>
      </c>
      <c r="BV18" s="292">
        <f>SUM(CC18,CJ18)</f>
        <v>937</v>
      </c>
      <c r="BW18" s="292">
        <f>SUM(CD18,CK18)</f>
        <v>14</v>
      </c>
      <c r="BX18" s="292">
        <f>SUM(CE18,CL18)</f>
        <v>920</v>
      </c>
      <c r="BY18" s="292">
        <f>SUM(BZ18:CE18)</f>
        <v>6886</v>
      </c>
      <c r="BZ18" s="292">
        <f>F18</f>
        <v>0</v>
      </c>
      <c r="CA18" s="292">
        <f>J18</f>
        <v>4793</v>
      </c>
      <c r="CB18" s="292">
        <f>N18</f>
        <v>230</v>
      </c>
      <c r="CC18" s="292">
        <f>R18</f>
        <v>929</v>
      </c>
      <c r="CD18" s="292">
        <f>V18</f>
        <v>14</v>
      </c>
      <c r="CE18" s="292">
        <f>Z18</f>
        <v>920</v>
      </c>
      <c r="CF18" s="292">
        <f>SUM(CG18:CL18)</f>
        <v>77</v>
      </c>
      <c r="CG18" s="292">
        <f>BE18</f>
        <v>0</v>
      </c>
      <c r="CH18" s="292">
        <f>BF18</f>
        <v>60</v>
      </c>
      <c r="CI18" s="292">
        <f>BG18</f>
        <v>9</v>
      </c>
      <c r="CJ18" s="292">
        <f>BH18</f>
        <v>8</v>
      </c>
      <c r="CK18" s="292">
        <f>BI18</f>
        <v>0</v>
      </c>
      <c r="CL18" s="292">
        <f>BJ18</f>
        <v>0</v>
      </c>
      <c r="CM18" s="292">
        <f>SUM(CT18,DA18)</f>
        <v>136</v>
      </c>
      <c r="CN18" s="292">
        <f>SUM(CU18,DB18)</f>
        <v>0</v>
      </c>
      <c r="CO18" s="292">
        <f>SUM(CV18,DC18)</f>
        <v>136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136</v>
      </c>
      <c r="DB18" s="292">
        <f>BL18</f>
        <v>0</v>
      </c>
      <c r="DC18" s="292">
        <f>BM18</f>
        <v>136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3</v>
      </c>
      <c r="DJ18" s="292">
        <v>0</v>
      </c>
      <c r="DK18" s="292">
        <v>3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2512</v>
      </c>
      <c r="E19" s="292">
        <f>SUM(F19,J19,N19,R19,V19,Z19)</f>
        <v>1485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1255</v>
      </c>
      <c r="K19" s="292">
        <v>0</v>
      </c>
      <c r="L19" s="292">
        <v>1255</v>
      </c>
      <c r="M19" s="292">
        <v>0</v>
      </c>
      <c r="N19" s="292">
        <f>SUM(O19:Q19)</f>
        <v>92</v>
      </c>
      <c r="O19" s="292">
        <v>0</v>
      </c>
      <c r="P19" s="292">
        <v>92</v>
      </c>
      <c r="Q19" s="292">
        <v>0</v>
      </c>
      <c r="R19" s="292">
        <f>SUM(S19:U19)</f>
        <v>115</v>
      </c>
      <c r="S19" s="292">
        <v>0</v>
      </c>
      <c r="T19" s="292">
        <v>115</v>
      </c>
      <c r="U19" s="292">
        <v>0</v>
      </c>
      <c r="V19" s="292">
        <f>SUM(W19:Y19)</f>
        <v>9</v>
      </c>
      <c r="W19" s="292">
        <v>0</v>
      </c>
      <c r="X19" s="292">
        <v>9</v>
      </c>
      <c r="Y19" s="292">
        <v>0</v>
      </c>
      <c r="Z19" s="292">
        <f>SUM(AA19:AC19)</f>
        <v>14</v>
      </c>
      <c r="AA19" s="292">
        <v>0</v>
      </c>
      <c r="AB19" s="292">
        <v>14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1027</v>
      </c>
      <c r="BD19" s="292">
        <f>SUM(BE19:BJ19)</f>
        <v>790</v>
      </c>
      <c r="BE19" s="292">
        <v>0</v>
      </c>
      <c r="BF19" s="292">
        <v>538</v>
      </c>
      <c r="BG19" s="292">
        <v>90</v>
      </c>
      <c r="BH19" s="292">
        <v>33</v>
      </c>
      <c r="BI19" s="292">
        <v>6</v>
      </c>
      <c r="BJ19" s="292">
        <v>123</v>
      </c>
      <c r="BK19" s="292">
        <f>SUM(BL19:BQ19)</f>
        <v>237</v>
      </c>
      <c r="BL19" s="292">
        <v>0</v>
      </c>
      <c r="BM19" s="292">
        <v>179</v>
      </c>
      <c r="BN19" s="292">
        <v>11</v>
      </c>
      <c r="BO19" s="292">
        <v>47</v>
      </c>
      <c r="BP19" s="292">
        <v>0</v>
      </c>
      <c r="BQ19" s="292">
        <v>0</v>
      </c>
      <c r="BR19" s="292">
        <f>SUM(BY19,CF19)</f>
        <v>2275</v>
      </c>
      <c r="BS19" s="292">
        <f>SUM(BZ19,CG19)</f>
        <v>0</v>
      </c>
      <c r="BT19" s="292">
        <f>SUM(CA19,CH19)</f>
        <v>1793</v>
      </c>
      <c r="BU19" s="292">
        <f>SUM(CB19,CI19)</f>
        <v>182</v>
      </c>
      <c r="BV19" s="292">
        <f>SUM(CC19,CJ19)</f>
        <v>148</v>
      </c>
      <c r="BW19" s="292">
        <f>SUM(CD19,CK19)</f>
        <v>15</v>
      </c>
      <c r="BX19" s="292">
        <f>SUM(CE19,CL19)</f>
        <v>137</v>
      </c>
      <c r="BY19" s="292">
        <f>SUM(BZ19:CE19)</f>
        <v>1485</v>
      </c>
      <c r="BZ19" s="292">
        <f>F19</f>
        <v>0</v>
      </c>
      <c r="CA19" s="292">
        <f>J19</f>
        <v>1255</v>
      </c>
      <c r="CB19" s="292">
        <f>N19</f>
        <v>92</v>
      </c>
      <c r="CC19" s="292">
        <f>R19</f>
        <v>115</v>
      </c>
      <c r="CD19" s="292">
        <f>V19</f>
        <v>9</v>
      </c>
      <c r="CE19" s="292">
        <f>Z19</f>
        <v>14</v>
      </c>
      <c r="CF19" s="292">
        <f>SUM(CG19:CL19)</f>
        <v>790</v>
      </c>
      <c r="CG19" s="292">
        <f>BE19</f>
        <v>0</v>
      </c>
      <c r="CH19" s="292">
        <f>BF19</f>
        <v>538</v>
      </c>
      <c r="CI19" s="292">
        <f>BG19</f>
        <v>90</v>
      </c>
      <c r="CJ19" s="292">
        <f>BH19</f>
        <v>33</v>
      </c>
      <c r="CK19" s="292">
        <f>BI19</f>
        <v>6</v>
      </c>
      <c r="CL19" s="292">
        <f>BJ19</f>
        <v>123</v>
      </c>
      <c r="CM19" s="292">
        <f>SUM(CT19,DA19)</f>
        <v>237</v>
      </c>
      <c r="CN19" s="292">
        <f>SUM(CU19,DB19)</f>
        <v>0</v>
      </c>
      <c r="CO19" s="292">
        <f>SUM(CV19,DC19)</f>
        <v>179</v>
      </c>
      <c r="CP19" s="292">
        <f>SUM(CW19,DD19)</f>
        <v>11</v>
      </c>
      <c r="CQ19" s="292">
        <f>SUM(CX19,DE19)</f>
        <v>47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237</v>
      </c>
      <c r="DB19" s="292">
        <f>BL19</f>
        <v>0</v>
      </c>
      <c r="DC19" s="292">
        <f>BM19</f>
        <v>179</v>
      </c>
      <c r="DD19" s="292">
        <f>BN19</f>
        <v>11</v>
      </c>
      <c r="DE19" s="292">
        <f>BO19</f>
        <v>47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1</v>
      </c>
      <c r="DJ19" s="292">
        <v>0</v>
      </c>
      <c r="DK19" s="292">
        <v>0</v>
      </c>
      <c r="DL19" s="292">
        <v>0</v>
      </c>
      <c r="DM19" s="292">
        <v>1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2520</v>
      </c>
      <c r="E20" s="292">
        <f>SUM(F20,J20,N20,R20,V20,Z20)</f>
        <v>1428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1187</v>
      </c>
      <c r="K20" s="292">
        <v>856</v>
      </c>
      <c r="L20" s="292">
        <v>331</v>
      </c>
      <c r="M20" s="292">
        <v>0</v>
      </c>
      <c r="N20" s="292">
        <f>SUM(O20:Q20)</f>
        <v>53</v>
      </c>
      <c r="O20" s="292">
        <v>34</v>
      </c>
      <c r="P20" s="292">
        <v>19</v>
      </c>
      <c r="Q20" s="292">
        <v>0</v>
      </c>
      <c r="R20" s="292">
        <f>SUM(S20:U20)</f>
        <v>183</v>
      </c>
      <c r="S20" s="292">
        <v>183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5</v>
      </c>
      <c r="AA20" s="292">
        <v>5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1092</v>
      </c>
      <c r="BD20" s="292">
        <f>SUM(BE20:BJ20)</f>
        <v>491</v>
      </c>
      <c r="BE20" s="292">
        <v>0</v>
      </c>
      <c r="BF20" s="292">
        <v>182</v>
      </c>
      <c r="BG20" s="292">
        <v>28</v>
      </c>
      <c r="BH20" s="292">
        <v>232</v>
      </c>
      <c r="BI20" s="292">
        <v>0</v>
      </c>
      <c r="BJ20" s="292">
        <v>49</v>
      </c>
      <c r="BK20" s="292">
        <f>SUM(BL20:BQ20)</f>
        <v>601</v>
      </c>
      <c r="BL20" s="292">
        <v>0</v>
      </c>
      <c r="BM20" s="292">
        <v>395</v>
      </c>
      <c r="BN20" s="292">
        <v>17</v>
      </c>
      <c r="BO20" s="292">
        <v>155</v>
      </c>
      <c r="BP20" s="292">
        <v>0</v>
      </c>
      <c r="BQ20" s="292">
        <v>34</v>
      </c>
      <c r="BR20" s="292">
        <f>SUM(BY20,CF20)</f>
        <v>1919</v>
      </c>
      <c r="BS20" s="292">
        <f>SUM(BZ20,CG20)</f>
        <v>0</v>
      </c>
      <c r="BT20" s="292">
        <f>SUM(CA20,CH20)</f>
        <v>1369</v>
      </c>
      <c r="BU20" s="292">
        <f>SUM(CB20,CI20)</f>
        <v>81</v>
      </c>
      <c r="BV20" s="292">
        <f>SUM(CC20,CJ20)</f>
        <v>415</v>
      </c>
      <c r="BW20" s="292">
        <f>SUM(CD20,CK20)</f>
        <v>0</v>
      </c>
      <c r="BX20" s="292">
        <f>SUM(CE20,CL20)</f>
        <v>54</v>
      </c>
      <c r="BY20" s="292">
        <f>SUM(BZ20:CE20)</f>
        <v>1428</v>
      </c>
      <c r="BZ20" s="292">
        <f>F20</f>
        <v>0</v>
      </c>
      <c r="CA20" s="292">
        <f>J20</f>
        <v>1187</v>
      </c>
      <c r="CB20" s="292">
        <f>N20</f>
        <v>53</v>
      </c>
      <c r="CC20" s="292">
        <f>R20</f>
        <v>183</v>
      </c>
      <c r="CD20" s="292">
        <f>V20</f>
        <v>0</v>
      </c>
      <c r="CE20" s="292">
        <f>Z20</f>
        <v>5</v>
      </c>
      <c r="CF20" s="292">
        <f>SUM(CG20:CL20)</f>
        <v>491</v>
      </c>
      <c r="CG20" s="292">
        <f>BE20</f>
        <v>0</v>
      </c>
      <c r="CH20" s="292">
        <f>BF20</f>
        <v>182</v>
      </c>
      <c r="CI20" s="292">
        <f>BG20</f>
        <v>28</v>
      </c>
      <c r="CJ20" s="292">
        <f>BH20</f>
        <v>232</v>
      </c>
      <c r="CK20" s="292">
        <f>BI20</f>
        <v>0</v>
      </c>
      <c r="CL20" s="292">
        <f>BJ20</f>
        <v>49</v>
      </c>
      <c r="CM20" s="292">
        <f>SUM(CT20,DA20)</f>
        <v>601</v>
      </c>
      <c r="CN20" s="292">
        <f>SUM(CU20,DB20)</f>
        <v>0</v>
      </c>
      <c r="CO20" s="292">
        <f>SUM(CV20,DC20)</f>
        <v>395</v>
      </c>
      <c r="CP20" s="292">
        <f>SUM(CW20,DD20)</f>
        <v>17</v>
      </c>
      <c r="CQ20" s="292">
        <f>SUM(CX20,DE20)</f>
        <v>155</v>
      </c>
      <c r="CR20" s="292">
        <f>SUM(CY20,DF20)</f>
        <v>0</v>
      </c>
      <c r="CS20" s="292">
        <f>SUM(CZ20,DG20)</f>
        <v>34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601</v>
      </c>
      <c r="DB20" s="292">
        <f>BL20</f>
        <v>0</v>
      </c>
      <c r="DC20" s="292">
        <f>BM20</f>
        <v>395</v>
      </c>
      <c r="DD20" s="292">
        <f>BN20</f>
        <v>17</v>
      </c>
      <c r="DE20" s="292">
        <f>BO20</f>
        <v>155</v>
      </c>
      <c r="DF20" s="292">
        <f>BP20</f>
        <v>0</v>
      </c>
      <c r="DG20" s="292">
        <f>BQ20</f>
        <v>34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10630</v>
      </c>
      <c r="E21" s="292">
        <f>SUM(F21,J21,N21,R21,V21,Z21)</f>
        <v>6963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4295</v>
      </c>
      <c r="K21" s="292">
        <v>0</v>
      </c>
      <c r="L21" s="292">
        <v>4295</v>
      </c>
      <c r="M21" s="292">
        <v>0</v>
      </c>
      <c r="N21" s="292">
        <f>SUM(O21:Q21)</f>
        <v>476</v>
      </c>
      <c r="O21" s="292">
        <v>0</v>
      </c>
      <c r="P21" s="292">
        <v>476</v>
      </c>
      <c r="Q21" s="292">
        <v>0</v>
      </c>
      <c r="R21" s="292">
        <f>SUM(S21:U21)</f>
        <v>1988</v>
      </c>
      <c r="S21" s="292">
        <v>0</v>
      </c>
      <c r="T21" s="292">
        <v>1988</v>
      </c>
      <c r="U21" s="292">
        <v>0</v>
      </c>
      <c r="V21" s="292">
        <f>SUM(W21:Y21)</f>
        <v>9</v>
      </c>
      <c r="W21" s="292">
        <v>0</v>
      </c>
      <c r="X21" s="292">
        <v>9</v>
      </c>
      <c r="Y21" s="292">
        <v>0</v>
      </c>
      <c r="Z21" s="292">
        <f>SUM(AA21:AC21)</f>
        <v>195</v>
      </c>
      <c r="AA21" s="292">
        <v>0</v>
      </c>
      <c r="AB21" s="292">
        <v>195</v>
      </c>
      <c r="AC21" s="292">
        <v>0</v>
      </c>
      <c r="AD21" s="292">
        <f>SUM(AE21,AI21,AM21,AQ21,AU21,AY21)</f>
        <v>3465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3465</v>
      </c>
      <c r="AJ21" s="292">
        <v>0</v>
      </c>
      <c r="AK21" s="292">
        <v>0</v>
      </c>
      <c r="AL21" s="292">
        <v>3465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202</v>
      </c>
      <c r="BD21" s="292">
        <f>SUM(BE21:BJ21)</f>
        <v>85</v>
      </c>
      <c r="BE21" s="292">
        <v>0</v>
      </c>
      <c r="BF21" s="292">
        <v>85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117</v>
      </c>
      <c r="BL21" s="292">
        <v>0</v>
      </c>
      <c r="BM21" s="292">
        <v>117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7048</v>
      </c>
      <c r="BS21" s="292">
        <f>SUM(BZ21,CG21)</f>
        <v>0</v>
      </c>
      <c r="BT21" s="292">
        <f>SUM(CA21,CH21)</f>
        <v>4380</v>
      </c>
      <c r="BU21" s="292">
        <f>SUM(CB21,CI21)</f>
        <v>476</v>
      </c>
      <c r="BV21" s="292">
        <f>SUM(CC21,CJ21)</f>
        <v>1988</v>
      </c>
      <c r="BW21" s="292">
        <f>SUM(CD21,CK21)</f>
        <v>9</v>
      </c>
      <c r="BX21" s="292">
        <f>SUM(CE21,CL21)</f>
        <v>195</v>
      </c>
      <c r="BY21" s="292">
        <f>SUM(BZ21:CE21)</f>
        <v>6963</v>
      </c>
      <c r="BZ21" s="292">
        <f>F21</f>
        <v>0</v>
      </c>
      <c r="CA21" s="292">
        <f>J21</f>
        <v>4295</v>
      </c>
      <c r="CB21" s="292">
        <f>N21</f>
        <v>476</v>
      </c>
      <c r="CC21" s="292">
        <f>R21</f>
        <v>1988</v>
      </c>
      <c r="CD21" s="292">
        <f>V21</f>
        <v>9</v>
      </c>
      <c r="CE21" s="292">
        <f>Z21</f>
        <v>195</v>
      </c>
      <c r="CF21" s="292">
        <f>SUM(CG21:CL21)</f>
        <v>85</v>
      </c>
      <c r="CG21" s="292">
        <f>BE21</f>
        <v>0</v>
      </c>
      <c r="CH21" s="292">
        <f>BF21</f>
        <v>85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3582</v>
      </c>
      <c r="CN21" s="292">
        <f>SUM(CU21,DB21)</f>
        <v>0</v>
      </c>
      <c r="CO21" s="292">
        <f>SUM(CV21,DC21)</f>
        <v>3582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3465</v>
      </c>
      <c r="CU21" s="292">
        <f>AE21</f>
        <v>0</v>
      </c>
      <c r="CV21" s="292">
        <f>AI21</f>
        <v>3465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117</v>
      </c>
      <c r="DB21" s="292">
        <f>BL21</f>
        <v>0</v>
      </c>
      <c r="DC21" s="292">
        <f>BM21</f>
        <v>117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6748</v>
      </c>
      <c r="E22" s="292">
        <f>SUM(F22,J22,N22,R22,V22,Z22)</f>
        <v>4637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3301</v>
      </c>
      <c r="K22" s="292">
        <v>0</v>
      </c>
      <c r="L22" s="292">
        <v>3301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967</v>
      </c>
      <c r="S22" s="292">
        <v>0</v>
      </c>
      <c r="T22" s="292">
        <v>967</v>
      </c>
      <c r="U22" s="292">
        <v>0</v>
      </c>
      <c r="V22" s="292">
        <f>SUM(W22:Y22)</f>
        <v>15</v>
      </c>
      <c r="W22" s="292">
        <v>0</v>
      </c>
      <c r="X22" s="292">
        <v>15</v>
      </c>
      <c r="Y22" s="292">
        <v>0</v>
      </c>
      <c r="Z22" s="292">
        <f>SUM(AA22:AC22)</f>
        <v>354</v>
      </c>
      <c r="AA22" s="292">
        <v>0</v>
      </c>
      <c r="AB22" s="292">
        <v>354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2111</v>
      </c>
      <c r="BD22" s="292">
        <f>SUM(BE22:BJ22)</f>
        <v>1115</v>
      </c>
      <c r="BE22" s="292">
        <v>0</v>
      </c>
      <c r="BF22" s="292">
        <v>94</v>
      </c>
      <c r="BG22" s="292">
        <v>0</v>
      </c>
      <c r="BH22" s="292">
        <v>208</v>
      </c>
      <c r="BI22" s="292">
        <v>0</v>
      </c>
      <c r="BJ22" s="292">
        <v>813</v>
      </c>
      <c r="BK22" s="292">
        <f>SUM(BL22:BQ22)</f>
        <v>996</v>
      </c>
      <c r="BL22" s="292">
        <v>0</v>
      </c>
      <c r="BM22" s="292">
        <v>815</v>
      </c>
      <c r="BN22" s="292">
        <v>0</v>
      </c>
      <c r="BO22" s="292">
        <v>181</v>
      </c>
      <c r="BP22" s="292">
        <v>0</v>
      </c>
      <c r="BQ22" s="292">
        <v>0</v>
      </c>
      <c r="BR22" s="292">
        <f>SUM(BY22,CF22)</f>
        <v>5752</v>
      </c>
      <c r="BS22" s="292">
        <f>SUM(BZ22,CG22)</f>
        <v>0</v>
      </c>
      <c r="BT22" s="292">
        <f>SUM(CA22,CH22)</f>
        <v>3395</v>
      </c>
      <c r="BU22" s="292">
        <f>SUM(CB22,CI22)</f>
        <v>0</v>
      </c>
      <c r="BV22" s="292">
        <f>SUM(CC22,CJ22)</f>
        <v>1175</v>
      </c>
      <c r="BW22" s="292">
        <f>SUM(CD22,CK22)</f>
        <v>15</v>
      </c>
      <c r="BX22" s="292">
        <f>SUM(CE22,CL22)</f>
        <v>1167</v>
      </c>
      <c r="BY22" s="292">
        <f>SUM(BZ22:CE22)</f>
        <v>4637</v>
      </c>
      <c r="BZ22" s="292">
        <f>F22</f>
        <v>0</v>
      </c>
      <c r="CA22" s="292">
        <f>J22</f>
        <v>3301</v>
      </c>
      <c r="CB22" s="292">
        <f>N22</f>
        <v>0</v>
      </c>
      <c r="CC22" s="292">
        <f>R22</f>
        <v>967</v>
      </c>
      <c r="CD22" s="292">
        <f>V22</f>
        <v>15</v>
      </c>
      <c r="CE22" s="292">
        <f>Z22</f>
        <v>354</v>
      </c>
      <c r="CF22" s="292">
        <f>SUM(CG22:CL22)</f>
        <v>1115</v>
      </c>
      <c r="CG22" s="292">
        <f>BE22</f>
        <v>0</v>
      </c>
      <c r="CH22" s="292">
        <f>BF22</f>
        <v>94</v>
      </c>
      <c r="CI22" s="292">
        <f>BG22</f>
        <v>0</v>
      </c>
      <c r="CJ22" s="292">
        <f>BH22</f>
        <v>208</v>
      </c>
      <c r="CK22" s="292">
        <f>BI22</f>
        <v>0</v>
      </c>
      <c r="CL22" s="292">
        <f>BJ22</f>
        <v>813</v>
      </c>
      <c r="CM22" s="292">
        <f>SUM(CT22,DA22)</f>
        <v>996</v>
      </c>
      <c r="CN22" s="292">
        <f>SUM(CU22,DB22)</f>
        <v>0</v>
      </c>
      <c r="CO22" s="292">
        <f>SUM(CV22,DC22)</f>
        <v>815</v>
      </c>
      <c r="CP22" s="292">
        <f>SUM(CW22,DD22)</f>
        <v>0</v>
      </c>
      <c r="CQ22" s="292">
        <f>SUM(CX22,DE22)</f>
        <v>181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996</v>
      </c>
      <c r="DB22" s="292">
        <f>BL22</f>
        <v>0</v>
      </c>
      <c r="DC22" s="292">
        <f>BM22</f>
        <v>815</v>
      </c>
      <c r="DD22" s="292">
        <f>BN22</f>
        <v>0</v>
      </c>
      <c r="DE22" s="292">
        <f>BO22</f>
        <v>181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4410</v>
      </c>
      <c r="E23" s="292">
        <f>SUM(F23,J23,N23,R23,V23,Z23)</f>
        <v>3445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2798</v>
      </c>
      <c r="K23" s="292">
        <v>0</v>
      </c>
      <c r="L23" s="292">
        <v>2798</v>
      </c>
      <c r="M23" s="292">
        <v>0</v>
      </c>
      <c r="N23" s="292">
        <f>SUM(O23:Q23)</f>
        <v>90</v>
      </c>
      <c r="O23" s="292">
        <v>0</v>
      </c>
      <c r="P23" s="292">
        <v>90</v>
      </c>
      <c r="Q23" s="292">
        <v>0</v>
      </c>
      <c r="R23" s="292">
        <f>SUM(S23:U23)</f>
        <v>557</v>
      </c>
      <c r="S23" s="292">
        <v>0</v>
      </c>
      <c r="T23" s="292">
        <v>557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965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965</v>
      </c>
      <c r="BL23" s="292">
        <v>0</v>
      </c>
      <c r="BM23" s="292">
        <v>775</v>
      </c>
      <c r="BN23" s="292">
        <v>167</v>
      </c>
      <c r="BO23" s="292">
        <v>23</v>
      </c>
      <c r="BP23" s="292">
        <v>0</v>
      </c>
      <c r="BQ23" s="292">
        <v>0</v>
      </c>
      <c r="BR23" s="292">
        <f>SUM(BY23,CF23)</f>
        <v>3445</v>
      </c>
      <c r="BS23" s="292">
        <f>SUM(BZ23,CG23)</f>
        <v>0</v>
      </c>
      <c r="BT23" s="292">
        <f>SUM(CA23,CH23)</f>
        <v>2798</v>
      </c>
      <c r="BU23" s="292">
        <f>SUM(CB23,CI23)</f>
        <v>90</v>
      </c>
      <c r="BV23" s="292">
        <f>SUM(CC23,CJ23)</f>
        <v>557</v>
      </c>
      <c r="BW23" s="292">
        <f>SUM(CD23,CK23)</f>
        <v>0</v>
      </c>
      <c r="BX23" s="292">
        <f>SUM(CE23,CL23)</f>
        <v>0</v>
      </c>
      <c r="BY23" s="292">
        <f>SUM(BZ23:CE23)</f>
        <v>3445</v>
      </c>
      <c r="BZ23" s="292">
        <f>F23</f>
        <v>0</v>
      </c>
      <c r="CA23" s="292">
        <f>J23</f>
        <v>2798</v>
      </c>
      <c r="CB23" s="292">
        <f>N23</f>
        <v>90</v>
      </c>
      <c r="CC23" s="292">
        <f>R23</f>
        <v>557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965</v>
      </c>
      <c r="CN23" s="292">
        <f>SUM(CU23,DB23)</f>
        <v>0</v>
      </c>
      <c r="CO23" s="292">
        <f>SUM(CV23,DC23)</f>
        <v>775</v>
      </c>
      <c r="CP23" s="292">
        <f>SUM(CW23,DD23)</f>
        <v>167</v>
      </c>
      <c r="CQ23" s="292">
        <f>SUM(CX23,DE23)</f>
        <v>23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965</v>
      </c>
      <c r="DB23" s="292">
        <f>BL23</f>
        <v>0</v>
      </c>
      <c r="DC23" s="292">
        <f>BM23</f>
        <v>775</v>
      </c>
      <c r="DD23" s="292">
        <f>BN23</f>
        <v>167</v>
      </c>
      <c r="DE23" s="292">
        <f>BO23</f>
        <v>23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7</v>
      </c>
      <c r="DJ23" s="292">
        <v>0</v>
      </c>
      <c r="DK23" s="292">
        <v>7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2623</v>
      </c>
      <c r="E24" s="292">
        <f>SUM(F24,J24,N24,R24,V24,Z24)</f>
        <v>2207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1724</v>
      </c>
      <c r="K24" s="292">
        <v>0</v>
      </c>
      <c r="L24" s="292">
        <v>1724</v>
      </c>
      <c r="M24" s="292">
        <v>0</v>
      </c>
      <c r="N24" s="292">
        <f>SUM(O24:Q24)</f>
        <v>120</v>
      </c>
      <c r="O24" s="292">
        <v>0</v>
      </c>
      <c r="P24" s="292">
        <v>120</v>
      </c>
      <c r="Q24" s="292">
        <v>0</v>
      </c>
      <c r="R24" s="292">
        <f>SUM(S24:U24)</f>
        <v>357</v>
      </c>
      <c r="S24" s="292">
        <v>0</v>
      </c>
      <c r="T24" s="292">
        <v>357</v>
      </c>
      <c r="U24" s="292">
        <v>0</v>
      </c>
      <c r="V24" s="292">
        <f>SUM(W24:Y24)</f>
        <v>6</v>
      </c>
      <c r="W24" s="292">
        <v>0</v>
      </c>
      <c r="X24" s="292">
        <v>6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271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271</v>
      </c>
      <c r="AJ24" s="292">
        <v>0</v>
      </c>
      <c r="AK24" s="292">
        <v>14</v>
      </c>
      <c r="AL24" s="292">
        <v>257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145</v>
      </c>
      <c r="BD24" s="292">
        <f>SUM(BE24:BJ24)</f>
        <v>141</v>
      </c>
      <c r="BE24" s="292">
        <v>0</v>
      </c>
      <c r="BF24" s="292">
        <v>5</v>
      </c>
      <c r="BG24" s="292">
        <v>0</v>
      </c>
      <c r="BH24" s="292">
        <v>50</v>
      </c>
      <c r="BI24" s="292">
        <v>0</v>
      </c>
      <c r="BJ24" s="292">
        <v>86</v>
      </c>
      <c r="BK24" s="292">
        <f>SUM(BL24:BQ24)</f>
        <v>4</v>
      </c>
      <c r="BL24" s="292">
        <v>0</v>
      </c>
      <c r="BM24" s="292">
        <v>4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2348</v>
      </c>
      <c r="BS24" s="292">
        <f>SUM(BZ24,CG24)</f>
        <v>0</v>
      </c>
      <c r="BT24" s="292">
        <f>SUM(CA24,CH24)</f>
        <v>1729</v>
      </c>
      <c r="BU24" s="292">
        <f>SUM(CB24,CI24)</f>
        <v>120</v>
      </c>
      <c r="BV24" s="292">
        <f>SUM(CC24,CJ24)</f>
        <v>407</v>
      </c>
      <c r="BW24" s="292">
        <f>SUM(CD24,CK24)</f>
        <v>6</v>
      </c>
      <c r="BX24" s="292">
        <f>SUM(CE24,CL24)</f>
        <v>86</v>
      </c>
      <c r="BY24" s="292">
        <f>SUM(BZ24:CE24)</f>
        <v>2207</v>
      </c>
      <c r="BZ24" s="292">
        <f>F24</f>
        <v>0</v>
      </c>
      <c r="CA24" s="292">
        <f>J24</f>
        <v>1724</v>
      </c>
      <c r="CB24" s="292">
        <f>N24</f>
        <v>120</v>
      </c>
      <c r="CC24" s="292">
        <f>R24</f>
        <v>357</v>
      </c>
      <c r="CD24" s="292">
        <f>V24</f>
        <v>6</v>
      </c>
      <c r="CE24" s="292">
        <f>Z24</f>
        <v>0</v>
      </c>
      <c r="CF24" s="292">
        <f>SUM(CG24:CL24)</f>
        <v>141</v>
      </c>
      <c r="CG24" s="292">
        <f>BE24</f>
        <v>0</v>
      </c>
      <c r="CH24" s="292">
        <f>BF24</f>
        <v>5</v>
      </c>
      <c r="CI24" s="292">
        <f>BG24</f>
        <v>0</v>
      </c>
      <c r="CJ24" s="292">
        <f>BH24</f>
        <v>50</v>
      </c>
      <c r="CK24" s="292">
        <f>BI24</f>
        <v>0</v>
      </c>
      <c r="CL24" s="292">
        <f>BJ24</f>
        <v>86</v>
      </c>
      <c r="CM24" s="292">
        <f>SUM(CT24,DA24)</f>
        <v>275</v>
      </c>
      <c r="CN24" s="292">
        <f>SUM(CU24,DB24)</f>
        <v>0</v>
      </c>
      <c r="CO24" s="292">
        <f>SUM(CV24,DC24)</f>
        <v>275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271</v>
      </c>
      <c r="CU24" s="292">
        <f>AE24</f>
        <v>0</v>
      </c>
      <c r="CV24" s="292">
        <f>AI24</f>
        <v>271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4</v>
      </c>
      <c r="DB24" s="292">
        <f>BL24</f>
        <v>0</v>
      </c>
      <c r="DC24" s="292">
        <f>BM24</f>
        <v>4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925</v>
      </c>
      <c r="E25" s="292">
        <f>SUM(F25,J25,N25,R25,V25,Z25)</f>
        <v>885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809</v>
      </c>
      <c r="K25" s="292">
        <v>809</v>
      </c>
      <c r="L25" s="292">
        <v>0</v>
      </c>
      <c r="M25" s="292">
        <v>0</v>
      </c>
      <c r="N25" s="292">
        <f>SUM(O25:Q25)</f>
        <v>18</v>
      </c>
      <c r="O25" s="292">
        <v>18</v>
      </c>
      <c r="P25" s="292">
        <v>0</v>
      </c>
      <c r="Q25" s="292">
        <v>0</v>
      </c>
      <c r="R25" s="292">
        <f>SUM(S25:U25)</f>
        <v>51</v>
      </c>
      <c r="S25" s="292">
        <v>51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7</v>
      </c>
      <c r="AA25" s="292">
        <v>7</v>
      </c>
      <c r="AB25" s="292">
        <v>0</v>
      </c>
      <c r="AC25" s="292">
        <v>0</v>
      </c>
      <c r="AD25" s="292">
        <f>SUM(AE25,AI25,AM25,AQ25,AU25,AY25)</f>
        <v>28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28</v>
      </c>
      <c r="AJ25" s="292">
        <v>0</v>
      </c>
      <c r="AK25" s="292">
        <v>0</v>
      </c>
      <c r="AL25" s="292">
        <v>28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12</v>
      </c>
      <c r="BD25" s="292">
        <f>SUM(BE25:BJ25)</f>
        <v>3</v>
      </c>
      <c r="BE25" s="292">
        <v>0</v>
      </c>
      <c r="BF25" s="292">
        <v>3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9</v>
      </c>
      <c r="BL25" s="292">
        <v>0</v>
      </c>
      <c r="BM25" s="292">
        <v>8</v>
      </c>
      <c r="BN25" s="292">
        <v>1</v>
      </c>
      <c r="BO25" s="292">
        <v>0</v>
      </c>
      <c r="BP25" s="292">
        <v>0</v>
      </c>
      <c r="BQ25" s="292">
        <v>0</v>
      </c>
      <c r="BR25" s="292">
        <f>SUM(BY25,CF25)</f>
        <v>888</v>
      </c>
      <c r="BS25" s="292">
        <f>SUM(BZ25,CG25)</f>
        <v>0</v>
      </c>
      <c r="BT25" s="292">
        <f>SUM(CA25,CH25)</f>
        <v>812</v>
      </c>
      <c r="BU25" s="292">
        <f>SUM(CB25,CI25)</f>
        <v>18</v>
      </c>
      <c r="BV25" s="292">
        <f>SUM(CC25,CJ25)</f>
        <v>51</v>
      </c>
      <c r="BW25" s="292">
        <f>SUM(CD25,CK25)</f>
        <v>0</v>
      </c>
      <c r="BX25" s="292">
        <f>SUM(CE25,CL25)</f>
        <v>7</v>
      </c>
      <c r="BY25" s="292">
        <f>SUM(BZ25:CE25)</f>
        <v>885</v>
      </c>
      <c r="BZ25" s="292">
        <f>F25</f>
        <v>0</v>
      </c>
      <c r="CA25" s="292">
        <f>J25</f>
        <v>809</v>
      </c>
      <c r="CB25" s="292">
        <f>N25</f>
        <v>18</v>
      </c>
      <c r="CC25" s="292">
        <f>R25</f>
        <v>51</v>
      </c>
      <c r="CD25" s="292">
        <f>V25</f>
        <v>0</v>
      </c>
      <c r="CE25" s="292">
        <f>Z25</f>
        <v>7</v>
      </c>
      <c r="CF25" s="292">
        <f>SUM(CG25:CL25)</f>
        <v>3</v>
      </c>
      <c r="CG25" s="292">
        <f>BE25</f>
        <v>0</v>
      </c>
      <c r="CH25" s="292">
        <f>BF25</f>
        <v>3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37</v>
      </c>
      <c r="CN25" s="292">
        <f>SUM(CU25,DB25)</f>
        <v>0</v>
      </c>
      <c r="CO25" s="292">
        <f>SUM(CV25,DC25)</f>
        <v>36</v>
      </c>
      <c r="CP25" s="292">
        <f>SUM(CW25,DD25)</f>
        <v>1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28</v>
      </c>
      <c r="CU25" s="292">
        <f>AE25</f>
        <v>0</v>
      </c>
      <c r="CV25" s="292">
        <f>AI25</f>
        <v>28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9</v>
      </c>
      <c r="DB25" s="292">
        <f>BL25</f>
        <v>0</v>
      </c>
      <c r="DC25" s="292">
        <f>BM25</f>
        <v>8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2924</v>
      </c>
      <c r="E26" s="292">
        <f>SUM(F26,J26,N26,R26,V26,Z26)</f>
        <v>2136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1790</v>
      </c>
      <c r="K26" s="292">
        <v>0</v>
      </c>
      <c r="L26" s="292">
        <v>1789</v>
      </c>
      <c r="M26" s="292">
        <v>1</v>
      </c>
      <c r="N26" s="292">
        <f>SUM(O26:Q26)</f>
        <v>59</v>
      </c>
      <c r="O26" s="292">
        <v>0</v>
      </c>
      <c r="P26" s="292">
        <v>59</v>
      </c>
      <c r="Q26" s="292">
        <v>0</v>
      </c>
      <c r="R26" s="292">
        <f>SUM(S26:U26)</f>
        <v>281</v>
      </c>
      <c r="S26" s="292">
        <v>0</v>
      </c>
      <c r="T26" s="292">
        <v>281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6</v>
      </c>
      <c r="AA26" s="292">
        <v>0</v>
      </c>
      <c r="AB26" s="292">
        <v>5</v>
      </c>
      <c r="AC26" s="292">
        <v>1</v>
      </c>
      <c r="AD26" s="292">
        <f>SUM(AE26,AI26,AM26,AQ26,AU26,AY26)</f>
        <v>666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502</v>
      </c>
      <c r="AJ26" s="292">
        <v>52</v>
      </c>
      <c r="AK26" s="292">
        <v>0</v>
      </c>
      <c r="AL26" s="292">
        <v>450</v>
      </c>
      <c r="AM26" s="292">
        <f>SUM(AN26:AP26)</f>
        <v>2</v>
      </c>
      <c r="AN26" s="292">
        <v>0</v>
      </c>
      <c r="AO26" s="292">
        <v>0</v>
      </c>
      <c r="AP26" s="292">
        <v>2</v>
      </c>
      <c r="AQ26" s="292">
        <f>SUM(AR26:AT26)</f>
        <v>162</v>
      </c>
      <c r="AR26" s="292">
        <v>0</v>
      </c>
      <c r="AS26" s="292">
        <v>0</v>
      </c>
      <c r="AT26" s="292">
        <v>162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122</v>
      </c>
      <c r="BD26" s="292">
        <f>SUM(BE26:BJ26)</f>
        <v>16</v>
      </c>
      <c r="BE26" s="292">
        <v>0</v>
      </c>
      <c r="BF26" s="292">
        <v>3</v>
      </c>
      <c r="BG26" s="292">
        <v>1</v>
      </c>
      <c r="BH26" s="292">
        <v>0</v>
      </c>
      <c r="BI26" s="292">
        <v>0</v>
      </c>
      <c r="BJ26" s="292">
        <v>12</v>
      </c>
      <c r="BK26" s="292">
        <f>SUM(BL26:BQ26)</f>
        <v>106</v>
      </c>
      <c r="BL26" s="292">
        <v>0</v>
      </c>
      <c r="BM26" s="292">
        <v>97</v>
      </c>
      <c r="BN26" s="292">
        <v>9</v>
      </c>
      <c r="BO26" s="292">
        <v>0</v>
      </c>
      <c r="BP26" s="292">
        <v>0</v>
      </c>
      <c r="BQ26" s="292">
        <v>0</v>
      </c>
      <c r="BR26" s="292">
        <f>SUM(BY26,CF26)</f>
        <v>2152</v>
      </c>
      <c r="BS26" s="292">
        <f>SUM(BZ26,CG26)</f>
        <v>0</v>
      </c>
      <c r="BT26" s="292">
        <f>SUM(CA26,CH26)</f>
        <v>1793</v>
      </c>
      <c r="BU26" s="292">
        <f>SUM(CB26,CI26)</f>
        <v>60</v>
      </c>
      <c r="BV26" s="292">
        <f>SUM(CC26,CJ26)</f>
        <v>281</v>
      </c>
      <c r="BW26" s="292">
        <f>SUM(CD26,CK26)</f>
        <v>0</v>
      </c>
      <c r="BX26" s="292">
        <f>SUM(CE26,CL26)</f>
        <v>18</v>
      </c>
      <c r="BY26" s="292">
        <f>SUM(BZ26:CE26)</f>
        <v>2136</v>
      </c>
      <c r="BZ26" s="292">
        <f>F26</f>
        <v>0</v>
      </c>
      <c r="CA26" s="292">
        <f>J26</f>
        <v>1790</v>
      </c>
      <c r="CB26" s="292">
        <f>N26</f>
        <v>59</v>
      </c>
      <c r="CC26" s="292">
        <f>R26</f>
        <v>281</v>
      </c>
      <c r="CD26" s="292">
        <f>V26</f>
        <v>0</v>
      </c>
      <c r="CE26" s="292">
        <f>Z26</f>
        <v>6</v>
      </c>
      <c r="CF26" s="292">
        <f>SUM(CG26:CL26)</f>
        <v>16</v>
      </c>
      <c r="CG26" s="292">
        <f>BE26</f>
        <v>0</v>
      </c>
      <c r="CH26" s="292">
        <f>BF26</f>
        <v>3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12</v>
      </c>
      <c r="CM26" s="292">
        <f>SUM(CT26,DA26)</f>
        <v>772</v>
      </c>
      <c r="CN26" s="292">
        <f>SUM(CU26,DB26)</f>
        <v>0</v>
      </c>
      <c r="CO26" s="292">
        <f>SUM(CV26,DC26)</f>
        <v>599</v>
      </c>
      <c r="CP26" s="292">
        <f>SUM(CW26,DD26)</f>
        <v>11</v>
      </c>
      <c r="CQ26" s="292">
        <f>SUM(CX26,DE26)</f>
        <v>162</v>
      </c>
      <c r="CR26" s="292">
        <f>SUM(CY26,DF26)</f>
        <v>0</v>
      </c>
      <c r="CS26" s="292">
        <f>SUM(CZ26,DG26)</f>
        <v>0</v>
      </c>
      <c r="CT26" s="292">
        <f>SUM(CU26:CZ26)</f>
        <v>666</v>
      </c>
      <c r="CU26" s="292">
        <f>AE26</f>
        <v>0</v>
      </c>
      <c r="CV26" s="292">
        <f>AI26</f>
        <v>502</v>
      </c>
      <c r="CW26" s="292">
        <f>AM26</f>
        <v>2</v>
      </c>
      <c r="CX26" s="292">
        <f>AQ26</f>
        <v>162</v>
      </c>
      <c r="CY26" s="292">
        <f>AU26</f>
        <v>0</v>
      </c>
      <c r="CZ26" s="292">
        <f>AY26</f>
        <v>0</v>
      </c>
      <c r="DA26" s="292">
        <f>SUM(DB26:DG26)</f>
        <v>106</v>
      </c>
      <c r="DB26" s="292">
        <f>BL26</f>
        <v>0</v>
      </c>
      <c r="DC26" s="292">
        <f>BM26</f>
        <v>97</v>
      </c>
      <c r="DD26" s="292">
        <f>BN26</f>
        <v>9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7695</v>
      </c>
      <c r="E27" s="292">
        <f>SUM(F27,J27,N27,R27,V27,Z27)</f>
        <v>4892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4250</v>
      </c>
      <c r="K27" s="292">
        <v>0</v>
      </c>
      <c r="L27" s="292">
        <v>4250</v>
      </c>
      <c r="M27" s="292">
        <v>0</v>
      </c>
      <c r="N27" s="292">
        <f>SUM(O27:Q27)</f>
        <v>128</v>
      </c>
      <c r="O27" s="292">
        <v>0</v>
      </c>
      <c r="P27" s="292">
        <v>128</v>
      </c>
      <c r="Q27" s="292">
        <v>0</v>
      </c>
      <c r="R27" s="292">
        <f>SUM(S27:U27)</f>
        <v>514</v>
      </c>
      <c r="S27" s="292">
        <v>288</v>
      </c>
      <c r="T27" s="292">
        <v>226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2796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1119</v>
      </c>
      <c r="AJ27" s="292">
        <v>357</v>
      </c>
      <c r="AK27" s="292">
        <v>0</v>
      </c>
      <c r="AL27" s="292">
        <v>762</v>
      </c>
      <c r="AM27" s="292">
        <f>SUM(AN27:AP27)</f>
        <v>864</v>
      </c>
      <c r="AN27" s="292">
        <v>53</v>
      </c>
      <c r="AO27" s="292">
        <v>0</v>
      </c>
      <c r="AP27" s="292">
        <v>811</v>
      </c>
      <c r="AQ27" s="292">
        <f>SUM(AR27:AT27)</f>
        <v>813</v>
      </c>
      <c r="AR27" s="292">
        <v>0</v>
      </c>
      <c r="AS27" s="292">
        <v>0</v>
      </c>
      <c r="AT27" s="292">
        <v>813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7</v>
      </c>
      <c r="BD27" s="292">
        <f>SUM(BE27:BJ27)</f>
        <v>7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7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4899</v>
      </c>
      <c r="BS27" s="292">
        <f>SUM(BZ27,CG27)</f>
        <v>0</v>
      </c>
      <c r="BT27" s="292">
        <f>SUM(CA27,CH27)</f>
        <v>4250</v>
      </c>
      <c r="BU27" s="292">
        <f>SUM(CB27,CI27)</f>
        <v>128</v>
      </c>
      <c r="BV27" s="292">
        <f>SUM(CC27,CJ27)</f>
        <v>514</v>
      </c>
      <c r="BW27" s="292">
        <f>SUM(CD27,CK27)</f>
        <v>0</v>
      </c>
      <c r="BX27" s="292">
        <f>SUM(CE27,CL27)</f>
        <v>7</v>
      </c>
      <c r="BY27" s="292">
        <f>SUM(BZ27:CE27)</f>
        <v>4892</v>
      </c>
      <c r="BZ27" s="292">
        <f>F27</f>
        <v>0</v>
      </c>
      <c r="CA27" s="292">
        <f>J27</f>
        <v>4250</v>
      </c>
      <c r="CB27" s="292">
        <f>N27</f>
        <v>128</v>
      </c>
      <c r="CC27" s="292">
        <f>R27</f>
        <v>514</v>
      </c>
      <c r="CD27" s="292">
        <f>V27</f>
        <v>0</v>
      </c>
      <c r="CE27" s="292">
        <f>Z27</f>
        <v>0</v>
      </c>
      <c r="CF27" s="292">
        <f>SUM(CG27:CL27)</f>
        <v>7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7</v>
      </c>
      <c r="CM27" s="292">
        <f>SUM(CT27,DA27)</f>
        <v>2796</v>
      </c>
      <c r="CN27" s="292">
        <f>SUM(CU27,DB27)</f>
        <v>0</v>
      </c>
      <c r="CO27" s="292">
        <f>SUM(CV27,DC27)</f>
        <v>1119</v>
      </c>
      <c r="CP27" s="292">
        <f>SUM(CW27,DD27)</f>
        <v>864</v>
      </c>
      <c r="CQ27" s="292">
        <f>SUM(CX27,DE27)</f>
        <v>813</v>
      </c>
      <c r="CR27" s="292">
        <f>SUM(CY27,DF27)</f>
        <v>0</v>
      </c>
      <c r="CS27" s="292">
        <f>SUM(CZ27,DG27)</f>
        <v>0</v>
      </c>
      <c r="CT27" s="292">
        <f>SUM(CU27:CZ27)</f>
        <v>2796</v>
      </c>
      <c r="CU27" s="292">
        <f>AE27</f>
        <v>0</v>
      </c>
      <c r="CV27" s="292">
        <f>AI27</f>
        <v>1119</v>
      </c>
      <c r="CW27" s="292">
        <f>AM27</f>
        <v>864</v>
      </c>
      <c r="CX27" s="292">
        <f>AQ27</f>
        <v>813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SUM(E7,T7,AI7,AX7,BM7,CB7,CQ7,DF7,DU7,DZ7)</f>
        <v>432469</v>
      </c>
      <c r="E7" s="305">
        <f>SUM(F7,M7)</f>
        <v>344794</v>
      </c>
      <c r="F7" s="305">
        <f>SUM(G7:L7)</f>
        <v>296756</v>
      </c>
      <c r="G7" s="305">
        <f t="shared" ref="G7:L7" si="0">SUM(G$8:G$207)</f>
        <v>0</v>
      </c>
      <c r="H7" s="305">
        <f t="shared" si="0"/>
        <v>296030</v>
      </c>
      <c r="I7" s="305">
        <f t="shared" si="0"/>
        <v>171</v>
      </c>
      <c r="J7" s="305">
        <f t="shared" si="0"/>
        <v>166</v>
      </c>
      <c r="K7" s="305">
        <f t="shared" si="0"/>
        <v>144</v>
      </c>
      <c r="L7" s="305">
        <f t="shared" si="0"/>
        <v>245</v>
      </c>
      <c r="M7" s="305">
        <f>SUM(N7:S7)</f>
        <v>48038</v>
      </c>
      <c r="N7" s="305">
        <f t="shared" ref="N7:S7" si="1">SUM(N$8:N$207)</f>
        <v>0</v>
      </c>
      <c r="O7" s="305">
        <f t="shared" si="1"/>
        <v>47285</v>
      </c>
      <c r="P7" s="305">
        <f t="shared" si="1"/>
        <v>112</v>
      </c>
      <c r="Q7" s="305">
        <f t="shared" si="1"/>
        <v>80</v>
      </c>
      <c r="R7" s="305">
        <f t="shared" si="1"/>
        <v>6</v>
      </c>
      <c r="S7" s="305">
        <f t="shared" si="1"/>
        <v>555</v>
      </c>
      <c r="T7" s="305">
        <f>SUM(U7,AB7)</f>
        <v>24764</v>
      </c>
      <c r="U7" s="305">
        <f>SUM(V7:AA7)</f>
        <v>12301</v>
      </c>
      <c r="V7" s="305">
        <f t="shared" ref="V7:AA7" si="2">SUM(V$8:V$207)</f>
        <v>0</v>
      </c>
      <c r="W7" s="305">
        <f t="shared" si="2"/>
        <v>250</v>
      </c>
      <c r="X7" s="305">
        <f t="shared" si="2"/>
        <v>5495</v>
      </c>
      <c r="Y7" s="305">
        <f t="shared" si="2"/>
        <v>0</v>
      </c>
      <c r="Z7" s="305">
        <f t="shared" si="2"/>
        <v>30</v>
      </c>
      <c r="AA7" s="305">
        <f t="shared" si="2"/>
        <v>6526</v>
      </c>
      <c r="AB7" s="305">
        <f>SUM(AC7:AH7)</f>
        <v>12463</v>
      </c>
      <c r="AC7" s="305">
        <f t="shared" ref="AC7:AH7" si="3">SUM(AC$8:AC$207)</f>
        <v>0</v>
      </c>
      <c r="AD7" s="305">
        <f t="shared" si="3"/>
        <v>1022</v>
      </c>
      <c r="AE7" s="305">
        <f t="shared" si="3"/>
        <v>1040</v>
      </c>
      <c r="AF7" s="305">
        <f t="shared" si="3"/>
        <v>0</v>
      </c>
      <c r="AG7" s="305">
        <f t="shared" si="3"/>
        <v>3</v>
      </c>
      <c r="AH7" s="305">
        <f t="shared" si="3"/>
        <v>10398</v>
      </c>
      <c r="AI7" s="305">
        <f>SUM(AJ7,AQ7)</f>
        <v>1419</v>
      </c>
      <c r="AJ7" s="305">
        <f>SUM(AK7:AP7)</f>
        <v>1012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1012</v>
      </c>
      <c r="AO7" s="305">
        <f t="shared" si="4"/>
        <v>0</v>
      </c>
      <c r="AP7" s="305">
        <f t="shared" si="4"/>
        <v>0</v>
      </c>
      <c r="AQ7" s="305">
        <f>SUM(AR7:AW7)</f>
        <v>407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12</v>
      </c>
      <c r="AU7" s="305">
        <f t="shared" si="5"/>
        <v>395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2741</v>
      </c>
      <c r="CC7" s="305">
        <f>SUM(CD7:CI7)</f>
        <v>1835</v>
      </c>
      <c r="CD7" s="305">
        <f t="shared" ref="CD7:CI7" si="10">SUM(CD$8:CD$207)</f>
        <v>0</v>
      </c>
      <c r="CE7" s="305">
        <f t="shared" si="10"/>
        <v>1835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906</v>
      </c>
      <c r="CK7" s="305">
        <f t="shared" ref="CK7:CP7" si="11">SUM(CK$8:CK$207)</f>
        <v>0</v>
      </c>
      <c r="CL7" s="305">
        <f t="shared" si="11"/>
        <v>881</v>
      </c>
      <c r="CM7" s="305">
        <f t="shared" si="11"/>
        <v>0</v>
      </c>
      <c r="CN7" s="305">
        <f t="shared" si="11"/>
        <v>0</v>
      </c>
      <c r="CO7" s="305">
        <f t="shared" si="11"/>
        <v>25</v>
      </c>
      <c r="CP7" s="305">
        <f t="shared" si="11"/>
        <v>0</v>
      </c>
      <c r="CQ7" s="305">
        <f>SUM(CR7,CY7)</f>
        <v>39635</v>
      </c>
      <c r="CR7" s="305">
        <f>SUM(CS7:CX7)</f>
        <v>37918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2046</v>
      </c>
      <c r="CV7" s="305">
        <f t="shared" si="12"/>
        <v>35518</v>
      </c>
      <c r="CW7" s="305">
        <f t="shared" si="12"/>
        <v>106</v>
      </c>
      <c r="CX7" s="305">
        <f t="shared" si="12"/>
        <v>248</v>
      </c>
      <c r="CY7" s="305">
        <f>SUM(CZ7:DE7)</f>
        <v>1717</v>
      </c>
      <c r="CZ7" s="305">
        <f t="shared" ref="CZ7:DE7" si="13">SUM(CZ$8:CZ$207)</f>
        <v>0</v>
      </c>
      <c r="DA7" s="305">
        <f t="shared" si="13"/>
        <v>126</v>
      </c>
      <c r="DB7" s="305">
        <f t="shared" si="13"/>
        <v>431</v>
      </c>
      <c r="DC7" s="305">
        <f t="shared" si="13"/>
        <v>953</v>
      </c>
      <c r="DD7" s="305">
        <f t="shared" si="13"/>
        <v>0</v>
      </c>
      <c r="DE7" s="305">
        <f t="shared" si="13"/>
        <v>207</v>
      </c>
      <c r="DF7" s="305">
        <f>SUM(DG7,DN7)</f>
        <v>1548</v>
      </c>
      <c r="DG7" s="305">
        <f>SUM(DH7:DM7)</f>
        <v>1548</v>
      </c>
      <c r="DH7" s="305">
        <f t="shared" ref="DH7:DM7" si="14">SUM(DH$8:DH$207)</f>
        <v>0</v>
      </c>
      <c r="DI7" s="305">
        <f t="shared" si="14"/>
        <v>46</v>
      </c>
      <c r="DJ7" s="305">
        <f t="shared" si="14"/>
        <v>309</v>
      </c>
      <c r="DK7" s="305">
        <f t="shared" si="14"/>
        <v>829</v>
      </c>
      <c r="DL7" s="305">
        <f t="shared" si="14"/>
        <v>10</v>
      </c>
      <c r="DM7" s="305">
        <f t="shared" si="14"/>
        <v>354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9777</v>
      </c>
      <c r="DV7" s="305">
        <f>SUM(DV$8:DV$207)</f>
        <v>6618</v>
      </c>
      <c r="DW7" s="305">
        <f>SUM(DW$8:DW$207)</f>
        <v>100</v>
      </c>
      <c r="DX7" s="305">
        <f>SUM(DX$8:DX$207)</f>
        <v>3059</v>
      </c>
      <c r="DY7" s="305">
        <f>SUM(DY$8:DY$207)</f>
        <v>0</v>
      </c>
      <c r="DZ7" s="305">
        <f>SUM(EA7,EH7)</f>
        <v>7791</v>
      </c>
      <c r="EA7" s="305">
        <f>SUM(EB7:EG7)</f>
        <v>2989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2989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4802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3903</v>
      </c>
      <c r="EL7" s="305">
        <f t="shared" si="17"/>
        <v>0</v>
      </c>
      <c r="EM7" s="305">
        <f t="shared" si="17"/>
        <v>0</v>
      </c>
      <c r="EN7" s="305">
        <f t="shared" si="17"/>
        <v>899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142008</v>
      </c>
      <c r="E8" s="292">
        <f>SUM(F8,M8)</f>
        <v>111356</v>
      </c>
      <c r="F8" s="292">
        <f>SUM(G8:L8)</f>
        <v>84551</v>
      </c>
      <c r="G8" s="292">
        <v>0</v>
      </c>
      <c r="H8" s="292">
        <v>84416</v>
      </c>
      <c r="I8" s="292">
        <v>0</v>
      </c>
      <c r="J8" s="292">
        <v>0</v>
      </c>
      <c r="K8" s="292">
        <v>135</v>
      </c>
      <c r="L8" s="292">
        <v>0</v>
      </c>
      <c r="M8" s="292">
        <f>SUM(N8:S8)</f>
        <v>26805</v>
      </c>
      <c r="N8" s="292">
        <v>0</v>
      </c>
      <c r="O8" s="292">
        <v>26805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7607</v>
      </c>
      <c r="U8" s="292">
        <f>SUM(V8:AA8)</f>
        <v>3342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3342</v>
      </c>
      <c r="AB8" s="292">
        <f>SUM(AC8:AH8)</f>
        <v>4265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4265</v>
      </c>
      <c r="AI8" s="292">
        <f>SUM(AJ8,AQ8)</f>
        <v>407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407</v>
      </c>
      <c r="AR8" s="292">
        <v>0</v>
      </c>
      <c r="AS8" s="292">
        <v>0</v>
      </c>
      <c r="AT8" s="292">
        <v>12</v>
      </c>
      <c r="AU8" s="292">
        <v>395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20832</v>
      </c>
      <c r="CR8" s="292">
        <f>SUM(CS8:CX8)</f>
        <v>20779</v>
      </c>
      <c r="CS8" s="292">
        <v>0</v>
      </c>
      <c r="CT8" s="292">
        <v>0</v>
      </c>
      <c r="CU8" s="292">
        <v>0</v>
      </c>
      <c r="CV8" s="292">
        <v>20779</v>
      </c>
      <c r="CW8" s="292">
        <v>0</v>
      </c>
      <c r="CX8" s="292">
        <v>0</v>
      </c>
      <c r="CY8" s="292">
        <f>SUM(CZ8:DE8)</f>
        <v>53</v>
      </c>
      <c r="CZ8" s="292">
        <v>0</v>
      </c>
      <c r="DA8" s="292">
        <v>0</v>
      </c>
      <c r="DB8" s="292">
        <v>0</v>
      </c>
      <c r="DC8" s="292">
        <v>53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1806</v>
      </c>
      <c r="EA8" s="292">
        <f>SUM(EB8:EG8)</f>
        <v>1581</v>
      </c>
      <c r="EB8" s="292">
        <v>0</v>
      </c>
      <c r="EC8" s="292">
        <v>0</v>
      </c>
      <c r="ED8" s="292">
        <v>1581</v>
      </c>
      <c r="EE8" s="292">
        <v>0</v>
      </c>
      <c r="EF8" s="292">
        <v>0</v>
      </c>
      <c r="EG8" s="292">
        <v>0</v>
      </c>
      <c r="EH8" s="292">
        <f>SUM(EI8:EN8)</f>
        <v>225</v>
      </c>
      <c r="EI8" s="292">
        <v>0</v>
      </c>
      <c r="EJ8" s="292">
        <v>0</v>
      </c>
      <c r="EK8" s="292">
        <v>225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54518</v>
      </c>
      <c r="E9" s="292">
        <f>SUM(F9,M9)</f>
        <v>47066</v>
      </c>
      <c r="F9" s="292">
        <f>SUM(G9:L9)</f>
        <v>40766</v>
      </c>
      <c r="G9" s="292">
        <v>0</v>
      </c>
      <c r="H9" s="292">
        <v>40766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6300</v>
      </c>
      <c r="N9" s="292">
        <v>0</v>
      </c>
      <c r="O9" s="292">
        <v>6300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3606</v>
      </c>
      <c r="U9" s="292">
        <f>SUM(V9:AA9)</f>
        <v>2025</v>
      </c>
      <c r="V9" s="292">
        <v>0</v>
      </c>
      <c r="W9" s="292">
        <v>0</v>
      </c>
      <c r="X9" s="292">
        <v>1836</v>
      </c>
      <c r="Y9" s="292">
        <v>0</v>
      </c>
      <c r="Z9" s="292">
        <v>0</v>
      </c>
      <c r="AA9" s="292">
        <v>189</v>
      </c>
      <c r="AB9" s="292">
        <f>SUM(AC9:AH9)</f>
        <v>1581</v>
      </c>
      <c r="AC9" s="292">
        <v>0</v>
      </c>
      <c r="AD9" s="292">
        <v>0</v>
      </c>
      <c r="AE9" s="292">
        <v>548</v>
      </c>
      <c r="AF9" s="292">
        <v>0</v>
      </c>
      <c r="AG9" s="292">
        <v>0</v>
      </c>
      <c r="AH9" s="292">
        <v>1033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1555</v>
      </c>
      <c r="CR9" s="292">
        <f>SUM(CS9:CX9)</f>
        <v>1555</v>
      </c>
      <c r="CS9" s="292">
        <v>0</v>
      </c>
      <c r="CT9" s="292">
        <v>0</v>
      </c>
      <c r="CU9" s="292">
        <v>0</v>
      </c>
      <c r="CV9" s="292">
        <v>1538</v>
      </c>
      <c r="CW9" s="292">
        <v>17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1938</v>
      </c>
      <c r="DV9" s="292">
        <v>1857</v>
      </c>
      <c r="DW9" s="292">
        <v>81</v>
      </c>
      <c r="DX9" s="292">
        <v>0</v>
      </c>
      <c r="DY9" s="292">
        <v>0</v>
      </c>
      <c r="DZ9" s="292">
        <f>SUM(EA9,EH9)</f>
        <v>353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353</v>
      </c>
      <c r="EI9" s="292">
        <v>0</v>
      </c>
      <c r="EJ9" s="292">
        <v>0</v>
      </c>
      <c r="EK9" s="292">
        <v>353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25162</v>
      </c>
      <c r="E10" s="292">
        <f>SUM(F10,M10)</f>
        <v>21551</v>
      </c>
      <c r="F10" s="292">
        <f>SUM(G10:L10)</f>
        <v>21139</v>
      </c>
      <c r="G10" s="292">
        <v>0</v>
      </c>
      <c r="H10" s="292">
        <v>21139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412</v>
      </c>
      <c r="N10" s="292">
        <v>0</v>
      </c>
      <c r="O10" s="292">
        <v>412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702</v>
      </c>
      <c r="U10" s="292">
        <f>SUM(V10:AA10)</f>
        <v>538</v>
      </c>
      <c r="V10" s="292">
        <v>0</v>
      </c>
      <c r="W10" s="292">
        <v>0</v>
      </c>
      <c r="X10" s="292">
        <v>501</v>
      </c>
      <c r="Y10" s="292">
        <v>0</v>
      </c>
      <c r="Z10" s="292">
        <v>0</v>
      </c>
      <c r="AA10" s="292">
        <v>37</v>
      </c>
      <c r="AB10" s="292">
        <f>SUM(AC10:AH10)</f>
        <v>164</v>
      </c>
      <c r="AC10" s="292">
        <v>0</v>
      </c>
      <c r="AD10" s="292">
        <v>0</v>
      </c>
      <c r="AE10" s="292">
        <v>90</v>
      </c>
      <c r="AF10" s="292">
        <v>0</v>
      </c>
      <c r="AG10" s="292">
        <v>0</v>
      </c>
      <c r="AH10" s="292">
        <v>74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25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25</v>
      </c>
      <c r="CK10" s="292">
        <v>0</v>
      </c>
      <c r="CL10" s="292">
        <v>0</v>
      </c>
      <c r="CM10" s="292">
        <v>0</v>
      </c>
      <c r="CN10" s="292">
        <v>0</v>
      </c>
      <c r="CO10" s="292">
        <v>25</v>
      </c>
      <c r="CP10" s="292">
        <v>0</v>
      </c>
      <c r="CQ10" s="292">
        <f>SUM(CR10,CY10)</f>
        <v>861</v>
      </c>
      <c r="CR10" s="292">
        <f>SUM(CS10:CX10)</f>
        <v>861</v>
      </c>
      <c r="CS10" s="292">
        <v>0</v>
      </c>
      <c r="CT10" s="292">
        <v>0</v>
      </c>
      <c r="CU10" s="292">
        <v>0</v>
      </c>
      <c r="CV10" s="292">
        <v>861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2023</v>
      </c>
      <c r="DV10" s="292">
        <v>0</v>
      </c>
      <c r="DW10" s="292">
        <v>0</v>
      </c>
      <c r="DX10" s="292">
        <v>2023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12839</v>
      </c>
      <c r="E11" s="292">
        <f>SUM(F11,M11)</f>
        <v>9623</v>
      </c>
      <c r="F11" s="292">
        <f>SUM(G11:L11)</f>
        <v>8281</v>
      </c>
      <c r="G11" s="292">
        <v>0</v>
      </c>
      <c r="H11" s="292">
        <v>8072</v>
      </c>
      <c r="I11" s="292">
        <v>0</v>
      </c>
      <c r="J11" s="292">
        <v>0</v>
      </c>
      <c r="K11" s="292">
        <v>0</v>
      </c>
      <c r="L11" s="292">
        <v>209</v>
      </c>
      <c r="M11" s="292">
        <f>SUM(N11:S11)</f>
        <v>1342</v>
      </c>
      <c r="N11" s="292">
        <v>0</v>
      </c>
      <c r="O11" s="292">
        <v>910</v>
      </c>
      <c r="P11" s="292">
        <v>0</v>
      </c>
      <c r="Q11" s="292">
        <v>0</v>
      </c>
      <c r="R11" s="292">
        <v>0</v>
      </c>
      <c r="S11" s="292">
        <v>432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1754</v>
      </c>
      <c r="CR11" s="292">
        <f>SUM(CS11:CX11)</f>
        <v>1344</v>
      </c>
      <c r="CS11" s="292">
        <v>0</v>
      </c>
      <c r="CT11" s="292">
        <v>0</v>
      </c>
      <c r="CU11" s="292">
        <v>410</v>
      </c>
      <c r="CV11" s="292">
        <v>881</v>
      </c>
      <c r="CW11" s="292">
        <v>0</v>
      </c>
      <c r="CX11" s="292">
        <v>53</v>
      </c>
      <c r="CY11" s="292">
        <f>SUM(CZ11:DE11)</f>
        <v>410</v>
      </c>
      <c r="CZ11" s="292">
        <v>0</v>
      </c>
      <c r="DA11" s="292">
        <v>0</v>
      </c>
      <c r="DB11" s="292">
        <v>203</v>
      </c>
      <c r="DC11" s="292">
        <v>0</v>
      </c>
      <c r="DD11" s="292">
        <v>0</v>
      </c>
      <c r="DE11" s="292">
        <v>207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1401</v>
      </c>
      <c r="DV11" s="292">
        <v>1401</v>
      </c>
      <c r="DW11" s="292">
        <v>0</v>
      </c>
      <c r="DX11" s="292">
        <v>0</v>
      </c>
      <c r="DY11" s="292">
        <v>0</v>
      </c>
      <c r="DZ11" s="292">
        <f>SUM(EA11,EH11)</f>
        <v>61</v>
      </c>
      <c r="EA11" s="292">
        <f>SUM(EB11:EG11)</f>
        <v>61</v>
      </c>
      <c r="EB11" s="292">
        <v>0</v>
      </c>
      <c r="EC11" s="292">
        <v>0</v>
      </c>
      <c r="ED11" s="292">
        <v>61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44564</v>
      </c>
      <c r="E12" s="292">
        <f>SUM(F12,M12)</f>
        <v>34628</v>
      </c>
      <c r="F12" s="292">
        <f>SUM(G12:L12)</f>
        <v>31389</v>
      </c>
      <c r="G12" s="292">
        <v>0</v>
      </c>
      <c r="H12" s="292">
        <v>31389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3239</v>
      </c>
      <c r="N12" s="292">
        <v>0</v>
      </c>
      <c r="O12" s="292">
        <v>3239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4320</v>
      </c>
      <c r="U12" s="292">
        <f>SUM(V12:AA12)</f>
        <v>1088</v>
      </c>
      <c r="V12" s="292">
        <v>0</v>
      </c>
      <c r="W12" s="292">
        <v>250</v>
      </c>
      <c r="X12" s="292">
        <v>0</v>
      </c>
      <c r="Y12" s="292">
        <v>0</v>
      </c>
      <c r="Z12" s="292">
        <v>0</v>
      </c>
      <c r="AA12" s="292">
        <v>838</v>
      </c>
      <c r="AB12" s="292">
        <f>SUM(AC12:AH12)</f>
        <v>3232</v>
      </c>
      <c r="AC12" s="292">
        <v>0</v>
      </c>
      <c r="AD12" s="292">
        <v>1022</v>
      </c>
      <c r="AE12" s="292">
        <v>0</v>
      </c>
      <c r="AF12" s="292">
        <v>0</v>
      </c>
      <c r="AG12" s="292">
        <v>0</v>
      </c>
      <c r="AH12" s="292">
        <v>2210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2723</v>
      </c>
      <c r="CR12" s="292">
        <f>SUM(CS12:CX12)</f>
        <v>2551</v>
      </c>
      <c r="CS12" s="292">
        <v>0</v>
      </c>
      <c r="CT12" s="292">
        <v>0</v>
      </c>
      <c r="CU12" s="292">
        <v>354</v>
      </c>
      <c r="CV12" s="292">
        <v>2160</v>
      </c>
      <c r="CW12" s="292">
        <v>37</v>
      </c>
      <c r="CX12" s="292">
        <v>0</v>
      </c>
      <c r="CY12" s="292">
        <f>SUM(CZ12:DE12)</f>
        <v>172</v>
      </c>
      <c r="CZ12" s="292">
        <v>0</v>
      </c>
      <c r="DA12" s="292">
        <v>98</v>
      </c>
      <c r="DB12" s="292">
        <v>61</v>
      </c>
      <c r="DC12" s="292">
        <v>13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1524</v>
      </c>
      <c r="DV12" s="292">
        <v>1500</v>
      </c>
      <c r="DW12" s="292">
        <v>0</v>
      </c>
      <c r="DX12" s="292">
        <v>24</v>
      </c>
      <c r="DY12" s="292">
        <v>0</v>
      </c>
      <c r="DZ12" s="292">
        <f>SUM(EA12,EH12)</f>
        <v>1369</v>
      </c>
      <c r="EA12" s="292">
        <f>SUM(EB12:EG12)</f>
        <v>1</v>
      </c>
      <c r="EB12" s="292">
        <v>0</v>
      </c>
      <c r="EC12" s="292">
        <v>0</v>
      </c>
      <c r="ED12" s="292">
        <v>1</v>
      </c>
      <c r="EE12" s="292">
        <v>0</v>
      </c>
      <c r="EF12" s="292">
        <v>0</v>
      </c>
      <c r="EG12" s="292">
        <v>0</v>
      </c>
      <c r="EH12" s="292">
        <f>SUM(EI12:EN12)</f>
        <v>1368</v>
      </c>
      <c r="EI12" s="292">
        <v>0</v>
      </c>
      <c r="EJ12" s="292">
        <v>0</v>
      </c>
      <c r="EK12" s="292">
        <v>1368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38322</v>
      </c>
      <c r="E13" s="292">
        <f>SUM(F13,M13)</f>
        <v>30689</v>
      </c>
      <c r="F13" s="292">
        <f>SUM(G13:L13)</f>
        <v>29513</v>
      </c>
      <c r="G13" s="292">
        <v>0</v>
      </c>
      <c r="H13" s="292">
        <v>29513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1176</v>
      </c>
      <c r="N13" s="292">
        <v>0</v>
      </c>
      <c r="O13" s="292">
        <v>1176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4028</v>
      </c>
      <c r="U13" s="292">
        <f>SUM(V13:AA13)</f>
        <v>2820</v>
      </c>
      <c r="V13" s="292">
        <v>0</v>
      </c>
      <c r="W13" s="292">
        <v>0</v>
      </c>
      <c r="X13" s="292">
        <v>1888</v>
      </c>
      <c r="Y13" s="292">
        <v>0</v>
      </c>
      <c r="Z13" s="292">
        <v>30</v>
      </c>
      <c r="AA13" s="292">
        <v>902</v>
      </c>
      <c r="AB13" s="292">
        <f>SUM(AC13:AH13)</f>
        <v>1208</v>
      </c>
      <c r="AC13" s="292">
        <v>0</v>
      </c>
      <c r="AD13" s="292">
        <v>0</v>
      </c>
      <c r="AE13" s="292">
        <v>208</v>
      </c>
      <c r="AF13" s="292">
        <v>0</v>
      </c>
      <c r="AG13" s="292">
        <v>3</v>
      </c>
      <c r="AH13" s="292">
        <v>997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1721</v>
      </c>
      <c r="CR13" s="292">
        <f>SUM(CS13:CX13)</f>
        <v>1620</v>
      </c>
      <c r="CS13" s="292">
        <v>0</v>
      </c>
      <c r="CT13" s="292">
        <v>0</v>
      </c>
      <c r="CU13" s="292">
        <v>0</v>
      </c>
      <c r="CV13" s="292">
        <v>1620</v>
      </c>
      <c r="CW13" s="292">
        <v>0</v>
      </c>
      <c r="CX13" s="292">
        <v>0</v>
      </c>
      <c r="CY13" s="292">
        <f>SUM(CZ13:DE13)</f>
        <v>101</v>
      </c>
      <c r="CZ13" s="292">
        <v>0</v>
      </c>
      <c r="DA13" s="292">
        <v>0</v>
      </c>
      <c r="DB13" s="292">
        <v>0</v>
      </c>
      <c r="DC13" s="292">
        <v>101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1884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1884</v>
      </c>
      <c r="EI13" s="292">
        <v>0</v>
      </c>
      <c r="EJ13" s="292">
        <v>0</v>
      </c>
      <c r="EK13" s="292">
        <v>1884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13313</v>
      </c>
      <c r="E14" s="292">
        <f>SUM(F14,M14)</f>
        <v>12091</v>
      </c>
      <c r="F14" s="292">
        <f>SUM(G14:L14)</f>
        <v>10923</v>
      </c>
      <c r="G14" s="292">
        <v>0</v>
      </c>
      <c r="H14" s="292">
        <v>10908</v>
      </c>
      <c r="I14" s="292">
        <v>0</v>
      </c>
      <c r="J14" s="292">
        <v>0</v>
      </c>
      <c r="K14" s="292">
        <v>0</v>
      </c>
      <c r="L14" s="292">
        <v>15</v>
      </c>
      <c r="M14" s="292">
        <f>SUM(N14:S14)</f>
        <v>1168</v>
      </c>
      <c r="N14" s="292">
        <v>0</v>
      </c>
      <c r="O14" s="292">
        <v>1168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1194</v>
      </c>
      <c r="DG14" s="292">
        <f>SUM(DH14:DM14)</f>
        <v>1194</v>
      </c>
      <c r="DH14" s="292">
        <v>0</v>
      </c>
      <c r="DI14" s="292">
        <v>46</v>
      </c>
      <c r="DJ14" s="292">
        <v>309</v>
      </c>
      <c r="DK14" s="292">
        <v>829</v>
      </c>
      <c r="DL14" s="292">
        <v>10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28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28</v>
      </c>
      <c r="EI14" s="292">
        <v>0</v>
      </c>
      <c r="EJ14" s="292">
        <v>0</v>
      </c>
      <c r="EK14" s="292">
        <v>28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10803</v>
      </c>
      <c r="E15" s="292">
        <f>SUM(F15,M15)</f>
        <v>8812</v>
      </c>
      <c r="F15" s="292">
        <f>SUM(G15:L15)</f>
        <v>7876</v>
      </c>
      <c r="G15" s="292">
        <v>0</v>
      </c>
      <c r="H15" s="292">
        <v>7876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936</v>
      </c>
      <c r="N15" s="292">
        <v>0</v>
      </c>
      <c r="O15" s="292">
        <v>936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156</v>
      </c>
      <c r="U15" s="292">
        <f>SUM(V15:AA15)</f>
        <v>156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156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1835</v>
      </c>
      <c r="CR15" s="292">
        <f>SUM(CS15:CX15)</f>
        <v>1835</v>
      </c>
      <c r="CS15" s="292">
        <v>0</v>
      </c>
      <c r="CT15" s="292">
        <v>0</v>
      </c>
      <c r="CU15" s="292">
        <v>531</v>
      </c>
      <c r="CV15" s="292">
        <v>1296</v>
      </c>
      <c r="CW15" s="292">
        <v>8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33433</v>
      </c>
      <c r="E16" s="292">
        <f>SUM(F16,M16)</f>
        <v>28726</v>
      </c>
      <c r="F16" s="292">
        <f>SUM(G16:L16)</f>
        <v>25045</v>
      </c>
      <c r="G16" s="292">
        <v>0</v>
      </c>
      <c r="H16" s="292">
        <v>25045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3681</v>
      </c>
      <c r="N16" s="292">
        <v>0</v>
      </c>
      <c r="O16" s="292">
        <v>3681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2934</v>
      </c>
      <c r="U16" s="292">
        <f>SUM(V16:AA16)</f>
        <v>1135</v>
      </c>
      <c r="V16" s="292">
        <v>0</v>
      </c>
      <c r="W16" s="292">
        <v>0</v>
      </c>
      <c r="X16" s="292">
        <v>1040</v>
      </c>
      <c r="Y16" s="292">
        <v>0</v>
      </c>
      <c r="Z16" s="292">
        <v>0</v>
      </c>
      <c r="AA16" s="292">
        <v>95</v>
      </c>
      <c r="AB16" s="292">
        <f>SUM(AC16:AH16)</f>
        <v>1799</v>
      </c>
      <c r="AC16" s="292">
        <v>0</v>
      </c>
      <c r="AD16" s="292">
        <v>0</v>
      </c>
      <c r="AE16" s="292">
        <v>185</v>
      </c>
      <c r="AF16" s="292">
        <v>0</v>
      </c>
      <c r="AG16" s="292">
        <v>0</v>
      </c>
      <c r="AH16" s="292">
        <v>1614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870</v>
      </c>
      <c r="CR16" s="292">
        <f>SUM(CS16:CX16)</f>
        <v>832</v>
      </c>
      <c r="CS16" s="292">
        <v>0</v>
      </c>
      <c r="CT16" s="292">
        <v>0</v>
      </c>
      <c r="CU16" s="292">
        <v>0</v>
      </c>
      <c r="CV16" s="292">
        <v>832</v>
      </c>
      <c r="CW16" s="292">
        <v>0</v>
      </c>
      <c r="CX16" s="292">
        <v>0</v>
      </c>
      <c r="CY16" s="292">
        <f>SUM(CZ16:DE16)</f>
        <v>38</v>
      </c>
      <c r="CZ16" s="292">
        <v>0</v>
      </c>
      <c r="DA16" s="292">
        <v>0</v>
      </c>
      <c r="DB16" s="292">
        <v>0</v>
      </c>
      <c r="DC16" s="292">
        <v>38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903</v>
      </c>
      <c r="DV16" s="292">
        <v>0</v>
      </c>
      <c r="DW16" s="292">
        <v>0</v>
      </c>
      <c r="DX16" s="292">
        <v>903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9421</v>
      </c>
      <c r="E17" s="292">
        <f>SUM(F17,M17)</f>
        <v>7225</v>
      </c>
      <c r="F17" s="292">
        <f>SUM(G17:L17)</f>
        <v>7154</v>
      </c>
      <c r="G17" s="292">
        <v>0</v>
      </c>
      <c r="H17" s="292">
        <v>7154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71</v>
      </c>
      <c r="N17" s="292">
        <v>0</v>
      </c>
      <c r="O17" s="292">
        <v>71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139</v>
      </c>
      <c r="U17" s="292">
        <f>SUM(V17:AA17)</f>
        <v>36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36</v>
      </c>
      <c r="AB17" s="292">
        <f>SUM(AC17:AH17)</f>
        <v>103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103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653</v>
      </c>
      <c r="CR17" s="292">
        <f>SUM(CS17:CX17)</f>
        <v>653</v>
      </c>
      <c r="CS17" s="292">
        <v>0</v>
      </c>
      <c r="CT17" s="292">
        <v>0</v>
      </c>
      <c r="CU17" s="292">
        <v>0</v>
      </c>
      <c r="CV17" s="292">
        <v>653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1038</v>
      </c>
      <c r="DV17" s="292">
        <v>1019</v>
      </c>
      <c r="DW17" s="292">
        <v>19</v>
      </c>
      <c r="DX17" s="292">
        <v>0</v>
      </c>
      <c r="DY17" s="292">
        <v>0</v>
      </c>
      <c r="DZ17" s="292">
        <f>SUM(EA17,EH17)</f>
        <v>366</v>
      </c>
      <c r="EA17" s="292">
        <f>SUM(EB17:EG17)</f>
        <v>366</v>
      </c>
      <c r="EB17" s="292">
        <v>0</v>
      </c>
      <c r="EC17" s="292">
        <v>0</v>
      </c>
      <c r="ED17" s="292">
        <v>366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7099</v>
      </c>
      <c r="E18" s="292">
        <f>SUM(F18,M18)</f>
        <v>4989</v>
      </c>
      <c r="F18" s="292">
        <f>SUM(G18:L18)</f>
        <v>4793</v>
      </c>
      <c r="G18" s="292">
        <v>0</v>
      </c>
      <c r="H18" s="292">
        <v>4793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196</v>
      </c>
      <c r="N18" s="292">
        <v>0</v>
      </c>
      <c r="O18" s="292">
        <v>196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1159</v>
      </c>
      <c r="U18" s="292">
        <f>SUM(V18:AA18)</f>
        <v>1150</v>
      </c>
      <c r="V18" s="292">
        <v>0</v>
      </c>
      <c r="W18" s="292">
        <v>0</v>
      </c>
      <c r="X18" s="292">
        <v>230</v>
      </c>
      <c r="Y18" s="292">
        <v>0</v>
      </c>
      <c r="Z18" s="292">
        <v>0</v>
      </c>
      <c r="AA18" s="292">
        <v>920</v>
      </c>
      <c r="AB18" s="292">
        <f>SUM(AC18:AH18)</f>
        <v>9</v>
      </c>
      <c r="AC18" s="292">
        <v>0</v>
      </c>
      <c r="AD18" s="292">
        <v>0</v>
      </c>
      <c r="AE18" s="292">
        <v>9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951</v>
      </c>
      <c r="CR18" s="292">
        <f>SUM(CS18:CX18)</f>
        <v>943</v>
      </c>
      <c r="CS18" s="292">
        <v>0</v>
      </c>
      <c r="CT18" s="292">
        <v>0</v>
      </c>
      <c r="CU18" s="292">
        <v>0</v>
      </c>
      <c r="CV18" s="292">
        <v>929</v>
      </c>
      <c r="CW18" s="292">
        <v>14</v>
      </c>
      <c r="CX18" s="292">
        <v>0</v>
      </c>
      <c r="CY18" s="292">
        <f>SUM(CZ18:DE18)</f>
        <v>8</v>
      </c>
      <c r="CZ18" s="292">
        <v>0</v>
      </c>
      <c r="DA18" s="292">
        <v>0</v>
      </c>
      <c r="DB18" s="292">
        <v>0</v>
      </c>
      <c r="DC18" s="292">
        <v>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2512</v>
      </c>
      <c r="E19" s="292">
        <f>SUM(F19,M19)</f>
        <v>2512</v>
      </c>
      <c r="F19" s="292">
        <f>SUM(G19:L19)</f>
        <v>1485</v>
      </c>
      <c r="G19" s="292">
        <v>0</v>
      </c>
      <c r="H19" s="292">
        <v>1255</v>
      </c>
      <c r="I19" s="292">
        <v>92</v>
      </c>
      <c r="J19" s="292">
        <v>115</v>
      </c>
      <c r="K19" s="292">
        <v>9</v>
      </c>
      <c r="L19" s="292">
        <v>14</v>
      </c>
      <c r="M19" s="292">
        <f>SUM(N19:S19)</f>
        <v>1027</v>
      </c>
      <c r="N19" s="292">
        <v>0</v>
      </c>
      <c r="O19" s="292">
        <v>717</v>
      </c>
      <c r="P19" s="292">
        <v>101</v>
      </c>
      <c r="Q19" s="292">
        <v>80</v>
      </c>
      <c r="R19" s="292">
        <v>6</v>
      </c>
      <c r="S19" s="292">
        <v>123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2520</v>
      </c>
      <c r="E20" s="292">
        <f>SUM(F20,M20)</f>
        <v>1764</v>
      </c>
      <c r="F20" s="292">
        <f>SUM(G20:L20)</f>
        <v>1187</v>
      </c>
      <c r="G20" s="292">
        <v>0</v>
      </c>
      <c r="H20" s="292">
        <v>1187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577</v>
      </c>
      <c r="N20" s="292">
        <v>0</v>
      </c>
      <c r="O20" s="292">
        <v>577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88</v>
      </c>
      <c r="U20" s="292">
        <f>SUM(V20:AA20)</f>
        <v>5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5</v>
      </c>
      <c r="AB20" s="292">
        <f>SUM(AC20:AH20)</f>
        <v>83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83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511</v>
      </c>
      <c r="CR20" s="292">
        <f>SUM(CS20:CX20)</f>
        <v>183</v>
      </c>
      <c r="CS20" s="292">
        <v>0</v>
      </c>
      <c r="CT20" s="292">
        <v>0</v>
      </c>
      <c r="CU20" s="292">
        <v>0</v>
      </c>
      <c r="CV20" s="292">
        <v>183</v>
      </c>
      <c r="CW20" s="292">
        <v>0</v>
      </c>
      <c r="CX20" s="292">
        <v>0</v>
      </c>
      <c r="CY20" s="292">
        <f>SUM(CZ20:DE20)</f>
        <v>328</v>
      </c>
      <c r="CZ20" s="292">
        <v>0</v>
      </c>
      <c r="DA20" s="292">
        <v>0</v>
      </c>
      <c r="DB20" s="292">
        <v>0</v>
      </c>
      <c r="DC20" s="292">
        <v>328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59</v>
      </c>
      <c r="DV20" s="292">
        <v>0</v>
      </c>
      <c r="DW20" s="292">
        <v>0</v>
      </c>
      <c r="DX20" s="292">
        <v>59</v>
      </c>
      <c r="DY20" s="292">
        <v>0</v>
      </c>
      <c r="DZ20" s="292">
        <f>SUM(EA20,EH20)</f>
        <v>98</v>
      </c>
      <c r="EA20" s="292">
        <f>SUM(EB20:EG20)</f>
        <v>53</v>
      </c>
      <c r="EB20" s="292">
        <v>0</v>
      </c>
      <c r="EC20" s="292">
        <v>0</v>
      </c>
      <c r="ED20" s="292">
        <v>53</v>
      </c>
      <c r="EE20" s="292">
        <v>0</v>
      </c>
      <c r="EF20" s="292">
        <v>0</v>
      </c>
      <c r="EG20" s="292">
        <v>0</v>
      </c>
      <c r="EH20" s="292">
        <f>SUM(EI20:EN20)</f>
        <v>45</v>
      </c>
      <c r="EI20" s="292">
        <v>0</v>
      </c>
      <c r="EJ20" s="292">
        <v>0</v>
      </c>
      <c r="EK20" s="292">
        <v>45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10630</v>
      </c>
      <c r="E21" s="292">
        <f>SUM(F21,M21)</f>
        <v>7962</v>
      </c>
      <c r="F21" s="292">
        <f>SUM(G21:L21)</f>
        <v>7760</v>
      </c>
      <c r="G21" s="292">
        <v>0</v>
      </c>
      <c r="H21" s="292">
        <v>7760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202</v>
      </c>
      <c r="N21" s="292">
        <v>0</v>
      </c>
      <c r="O21" s="292">
        <v>202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815</v>
      </c>
      <c r="AJ21" s="292">
        <f>SUM(AK21:AP21)</f>
        <v>815</v>
      </c>
      <c r="AK21" s="292">
        <v>0</v>
      </c>
      <c r="AL21" s="292">
        <v>0</v>
      </c>
      <c r="AM21" s="292">
        <v>0</v>
      </c>
      <c r="AN21" s="292">
        <v>815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1853</v>
      </c>
      <c r="CR21" s="292">
        <f>SUM(CS21:CX21)</f>
        <v>1853</v>
      </c>
      <c r="CS21" s="292">
        <v>0</v>
      </c>
      <c r="CT21" s="292">
        <v>0</v>
      </c>
      <c r="CU21" s="292">
        <v>476</v>
      </c>
      <c r="CV21" s="292">
        <v>1173</v>
      </c>
      <c r="CW21" s="292">
        <v>9</v>
      </c>
      <c r="CX21" s="292">
        <v>195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6748</v>
      </c>
      <c r="E22" s="292">
        <f>SUM(F22,M22)</f>
        <v>1466</v>
      </c>
      <c r="F22" s="292">
        <f>SUM(G22:L22)</f>
        <v>1466</v>
      </c>
      <c r="G22" s="292">
        <v>0</v>
      </c>
      <c r="H22" s="292">
        <v>1466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2716</v>
      </c>
      <c r="CC22" s="292">
        <f>SUM(CD22:CI22)</f>
        <v>1835</v>
      </c>
      <c r="CD22" s="292">
        <v>0</v>
      </c>
      <c r="CE22" s="292">
        <v>1835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881</v>
      </c>
      <c r="CK22" s="292">
        <v>0</v>
      </c>
      <c r="CL22" s="292">
        <v>881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1399</v>
      </c>
      <c r="CR22" s="292">
        <f>SUM(CS22:CX22)</f>
        <v>982</v>
      </c>
      <c r="CS22" s="292">
        <v>0</v>
      </c>
      <c r="CT22" s="292">
        <v>0</v>
      </c>
      <c r="CU22" s="292">
        <v>0</v>
      </c>
      <c r="CV22" s="292">
        <v>967</v>
      </c>
      <c r="CW22" s="292">
        <v>15</v>
      </c>
      <c r="CX22" s="292">
        <v>0</v>
      </c>
      <c r="CY22" s="292">
        <f>SUM(CZ22:DE22)</f>
        <v>417</v>
      </c>
      <c r="CZ22" s="292">
        <v>0</v>
      </c>
      <c r="DA22" s="292">
        <v>28</v>
      </c>
      <c r="DB22" s="292">
        <v>0</v>
      </c>
      <c r="DC22" s="292">
        <v>389</v>
      </c>
      <c r="DD22" s="292">
        <v>0</v>
      </c>
      <c r="DE22" s="292">
        <v>0</v>
      </c>
      <c r="DF22" s="292">
        <f>SUM(DG22,DN22)</f>
        <v>354</v>
      </c>
      <c r="DG22" s="292">
        <f>SUM(DH22:DM22)</f>
        <v>354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354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813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813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813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4410</v>
      </c>
      <c r="E23" s="292">
        <f>SUM(F23,M23)</f>
        <v>3573</v>
      </c>
      <c r="F23" s="292">
        <f>SUM(G23:L23)</f>
        <v>2798</v>
      </c>
      <c r="G23" s="292">
        <v>0</v>
      </c>
      <c r="H23" s="292">
        <v>2798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775</v>
      </c>
      <c r="N23" s="292">
        <v>0</v>
      </c>
      <c r="O23" s="292">
        <v>775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197</v>
      </c>
      <c r="AJ23" s="292">
        <f>SUM(AK23:AP23)</f>
        <v>197</v>
      </c>
      <c r="AK23" s="292">
        <v>0</v>
      </c>
      <c r="AL23" s="292">
        <v>0</v>
      </c>
      <c r="AM23" s="292">
        <v>0</v>
      </c>
      <c r="AN23" s="292">
        <v>197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419</v>
      </c>
      <c r="CR23" s="292">
        <f>SUM(CS23:CX23)</f>
        <v>229</v>
      </c>
      <c r="CS23" s="292">
        <v>0</v>
      </c>
      <c r="CT23" s="292">
        <v>0</v>
      </c>
      <c r="CU23" s="292">
        <v>90</v>
      </c>
      <c r="CV23" s="292">
        <v>139</v>
      </c>
      <c r="CW23" s="292">
        <v>0</v>
      </c>
      <c r="CX23" s="292">
        <v>0</v>
      </c>
      <c r="CY23" s="292">
        <f>SUM(CZ23:DE23)</f>
        <v>190</v>
      </c>
      <c r="CZ23" s="292">
        <v>0</v>
      </c>
      <c r="DA23" s="292">
        <v>0</v>
      </c>
      <c r="DB23" s="292">
        <v>167</v>
      </c>
      <c r="DC23" s="292">
        <v>23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221</v>
      </c>
      <c r="DV23" s="292">
        <v>221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2623</v>
      </c>
      <c r="E24" s="292">
        <f>SUM(F24,M24)</f>
        <v>2004</v>
      </c>
      <c r="F24" s="292">
        <f>SUM(G24:L24)</f>
        <v>1995</v>
      </c>
      <c r="G24" s="292">
        <v>0</v>
      </c>
      <c r="H24" s="292">
        <v>1995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</v>
      </c>
      <c r="N24" s="292">
        <v>0</v>
      </c>
      <c r="O24" s="292">
        <v>9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173</v>
      </c>
      <c r="CR24" s="292">
        <f>SUM(CS24:CX24)</f>
        <v>173</v>
      </c>
      <c r="CS24" s="292">
        <v>0</v>
      </c>
      <c r="CT24" s="292">
        <v>0</v>
      </c>
      <c r="CU24" s="292">
        <v>0</v>
      </c>
      <c r="CV24" s="292">
        <v>167</v>
      </c>
      <c r="CW24" s="292">
        <v>6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240</v>
      </c>
      <c r="DV24" s="292">
        <v>190</v>
      </c>
      <c r="DW24" s="292">
        <v>0</v>
      </c>
      <c r="DX24" s="292">
        <v>50</v>
      </c>
      <c r="DY24" s="292">
        <v>0</v>
      </c>
      <c r="DZ24" s="292">
        <f>SUM(EA24,EH24)</f>
        <v>206</v>
      </c>
      <c r="EA24" s="292">
        <f>SUM(EB24:EG24)</f>
        <v>120</v>
      </c>
      <c r="EB24" s="292">
        <v>0</v>
      </c>
      <c r="EC24" s="292">
        <v>0</v>
      </c>
      <c r="ED24" s="292">
        <v>120</v>
      </c>
      <c r="EE24" s="292">
        <v>0</v>
      </c>
      <c r="EF24" s="292">
        <v>0</v>
      </c>
      <c r="EG24" s="292">
        <v>0</v>
      </c>
      <c r="EH24" s="292">
        <f>SUM(EI24:EN24)</f>
        <v>86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86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925</v>
      </c>
      <c r="E25" s="292">
        <f>SUM(F25,M25)</f>
        <v>925</v>
      </c>
      <c r="F25" s="292">
        <f>SUM(G25:L25)</f>
        <v>913</v>
      </c>
      <c r="G25" s="292">
        <v>0</v>
      </c>
      <c r="H25" s="292">
        <v>837</v>
      </c>
      <c r="I25" s="292">
        <v>18</v>
      </c>
      <c r="J25" s="292">
        <v>51</v>
      </c>
      <c r="K25" s="292">
        <v>0</v>
      </c>
      <c r="L25" s="292">
        <v>7</v>
      </c>
      <c r="M25" s="292">
        <f>SUM(N25:S25)</f>
        <v>12</v>
      </c>
      <c r="N25" s="292">
        <v>0</v>
      </c>
      <c r="O25" s="292">
        <v>11</v>
      </c>
      <c r="P25" s="292">
        <v>1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2924</v>
      </c>
      <c r="E26" s="292">
        <f>SUM(F26,M26)</f>
        <v>2463</v>
      </c>
      <c r="F26" s="292">
        <f>SUM(G26:L26)</f>
        <v>2353</v>
      </c>
      <c r="G26" s="292">
        <v>0</v>
      </c>
      <c r="H26" s="292">
        <v>2292</v>
      </c>
      <c r="I26" s="292">
        <v>61</v>
      </c>
      <c r="J26" s="292">
        <v>0</v>
      </c>
      <c r="K26" s="292">
        <v>0</v>
      </c>
      <c r="L26" s="292">
        <v>0</v>
      </c>
      <c r="M26" s="292">
        <f>SUM(N26:S26)</f>
        <v>110</v>
      </c>
      <c r="N26" s="292">
        <v>0</v>
      </c>
      <c r="O26" s="292">
        <v>100</v>
      </c>
      <c r="P26" s="292">
        <v>10</v>
      </c>
      <c r="Q26" s="292">
        <v>0</v>
      </c>
      <c r="R26" s="292">
        <v>0</v>
      </c>
      <c r="S26" s="292">
        <v>0</v>
      </c>
      <c r="T26" s="292">
        <f>SUM(U26,AB26)</f>
        <v>18</v>
      </c>
      <c r="U26" s="292">
        <f>SUM(V26:AA26)</f>
        <v>6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6</v>
      </c>
      <c r="AB26" s="292">
        <f>SUM(AC26:AH26)</f>
        <v>12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301</v>
      </c>
      <c r="CR26" s="292">
        <f>SUM(CS26:CX26)</f>
        <v>301</v>
      </c>
      <c r="CS26" s="292">
        <v>0</v>
      </c>
      <c r="CT26" s="292">
        <v>0</v>
      </c>
      <c r="CU26" s="292">
        <v>0</v>
      </c>
      <c r="CV26" s="292">
        <v>301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142</v>
      </c>
      <c r="DV26" s="292">
        <v>142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7695</v>
      </c>
      <c r="E27" s="292">
        <f>SUM(F27,M27)</f>
        <v>5369</v>
      </c>
      <c r="F27" s="292">
        <f>SUM(G27:L27)</f>
        <v>5369</v>
      </c>
      <c r="G27" s="292">
        <v>0</v>
      </c>
      <c r="H27" s="292">
        <v>5369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7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7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7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1224</v>
      </c>
      <c r="CR27" s="292">
        <f>SUM(CS27:CX27)</f>
        <v>1224</v>
      </c>
      <c r="CS27" s="292">
        <v>0</v>
      </c>
      <c r="CT27" s="292">
        <v>0</v>
      </c>
      <c r="CU27" s="292">
        <v>185</v>
      </c>
      <c r="CV27" s="292">
        <v>1039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288</v>
      </c>
      <c r="DV27" s="292">
        <v>288</v>
      </c>
      <c r="DW27" s="292">
        <v>0</v>
      </c>
      <c r="DX27" s="292">
        <v>0</v>
      </c>
      <c r="DY27" s="292">
        <v>0</v>
      </c>
      <c r="DZ27" s="292">
        <f>SUM(EA27,EH27)</f>
        <v>807</v>
      </c>
      <c r="EA27" s="292">
        <f>SUM(EB27:EG27)</f>
        <v>807</v>
      </c>
      <c r="EB27" s="292">
        <v>0</v>
      </c>
      <c r="EC27" s="292">
        <v>0</v>
      </c>
      <c r="ED27" s="292">
        <v>807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434130</v>
      </c>
      <c r="E7" s="305">
        <f>+Q7</f>
        <v>347530</v>
      </c>
      <c r="F7" s="305">
        <f>SUM(G7:M7)</f>
        <v>68253</v>
      </c>
      <c r="G7" s="305">
        <f t="shared" ref="G7:M7" si="0">SUM(G$8:G$207)</f>
        <v>22960</v>
      </c>
      <c r="H7" s="305">
        <f t="shared" si="0"/>
        <v>1581</v>
      </c>
      <c r="I7" s="305">
        <f t="shared" si="0"/>
        <v>0</v>
      </c>
      <c r="J7" s="305">
        <f t="shared" si="0"/>
        <v>0</v>
      </c>
      <c r="K7" s="305">
        <f t="shared" si="0"/>
        <v>2741</v>
      </c>
      <c r="L7" s="305">
        <f t="shared" si="0"/>
        <v>40617</v>
      </c>
      <c r="M7" s="305">
        <f t="shared" si="0"/>
        <v>354</v>
      </c>
      <c r="N7" s="305">
        <f>+AA7</f>
        <v>7848</v>
      </c>
      <c r="O7" s="305">
        <f>+資源化量内訳!Y7</f>
        <v>10499</v>
      </c>
      <c r="P7" s="305">
        <f>+SUM(Q7,R7)</f>
        <v>362659</v>
      </c>
      <c r="Q7" s="305">
        <f>SUM(Q$8:Q$207)</f>
        <v>347530</v>
      </c>
      <c r="R7" s="305">
        <f>+SUM(S7,T7,U7,V7,W7,X7,Y7)</f>
        <v>15129</v>
      </c>
      <c r="S7" s="305">
        <f t="shared" ref="S7:Y7" si="1">SUM(S$8:S$207)</f>
        <v>12729</v>
      </c>
      <c r="T7" s="305">
        <f t="shared" si="1"/>
        <v>1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2399</v>
      </c>
      <c r="Y7" s="305">
        <f t="shared" si="1"/>
        <v>0</v>
      </c>
      <c r="Z7" s="305">
        <f>SUM(AA7:AC7)</f>
        <v>43620</v>
      </c>
      <c r="AA7" s="305">
        <f>SUM(AA$8:AA$207)</f>
        <v>7848</v>
      </c>
      <c r="AB7" s="305">
        <f>SUM(AB$8:AB$207)</f>
        <v>29032</v>
      </c>
      <c r="AC7" s="305">
        <f>SUM(AD7:AJ7)</f>
        <v>6740</v>
      </c>
      <c r="AD7" s="305">
        <f t="shared" ref="AD7:AJ7" si="2">SUM(AD$8:AD$207)</f>
        <v>4052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52</v>
      </c>
      <c r="AI7" s="305">
        <f t="shared" si="2"/>
        <v>2282</v>
      </c>
      <c r="AJ7" s="305">
        <f t="shared" si="2"/>
        <v>354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142008</v>
      </c>
      <c r="E8" s="292">
        <f>+Q8</f>
        <v>111356</v>
      </c>
      <c r="F8" s="292">
        <f>SUM(G8:M8)</f>
        <v>28846</v>
      </c>
      <c r="G8" s="292">
        <v>7606</v>
      </c>
      <c r="H8" s="292">
        <v>407</v>
      </c>
      <c r="I8" s="292">
        <v>0</v>
      </c>
      <c r="J8" s="292">
        <v>0</v>
      </c>
      <c r="K8" s="292">
        <v>0</v>
      </c>
      <c r="L8" s="292">
        <v>20833</v>
      </c>
      <c r="M8" s="292">
        <v>0</v>
      </c>
      <c r="N8" s="292">
        <f>+AA8</f>
        <v>1806</v>
      </c>
      <c r="O8" s="292">
        <f>+資源化量内訳!Y8</f>
        <v>0</v>
      </c>
      <c r="P8" s="292">
        <f>+SUM(Q8,R8)</f>
        <v>117970</v>
      </c>
      <c r="Q8" s="292">
        <v>111356</v>
      </c>
      <c r="R8" s="292">
        <f>+SUM(S8,T8,U8,V8,W8,X8,Y8)</f>
        <v>6614</v>
      </c>
      <c r="S8" s="292">
        <v>5680</v>
      </c>
      <c r="T8" s="292">
        <v>0</v>
      </c>
      <c r="U8" s="292">
        <v>0</v>
      </c>
      <c r="V8" s="292">
        <v>0</v>
      </c>
      <c r="W8" s="292">
        <v>0</v>
      </c>
      <c r="X8" s="292">
        <v>934</v>
      </c>
      <c r="Y8" s="292">
        <v>0</v>
      </c>
      <c r="Z8" s="292">
        <f>SUM(AA8:AC8)</f>
        <v>7758</v>
      </c>
      <c r="AA8" s="292">
        <v>1806</v>
      </c>
      <c r="AB8" s="292">
        <v>5952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54518</v>
      </c>
      <c r="E9" s="292">
        <f>+Q9</f>
        <v>48988</v>
      </c>
      <c r="F9" s="292">
        <f>SUM(G9:M9)</f>
        <v>2991</v>
      </c>
      <c r="G9" s="292">
        <v>1437</v>
      </c>
      <c r="H9" s="292">
        <v>0</v>
      </c>
      <c r="I9" s="292">
        <v>0</v>
      </c>
      <c r="J9" s="292">
        <v>0</v>
      </c>
      <c r="K9" s="292">
        <v>0</v>
      </c>
      <c r="L9" s="292">
        <v>1554</v>
      </c>
      <c r="M9" s="292">
        <v>0</v>
      </c>
      <c r="N9" s="292">
        <f>+AA9</f>
        <v>353</v>
      </c>
      <c r="O9" s="292">
        <f>+資源化量内訳!Y9</f>
        <v>2186</v>
      </c>
      <c r="P9" s="292">
        <f>+SUM(Q9,R9)</f>
        <v>48988</v>
      </c>
      <c r="Q9" s="292">
        <v>48988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4517</v>
      </c>
      <c r="AA9" s="292">
        <v>353</v>
      </c>
      <c r="AB9" s="292">
        <v>3468</v>
      </c>
      <c r="AC9" s="292">
        <f>SUM(AD9:AJ9)</f>
        <v>696</v>
      </c>
      <c r="AD9" s="292">
        <v>696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25162</v>
      </c>
      <c r="E10" s="292">
        <f>+Q10</f>
        <v>21551</v>
      </c>
      <c r="F10" s="292">
        <f>SUM(G10:M10)</f>
        <v>1588</v>
      </c>
      <c r="G10" s="292">
        <v>702</v>
      </c>
      <c r="H10" s="292">
        <v>0</v>
      </c>
      <c r="I10" s="292">
        <v>0</v>
      </c>
      <c r="J10" s="292">
        <v>0</v>
      </c>
      <c r="K10" s="292">
        <v>25</v>
      </c>
      <c r="L10" s="292">
        <v>861</v>
      </c>
      <c r="M10" s="292">
        <v>0</v>
      </c>
      <c r="N10" s="292">
        <f>+AA10</f>
        <v>0</v>
      </c>
      <c r="O10" s="292">
        <f>+資源化量内訳!Y10</f>
        <v>2023</v>
      </c>
      <c r="P10" s="292">
        <f>+SUM(Q10,R10)</f>
        <v>21905</v>
      </c>
      <c r="Q10" s="292">
        <v>21551</v>
      </c>
      <c r="R10" s="292">
        <f>+SUM(S10,T10,U10,V10,W10,X10,Y10)</f>
        <v>354</v>
      </c>
      <c r="S10" s="292">
        <v>290</v>
      </c>
      <c r="T10" s="292">
        <v>0</v>
      </c>
      <c r="U10" s="292">
        <v>0</v>
      </c>
      <c r="V10" s="292">
        <v>0</v>
      </c>
      <c r="W10" s="292">
        <v>0</v>
      </c>
      <c r="X10" s="292">
        <v>64</v>
      </c>
      <c r="Y10" s="292">
        <v>0</v>
      </c>
      <c r="Z10" s="292">
        <f>SUM(AA10:AC10)</f>
        <v>924</v>
      </c>
      <c r="AA10" s="292">
        <v>0</v>
      </c>
      <c r="AB10" s="292">
        <v>792</v>
      </c>
      <c r="AC10" s="292">
        <f>SUM(AD10:AJ10)</f>
        <v>132</v>
      </c>
      <c r="AD10" s="292">
        <v>43</v>
      </c>
      <c r="AE10" s="292">
        <v>0</v>
      </c>
      <c r="AF10" s="292">
        <v>0</v>
      </c>
      <c r="AG10" s="292">
        <v>0</v>
      </c>
      <c r="AH10" s="292">
        <v>0</v>
      </c>
      <c r="AI10" s="292">
        <v>89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12839</v>
      </c>
      <c r="E11" s="292">
        <f>+Q11</f>
        <v>9623</v>
      </c>
      <c r="F11" s="292">
        <f>SUM(G11:M11)</f>
        <v>1677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1677</v>
      </c>
      <c r="M11" s="292">
        <v>0</v>
      </c>
      <c r="N11" s="292">
        <f>+AA11</f>
        <v>61</v>
      </c>
      <c r="O11" s="292">
        <f>+資源化量内訳!Y11</f>
        <v>1478</v>
      </c>
      <c r="P11" s="292">
        <f>+SUM(Q11,R11)</f>
        <v>9899</v>
      </c>
      <c r="Q11" s="292">
        <v>9623</v>
      </c>
      <c r="R11" s="292">
        <f>+SUM(S11,T11,U11,V11,W11,X11,Y11)</f>
        <v>276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276</v>
      </c>
      <c r="Y11" s="292">
        <v>0</v>
      </c>
      <c r="Z11" s="292">
        <f>SUM(AA11:AC11)</f>
        <v>1425</v>
      </c>
      <c r="AA11" s="292">
        <v>61</v>
      </c>
      <c r="AB11" s="292">
        <v>976</v>
      </c>
      <c r="AC11" s="292">
        <f>SUM(AD11:AJ11)</f>
        <v>388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388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44564</v>
      </c>
      <c r="E12" s="292">
        <f>+Q12</f>
        <v>34628</v>
      </c>
      <c r="F12" s="292">
        <f>SUM(G12:M12)</f>
        <v>7043</v>
      </c>
      <c r="G12" s="292">
        <v>4320</v>
      </c>
      <c r="H12" s="292">
        <v>0</v>
      </c>
      <c r="I12" s="292">
        <v>0</v>
      </c>
      <c r="J12" s="292">
        <v>0</v>
      </c>
      <c r="K12" s="292">
        <v>0</v>
      </c>
      <c r="L12" s="292">
        <v>2723</v>
      </c>
      <c r="M12" s="292">
        <v>0</v>
      </c>
      <c r="N12" s="292">
        <f>+AA12</f>
        <v>1369</v>
      </c>
      <c r="O12" s="292">
        <f>+資源化量内訳!Y12</f>
        <v>1524</v>
      </c>
      <c r="P12" s="292">
        <f>+SUM(Q12,R12)</f>
        <v>38419</v>
      </c>
      <c r="Q12" s="292">
        <v>34628</v>
      </c>
      <c r="R12" s="292">
        <f>+SUM(S12,T12,U12,V12,W12,X12,Y12)</f>
        <v>3791</v>
      </c>
      <c r="S12" s="292">
        <v>3301</v>
      </c>
      <c r="T12" s="292">
        <v>0</v>
      </c>
      <c r="U12" s="292">
        <v>0</v>
      </c>
      <c r="V12" s="292">
        <v>0</v>
      </c>
      <c r="W12" s="292">
        <v>0</v>
      </c>
      <c r="X12" s="292">
        <v>490</v>
      </c>
      <c r="Y12" s="292">
        <v>0</v>
      </c>
      <c r="Z12" s="292">
        <f>SUM(AA12:AC12)</f>
        <v>6799</v>
      </c>
      <c r="AA12" s="292">
        <v>1369</v>
      </c>
      <c r="AB12" s="292">
        <v>4889</v>
      </c>
      <c r="AC12" s="292">
        <f>SUM(AD12:AJ12)</f>
        <v>541</v>
      </c>
      <c r="AD12" s="292">
        <v>172</v>
      </c>
      <c r="AE12" s="292">
        <v>0</v>
      </c>
      <c r="AF12" s="292">
        <v>0</v>
      </c>
      <c r="AG12" s="292">
        <v>0</v>
      </c>
      <c r="AH12" s="292">
        <v>0</v>
      </c>
      <c r="AI12" s="292">
        <v>369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39923</v>
      </c>
      <c r="E13" s="292">
        <f>+Q13</f>
        <v>32186</v>
      </c>
      <c r="F13" s="292">
        <f>SUM(G13:M13)</f>
        <v>5853</v>
      </c>
      <c r="G13" s="292">
        <v>4003</v>
      </c>
      <c r="H13" s="292">
        <v>0</v>
      </c>
      <c r="I13" s="292">
        <v>0</v>
      </c>
      <c r="J13" s="292">
        <v>0</v>
      </c>
      <c r="K13" s="292">
        <v>0</v>
      </c>
      <c r="L13" s="292">
        <v>1850</v>
      </c>
      <c r="M13" s="292">
        <v>0</v>
      </c>
      <c r="N13" s="292">
        <f>+AA13</f>
        <v>1884</v>
      </c>
      <c r="O13" s="292">
        <f>+資源化量内訳!Y13</f>
        <v>0</v>
      </c>
      <c r="P13" s="292">
        <f>+SUM(Q13,R13)</f>
        <v>33819</v>
      </c>
      <c r="Q13" s="292">
        <v>32186</v>
      </c>
      <c r="R13" s="292">
        <f>+SUM(S13,T13,U13,V13,W13,X13,Y13)</f>
        <v>1633</v>
      </c>
      <c r="S13" s="292">
        <v>1633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6634</v>
      </c>
      <c r="AA13" s="292">
        <v>1884</v>
      </c>
      <c r="AB13" s="292">
        <v>3509</v>
      </c>
      <c r="AC13" s="292">
        <f>SUM(AD13:AJ13)</f>
        <v>1241</v>
      </c>
      <c r="AD13" s="292">
        <v>1241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13315</v>
      </c>
      <c r="E14" s="292">
        <f>+Q14</f>
        <v>12076</v>
      </c>
      <c r="F14" s="292">
        <f>SUM(G14:M14)</f>
        <v>1211</v>
      </c>
      <c r="G14" s="292">
        <v>15</v>
      </c>
      <c r="H14" s="292">
        <v>0</v>
      </c>
      <c r="I14" s="292">
        <v>0</v>
      </c>
      <c r="J14" s="292">
        <v>0</v>
      </c>
      <c r="K14" s="292">
        <v>0</v>
      </c>
      <c r="L14" s="292">
        <v>1196</v>
      </c>
      <c r="M14" s="292">
        <v>0</v>
      </c>
      <c r="N14" s="292">
        <f>+AA14</f>
        <v>28</v>
      </c>
      <c r="O14" s="292">
        <f>+資源化量内訳!Y14</f>
        <v>0</v>
      </c>
      <c r="P14" s="292">
        <f>+SUM(Q14,R14)</f>
        <v>12136</v>
      </c>
      <c r="Q14" s="292">
        <v>12076</v>
      </c>
      <c r="R14" s="292">
        <f>+SUM(S14,T14,U14,V14,W14,X14,Y14)</f>
        <v>60</v>
      </c>
      <c r="S14" s="292">
        <v>14</v>
      </c>
      <c r="T14" s="292">
        <v>0</v>
      </c>
      <c r="U14" s="292">
        <v>0</v>
      </c>
      <c r="V14" s="292">
        <v>0</v>
      </c>
      <c r="W14" s="292">
        <v>0</v>
      </c>
      <c r="X14" s="292">
        <v>46</v>
      </c>
      <c r="Y14" s="292">
        <v>0</v>
      </c>
      <c r="Z14" s="292">
        <f>SUM(AA14:AC14)</f>
        <v>1685</v>
      </c>
      <c r="AA14" s="292">
        <v>28</v>
      </c>
      <c r="AB14" s="292">
        <v>1449</v>
      </c>
      <c r="AC14" s="292">
        <f>SUM(AD14:AJ14)</f>
        <v>208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208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10803</v>
      </c>
      <c r="E15" s="292">
        <f>+Q15</f>
        <v>8812</v>
      </c>
      <c r="F15" s="292">
        <f>SUM(G15:M15)</f>
        <v>1991</v>
      </c>
      <c r="G15" s="292">
        <v>156</v>
      </c>
      <c r="H15" s="292">
        <v>0</v>
      </c>
      <c r="I15" s="292">
        <v>0</v>
      </c>
      <c r="J15" s="292">
        <v>0</v>
      </c>
      <c r="K15" s="292">
        <v>0</v>
      </c>
      <c r="L15" s="292">
        <v>1835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9034</v>
      </c>
      <c r="Q15" s="292">
        <v>8812</v>
      </c>
      <c r="R15" s="292">
        <f>+SUM(S15,T15,U15,V15,W15,X15,Y15)</f>
        <v>222</v>
      </c>
      <c r="S15" s="292">
        <v>97</v>
      </c>
      <c r="T15" s="292">
        <v>0</v>
      </c>
      <c r="U15" s="292">
        <v>0</v>
      </c>
      <c r="V15" s="292">
        <v>0</v>
      </c>
      <c r="W15" s="292">
        <v>0</v>
      </c>
      <c r="X15" s="292">
        <v>125</v>
      </c>
      <c r="Y15" s="292">
        <v>0</v>
      </c>
      <c r="Z15" s="292">
        <f>SUM(AA15:AC15)</f>
        <v>1590</v>
      </c>
      <c r="AA15" s="292">
        <v>0</v>
      </c>
      <c r="AB15" s="292">
        <v>1066</v>
      </c>
      <c r="AC15" s="292">
        <f>SUM(AD15:AJ15)</f>
        <v>524</v>
      </c>
      <c r="AD15" s="292">
        <v>2</v>
      </c>
      <c r="AE15" s="292">
        <v>0</v>
      </c>
      <c r="AF15" s="292">
        <v>0</v>
      </c>
      <c r="AG15" s="292">
        <v>0</v>
      </c>
      <c r="AH15" s="292">
        <v>0</v>
      </c>
      <c r="AI15" s="292">
        <v>522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33433</v>
      </c>
      <c r="E16" s="292">
        <f>+Q16</f>
        <v>28726</v>
      </c>
      <c r="F16" s="292">
        <f>SUM(G16:M16)</f>
        <v>3804</v>
      </c>
      <c r="G16" s="292">
        <v>2934</v>
      </c>
      <c r="H16" s="292">
        <v>0</v>
      </c>
      <c r="I16" s="292">
        <v>0</v>
      </c>
      <c r="J16" s="292">
        <v>0</v>
      </c>
      <c r="K16" s="292">
        <v>0</v>
      </c>
      <c r="L16" s="292">
        <v>870</v>
      </c>
      <c r="M16" s="292">
        <v>0</v>
      </c>
      <c r="N16" s="292">
        <f>+AA16</f>
        <v>0</v>
      </c>
      <c r="O16" s="292">
        <f>+資源化量内訳!Y16</f>
        <v>903</v>
      </c>
      <c r="P16" s="292">
        <f>+SUM(Q16,R16)</f>
        <v>30080</v>
      </c>
      <c r="Q16" s="292">
        <v>28726</v>
      </c>
      <c r="R16" s="292">
        <f>+SUM(S16,T16,U16,V16,W16,X16,Y16)</f>
        <v>1354</v>
      </c>
      <c r="S16" s="292">
        <v>1028</v>
      </c>
      <c r="T16" s="292">
        <v>0</v>
      </c>
      <c r="U16" s="292">
        <v>0</v>
      </c>
      <c r="V16" s="292">
        <v>0</v>
      </c>
      <c r="W16" s="292">
        <v>0</v>
      </c>
      <c r="X16" s="292">
        <v>326</v>
      </c>
      <c r="Y16" s="292">
        <v>0</v>
      </c>
      <c r="Z16" s="292">
        <f>SUM(AA16:AC16)</f>
        <v>4544</v>
      </c>
      <c r="AA16" s="292">
        <v>0</v>
      </c>
      <c r="AB16" s="292">
        <v>3356</v>
      </c>
      <c r="AC16" s="292">
        <f>SUM(AD16:AJ16)</f>
        <v>1188</v>
      </c>
      <c r="AD16" s="292">
        <v>1188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9421</v>
      </c>
      <c r="E17" s="292">
        <f>+Q17</f>
        <v>7225</v>
      </c>
      <c r="F17" s="292">
        <f>SUM(G17:M17)</f>
        <v>792</v>
      </c>
      <c r="G17" s="292">
        <v>139</v>
      </c>
      <c r="H17" s="292">
        <v>0</v>
      </c>
      <c r="I17" s="292">
        <v>0</v>
      </c>
      <c r="J17" s="292">
        <v>0</v>
      </c>
      <c r="K17" s="292">
        <v>0</v>
      </c>
      <c r="L17" s="292">
        <v>653</v>
      </c>
      <c r="M17" s="292">
        <v>0</v>
      </c>
      <c r="N17" s="292">
        <f>+AA17</f>
        <v>366</v>
      </c>
      <c r="O17" s="292">
        <f>+資源化量内訳!Y17</f>
        <v>1038</v>
      </c>
      <c r="P17" s="292">
        <f>+SUM(Q17,R17)</f>
        <v>7225</v>
      </c>
      <c r="Q17" s="292">
        <v>7225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881</v>
      </c>
      <c r="AA17" s="292">
        <v>366</v>
      </c>
      <c r="AB17" s="292">
        <v>515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7099</v>
      </c>
      <c r="E18" s="292">
        <f>+Q18</f>
        <v>4990</v>
      </c>
      <c r="F18" s="292">
        <f>SUM(G18:M18)</f>
        <v>2109</v>
      </c>
      <c r="G18" s="292">
        <v>1159</v>
      </c>
      <c r="H18" s="292">
        <v>0</v>
      </c>
      <c r="I18" s="292">
        <v>0</v>
      </c>
      <c r="J18" s="292">
        <v>0</v>
      </c>
      <c r="K18" s="292">
        <v>0</v>
      </c>
      <c r="L18" s="292">
        <v>950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5390</v>
      </c>
      <c r="Q18" s="292">
        <v>4990</v>
      </c>
      <c r="R18" s="292">
        <f>+SUM(S18,T18,U18,V18,W18,X18,Y18)</f>
        <v>400</v>
      </c>
      <c r="S18" s="292">
        <v>400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1376</v>
      </c>
      <c r="AA18" s="292">
        <v>0</v>
      </c>
      <c r="AB18" s="292">
        <v>636</v>
      </c>
      <c r="AC18" s="292">
        <f>SUM(AD18:AJ18)</f>
        <v>740</v>
      </c>
      <c r="AD18" s="292">
        <v>688</v>
      </c>
      <c r="AE18" s="292">
        <v>0</v>
      </c>
      <c r="AF18" s="292">
        <v>0</v>
      </c>
      <c r="AG18" s="292">
        <v>0</v>
      </c>
      <c r="AH18" s="292">
        <v>0</v>
      </c>
      <c r="AI18" s="292">
        <v>52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2410</v>
      </c>
      <c r="E19" s="292">
        <f>+Q19</f>
        <v>1972</v>
      </c>
      <c r="F19" s="292">
        <f>SUM(G19:M19)</f>
        <v>190</v>
      </c>
      <c r="G19" s="292">
        <v>137</v>
      </c>
      <c r="H19" s="292">
        <v>0</v>
      </c>
      <c r="I19" s="292">
        <v>0</v>
      </c>
      <c r="J19" s="292">
        <v>0</v>
      </c>
      <c r="K19" s="292">
        <v>0</v>
      </c>
      <c r="L19" s="292">
        <v>53</v>
      </c>
      <c r="M19" s="292">
        <v>0</v>
      </c>
      <c r="N19" s="292">
        <f>+AA19</f>
        <v>0</v>
      </c>
      <c r="O19" s="292">
        <f>+資源化量内訳!Y19</f>
        <v>248</v>
      </c>
      <c r="P19" s="292">
        <f>+SUM(Q19,R19)</f>
        <v>2071</v>
      </c>
      <c r="Q19" s="292">
        <v>1972</v>
      </c>
      <c r="R19" s="292">
        <f>+SUM(S19,T19,U19,V19,W19,X19,Y19)</f>
        <v>99</v>
      </c>
      <c r="S19" s="292">
        <v>99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87</v>
      </c>
      <c r="AA19" s="292">
        <v>0</v>
      </c>
      <c r="AB19" s="292">
        <v>69</v>
      </c>
      <c r="AC19" s="292">
        <f>SUM(AD19:AJ19)</f>
        <v>18</v>
      </c>
      <c r="AD19" s="292">
        <v>18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2520</v>
      </c>
      <c r="E20" s="292">
        <f>+Q20</f>
        <v>1764</v>
      </c>
      <c r="F20" s="292">
        <f>SUM(G20:M20)</f>
        <v>599</v>
      </c>
      <c r="G20" s="292">
        <v>88</v>
      </c>
      <c r="H20" s="292">
        <v>0</v>
      </c>
      <c r="I20" s="292">
        <v>0</v>
      </c>
      <c r="J20" s="292">
        <v>0</v>
      </c>
      <c r="K20" s="292">
        <v>0</v>
      </c>
      <c r="L20" s="292">
        <v>511</v>
      </c>
      <c r="M20" s="292">
        <v>0</v>
      </c>
      <c r="N20" s="292">
        <f>+AA20</f>
        <v>98</v>
      </c>
      <c r="O20" s="292">
        <f>+資源化量内訳!Y20</f>
        <v>59</v>
      </c>
      <c r="P20" s="292">
        <f>+SUM(Q20,R20)</f>
        <v>1827</v>
      </c>
      <c r="Q20" s="292">
        <v>1764</v>
      </c>
      <c r="R20" s="292">
        <f>+SUM(S20,T20,U20,V20,W20,X20,Y20)</f>
        <v>63</v>
      </c>
      <c r="S20" s="292">
        <v>63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287</v>
      </c>
      <c r="AA20" s="292">
        <v>98</v>
      </c>
      <c r="AB20" s="292">
        <v>189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10638</v>
      </c>
      <c r="E21" s="292">
        <f>+Q21</f>
        <v>7961</v>
      </c>
      <c r="F21" s="292">
        <f>SUM(G21:M21)</f>
        <v>2677</v>
      </c>
      <c r="G21" s="292">
        <v>0</v>
      </c>
      <c r="H21" s="292">
        <v>815</v>
      </c>
      <c r="I21" s="292">
        <v>0</v>
      </c>
      <c r="J21" s="292">
        <v>0</v>
      </c>
      <c r="K21" s="292">
        <v>0</v>
      </c>
      <c r="L21" s="292">
        <v>1862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8036</v>
      </c>
      <c r="Q21" s="292">
        <v>7961</v>
      </c>
      <c r="R21" s="292">
        <f>+SUM(S21,T21,U21,V21,W21,X21,Y21)</f>
        <v>75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75</v>
      </c>
      <c r="Y21" s="292">
        <v>0</v>
      </c>
      <c r="Z21" s="292">
        <f>SUM(AA21:AC21)</f>
        <v>1305</v>
      </c>
      <c r="AA21" s="292">
        <v>0</v>
      </c>
      <c r="AB21" s="292">
        <v>950</v>
      </c>
      <c r="AC21" s="292">
        <f>SUM(AD21:AJ21)</f>
        <v>355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355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6748</v>
      </c>
      <c r="E22" s="292">
        <f>+Q22</f>
        <v>1466</v>
      </c>
      <c r="F22" s="292">
        <f>SUM(G22:M22)</f>
        <v>4469</v>
      </c>
      <c r="G22" s="292">
        <v>0</v>
      </c>
      <c r="H22" s="292">
        <v>0</v>
      </c>
      <c r="I22" s="292">
        <v>0</v>
      </c>
      <c r="J22" s="292">
        <v>0</v>
      </c>
      <c r="K22" s="292">
        <v>2716</v>
      </c>
      <c r="L22" s="292">
        <v>1399</v>
      </c>
      <c r="M22" s="292">
        <v>354</v>
      </c>
      <c r="N22" s="292">
        <f>+AA22</f>
        <v>813</v>
      </c>
      <c r="O22" s="292">
        <f>+資源化量内訳!Y22</f>
        <v>0</v>
      </c>
      <c r="P22" s="292">
        <f>+SUM(Q22,R22)</f>
        <v>1466</v>
      </c>
      <c r="Q22" s="292">
        <v>1466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1441</v>
      </c>
      <c r="AA22" s="292">
        <v>813</v>
      </c>
      <c r="AB22" s="292">
        <v>57</v>
      </c>
      <c r="AC22" s="292">
        <f>SUM(AD22:AJ22)</f>
        <v>571</v>
      </c>
      <c r="AD22" s="292">
        <v>0</v>
      </c>
      <c r="AE22" s="292">
        <v>0</v>
      </c>
      <c r="AF22" s="292">
        <v>0</v>
      </c>
      <c r="AG22" s="292">
        <v>0</v>
      </c>
      <c r="AH22" s="292">
        <v>52</v>
      </c>
      <c r="AI22" s="292">
        <v>165</v>
      </c>
      <c r="AJ22" s="292">
        <v>354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4417</v>
      </c>
      <c r="E23" s="292">
        <f>+Q23</f>
        <v>3573</v>
      </c>
      <c r="F23" s="292">
        <f>SUM(G23:M23)</f>
        <v>623</v>
      </c>
      <c r="G23" s="292">
        <v>0</v>
      </c>
      <c r="H23" s="292">
        <v>197</v>
      </c>
      <c r="I23" s="292">
        <v>0</v>
      </c>
      <c r="J23" s="292">
        <v>0</v>
      </c>
      <c r="K23" s="292">
        <v>0</v>
      </c>
      <c r="L23" s="292">
        <v>426</v>
      </c>
      <c r="M23" s="292">
        <v>0</v>
      </c>
      <c r="N23" s="292">
        <f>+AA23</f>
        <v>0</v>
      </c>
      <c r="O23" s="292">
        <f>+資源化量内訳!Y23</f>
        <v>221</v>
      </c>
      <c r="P23" s="292">
        <f>+SUM(Q23,R23)</f>
        <v>3606</v>
      </c>
      <c r="Q23" s="292">
        <v>3573</v>
      </c>
      <c r="R23" s="292">
        <f>+SUM(S23,T23,U23,V23,W23,X23,Y23)</f>
        <v>33</v>
      </c>
      <c r="S23" s="292">
        <v>0</v>
      </c>
      <c r="T23" s="292">
        <v>1</v>
      </c>
      <c r="U23" s="292">
        <v>0</v>
      </c>
      <c r="V23" s="292">
        <v>0</v>
      </c>
      <c r="W23" s="292">
        <v>0</v>
      </c>
      <c r="X23" s="292">
        <v>32</v>
      </c>
      <c r="Y23" s="292">
        <v>0</v>
      </c>
      <c r="Z23" s="292">
        <f>SUM(AA23:AC23)</f>
        <v>460</v>
      </c>
      <c r="AA23" s="292">
        <v>0</v>
      </c>
      <c r="AB23" s="292">
        <v>393</v>
      </c>
      <c r="AC23" s="292">
        <f>SUM(AD23:AJ23)</f>
        <v>67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67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2623</v>
      </c>
      <c r="E24" s="292">
        <f>+Q24</f>
        <v>2006</v>
      </c>
      <c r="F24" s="292">
        <f>SUM(G24:M24)</f>
        <v>173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173</v>
      </c>
      <c r="M24" s="292">
        <v>0</v>
      </c>
      <c r="N24" s="292">
        <f>+AA24</f>
        <v>207</v>
      </c>
      <c r="O24" s="292">
        <f>+資源化量内訳!Y24</f>
        <v>237</v>
      </c>
      <c r="P24" s="292">
        <f>+SUM(Q24,R24)</f>
        <v>2006</v>
      </c>
      <c r="Q24" s="292">
        <v>2006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424</v>
      </c>
      <c r="AA24" s="292">
        <v>207</v>
      </c>
      <c r="AB24" s="292">
        <v>199</v>
      </c>
      <c r="AC24" s="292">
        <f>SUM(AD24:AJ24)</f>
        <v>18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18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1071</v>
      </c>
      <c r="E25" s="292">
        <f>+Q25</f>
        <v>849</v>
      </c>
      <c r="F25" s="292">
        <f>SUM(G25:M25)</f>
        <v>13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13</v>
      </c>
      <c r="M25" s="292">
        <v>0</v>
      </c>
      <c r="N25" s="292">
        <f>+AA25</f>
        <v>56</v>
      </c>
      <c r="O25" s="292">
        <f>+資源化量内訳!Y25</f>
        <v>153</v>
      </c>
      <c r="P25" s="292">
        <f>+SUM(Q25,R25)</f>
        <v>849</v>
      </c>
      <c r="Q25" s="292">
        <v>849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170</v>
      </c>
      <c r="AA25" s="292">
        <v>56</v>
      </c>
      <c r="AB25" s="292">
        <v>101</v>
      </c>
      <c r="AC25" s="292">
        <f>SUM(AD25:AJ25)</f>
        <v>13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2923</v>
      </c>
      <c r="E26" s="292">
        <f>+Q26</f>
        <v>2402</v>
      </c>
      <c r="F26" s="292">
        <f>SUM(G26:M26)</f>
        <v>380</v>
      </c>
      <c r="G26" s="292">
        <v>79</v>
      </c>
      <c r="H26" s="292">
        <v>162</v>
      </c>
      <c r="I26" s="292">
        <v>0</v>
      </c>
      <c r="J26" s="292">
        <v>0</v>
      </c>
      <c r="K26" s="292">
        <v>0</v>
      </c>
      <c r="L26" s="292">
        <v>139</v>
      </c>
      <c r="M26" s="292">
        <v>0</v>
      </c>
      <c r="N26" s="292">
        <f>+AA26</f>
        <v>0</v>
      </c>
      <c r="O26" s="292">
        <f>+資源化量内訳!Y26</f>
        <v>141</v>
      </c>
      <c r="P26" s="292">
        <f>+SUM(Q26,R26)</f>
        <v>2451</v>
      </c>
      <c r="Q26" s="292">
        <v>2402</v>
      </c>
      <c r="R26" s="292">
        <f>+SUM(S26,T26,U26,V26,W26,X26,Y26)</f>
        <v>49</v>
      </c>
      <c r="S26" s="292">
        <v>35</v>
      </c>
      <c r="T26" s="292">
        <v>0</v>
      </c>
      <c r="U26" s="292">
        <v>0</v>
      </c>
      <c r="V26" s="292">
        <v>0</v>
      </c>
      <c r="W26" s="292">
        <v>0</v>
      </c>
      <c r="X26" s="292">
        <v>14</v>
      </c>
      <c r="Y26" s="292">
        <v>0</v>
      </c>
      <c r="Z26" s="292">
        <f>SUM(AA26:AC26)</f>
        <v>160</v>
      </c>
      <c r="AA26" s="292">
        <v>0</v>
      </c>
      <c r="AB26" s="292">
        <v>144</v>
      </c>
      <c r="AC26" s="292">
        <f>SUM(AD26:AJ26)</f>
        <v>16</v>
      </c>
      <c r="AD26" s="292">
        <v>4</v>
      </c>
      <c r="AE26" s="292">
        <v>0</v>
      </c>
      <c r="AF26" s="292">
        <v>0</v>
      </c>
      <c r="AG26" s="292">
        <v>0</v>
      </c>
      <c r="AH26" s="292">
        <v>0</v>
      </c>
      <c r="AI26" s="292">
        <v>12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7695</v>
      </c>
      <c r="E27" s="292">
        <f>+Q27</f>
        <v>5376</v>
      </c>
      <c r="F27" s="292">
        <f>SUM(G27:M27)</f>
        <v>1224</v>
      </c>
      <c r="G27" s="292">
        <v>185</v>
      </c>
      <c r="H27" s="292">
        <v>0</v>
      </c>
      <c r="I27" s="292">
        <v>0</v>
      </c>
      <c r="J27" s="292">
        <v>0</v>
      </c>
      <c r="K27" s="292">
        <v>0</v>
      </c>
      <c r="L27" s="292">
        <v>1039</v>
      </c>
      <c r="M27" s="292">
        <v>0</v>
      </c>
      <c r="N27" s="292">
        <f>+AA27</f>
        <v>807</v>
      </c>
      <c r="O27" s="292">
        <f>+資源化量内訳!Y27</f>
        <v>288</v>
      </c>
      <c r="P27" s="292">
        <f>+SUM(Q27,R27)</f>
        <v>5482</v>
      </c>
      <c r="Q27" s="292">
        <v>5376</v>
      </c>
      <c r="R27" s="292">
        <f>+SUM(S27,T27,U27,V27,W27,X27,Y27)</f>
        <v>106</v>
      </c>
      <c r="S27" s="292">
        <v>89</v>
      </c>
      <c r="T27" s="292">
        <v>0</v>
      </c>
      <c r="U27" s="292">
        <v>0</v>
      </c>
      <c r="V27" s="292">
        <v>0</v>
      </c>
      <c r="W27" s="292">
        <v>0</v>
      </c>
      <c r="X27" s="292">
        <v>17</v>
      </c>
      <c r="Y27" s="292">
        <v>0</v>
      </c>
      <c r="Z27" s="292">
        <f>SUM(AA27:AC27)</f>
        <v>1153</v>
      </c>
      <c r="AA27" s="292">
        <v>807</v>
      </c>
      <c r="AB27" s="292">
        <v>322</v>
      </c>
      <c r="AC27" s="292">
        <f>SUM(AD27:AJ27)</f>
        <v>24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24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SUM(Y7,AT7,BO7)</f>
        <v>73627</v>
      </c>
      <c r="E7" s="306">
        <f t="shared" si="0"/>
        <v>26740</v>
      </c>
      <c r="F7" s="306">
        <f t="shared" si="0"/>
        <v>77</v>
      </c>
      <c r="G7" s="306">
        <f t="shared" si="0"/>
        <v>351</v>
      </c>
      <c r="H7" s="306">
        <f t="shared" si="0"/>
        <v>10477</v>
      </c>
      <c r="I7" s="306">
        <f t="shared" si="0"/>
        <v>8058</v>
      </c>
      <c r="J7" s="306">
        <f t="shared" si="0"/>
        <v>2978</v>
      </c>
      <c r="K7" s="306">
        <f t="shared" si="0"/>
        <v>15</v>
      </c>
      <c r="L7" s="306">
        <f t="shared" si="0"/>
        <v>7963</v>
      </c>
      <c r="M7" s="306">
        <f t="shared" si="0"/>
        <v>42</v>
      </c>
      <c r="N7" s="306">
        <f t="shared" si="0"/>
        <v>688</v>
      </c>
      <c r="O7" s="306">
        <f t="shared" si="0"/>
        <v>358</v>
      </c>
      <c r="P7" s="306">
        <f t="shared" si="0"/>
        <v>0</v>
      </c>
      <c r="Q7" s="306">
        <f t="shared" si="0"/>
        <v>4414</v>
      </c>
      <c r="R7" s="306">
        <f t="shared" si="0"/>
        <v>1626</v>
      </c>
      <c r="S7" s="306">
        <f t="shared" si="0"/>
        <v>0</v>
      </c>
      <c r="T7" s="306">
        <f t="shared" si="0"/>
        <v>5489</v>
      </c>
      <c r="U7" s="306">
        <f t="shared" si="0"/>
        <v>0</v>
      </c>
      <c r="V7" s="306">
        <f t="shared" si="0"/>
        <v>0</v>
      </c>
      <c r="W7" s="306">
        <f t="shared" si="0"/>
        <v>66</v>
      </c>
      <c r="X7" s="306">
        <f t="shared" si="0"/>
        <v>4285</v>
      </c>
      <c r="Y7" s="306">
        <f>SUM(Z7:AS7)</f>
        <v>10499</v>
      </c>
      <c r="Z7" s="306">
        <f t="shared" ref="Z7:AI7" si="1">SUM(Z$8:Z$207)</f>
        <v>8804</v>
      </c>
      <c r="AA7" s="306">
        <f t="shared" si="1"/>
        <v>20</v>
      </c>
      <c r="AB7" s="306">
        <f t="shared" si="1"/>
        <v>192</v>
      </c>
      <c r="AC7" s="306">
        <f t="shared" si="1"/>
        <v>534</v>
      </c>
      <c r="AD7" s="306">
        <f t="shared" si="1"/>
        <v>45</v>
      </c>
      <c r="AE7" s="306">
        <f t="shared" si="1"/>
        <v>10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419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21</v>
      </c>
      <c r="AS7" s="306">
        <f>SUM(AS$8:AS$207)</f>
        <v>454</v>
      </c>
      <c r="AT7" s="306">
        <f>施設資源化量内訳!D7</f>
        <v>56076</v>
      </c>
      <c r="AU7" s="306">
        <f>施設資源化量内訳!E7</f>
        <v>11129</v>
      </c>
      <c r="AV7" s="306">
        <f>施設資源化量内訳!F7</f>
        <v>48</v>
      </c>
      <c r="AW7" s="306">
        <f>施設資源化量内訳!G7</f>
        <v>159</v>
      </c>
      <c r="AX7" s="306">
        <f>施設資源化量内訳!H7</f>
        <v>9813</v>
      </c>
      <c r="AY7" s="306">
        <f>施設資源化量内訳!I7</f>
        <v>8010</v>
      </c>
      <c r="AZ7" s="306">
        <f>施設資源化量内訳!J7</f>
        <v>2958</v>
      </c>
      <c r="BA7" s="306">
        <f>施設資源化量内訳!K7</f>
        <v>15</v>
      </c>
      <c r="BB7" s="306">
        <f>施設資源化量内訳!L7</f>
        <v>7963</v>
      </c>
      <c r="BC7" s="306">
        <f>施設資源化量内訳!M7</f>
        <v>42</v>
      </c>
      <c r="BD7" s="306">
        <f>施設資源化量内訳!N7</f>
        <v>238</v>
      </c>
      <c r="BE7" s="306">
        <f>施設資源化量内訳!O7</f>
        <v>358</v>
      </c>
      <c r="BF7" s="306">
        <f>施設資源化量内訳!P7</f>
        <v>0</v>
      </c>
      <c r="BG7" s="306">
        <f>施設資源化量内訳!Q7</f>
        <v>4414</v>
      </c>
      <c r="BH7" s="306">
        <f>施設資源化量内訳!R7</f>
        <v>1626</v>
      </c>
      <c r="BI7" s="306">
        <f>施設資源化量内訳!S7</f>
        <v>0</v>
      </c>
      <c r="BJ7" s="306">
        <f>施設資源化量内訳!T7</f>
        <v>5489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45</v>
      </c>
      <c r="BN7" s="306">
        <f>施設資源化量内訳!X7</f>
        <v>3769</v>
      </c>
      <c r="BO7" s="306">
        <f>SUM(BP7:CI7)</f>
        <v>7052</v>
      </c>
      <c r="BP7" s="306">
        <f t="shared" ref="BP7:BY7" si="2">SUM(BP$8:BP$207)</f>
        <v>6807</v>
      </c>
      <c r="BQ7" s="306">
        <f t="shared" si="2"/>
        <v>9</v>
      </c>
      <c r="BR7" s="306">
        <f t="shared" si="2"/>
        <v>0</v>
      </c>
      <c r="BS7" s="306">
        <f t="shared" si="2"/>
        <v>130</v>
      </c>
      <c r="BT7" s="306">
        <f t="shared" si="2"/>
        <v>3</v>
      </c>
      <c r="BU7" s="306">
        <f t="shared" si="2"/>
        <v>10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62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27609</v>
      </c>
      <c r="E8" s="292">
        <f>SUM(Z8,AU8,BP8)</f>
        <v>7174</v>
      </c>
      <c r="F8" s="292">
        <f>SUM(AA8,AV8,BQ8)</f>
        <v>44</v>
      </c>
      <c r="G8" s="292">
        <f>SUM(AB8,AW8,BR8)</f>
        <v>0</v>
      </c>
      <c r="H8" s="292">
        <f>SUM(AC8,AX8,BS8)</f>
        <v>3809</v>
      </c>
      <c r="I8" s="292">
        <f>SUM(AD8,AY8,BT8)</f>
        <v>4113</v>
      </c>
      <c r="J8" s="292">
        <f>SUM(AE8,AZ8,BU8)</f>
        <v>1414</v>
      </c>
      <c r="K8" s="292">
        <f>SUM(AF8,BA8,BV8)</f>
        <v>0</v>
      </c>
      <c r="L8" s="292">
        <f>SUM(AG8,BB8,BW8)</f>
        <v>5673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4289</v>
      </c>
      <c r="R8" s="292">
        <f>SUM(AM8,BH8,CC8)</f>
        <v>0</v>
      </c>
      <c r="S8" s="292">
        <f>SUM(AN8,BI8,CD8)</f>
        <v>0</v>
      </c>
      <c r="T8" s="292">
        <f>SUM(AO8,BJ8,CE8)</f>
        <v>569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524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802</v>
      </c>
      <c r="AK8" s="295" t="s">
        <v>802</v>
      </c>
      <c r="AL8" s="295" t="s">
        <v>802</v>
      </c>
      <c r="AM8" s="295" t="s">
        <v>802</v>
      </c>
      <c r="AN8" s="295" t="s">
        <v>802</v>
      </c>
      <c r="AO8" s="295" t="s">
        <v>802</v>
      </c>
      <c r="AP8" s="295" t="s">
        <v>802</v>
      </c>
      <c r="AQ8" s="295" t="s">
        <v>802</v>
      </c>
      <c r="AR8" s="292">
        <v>0</v>
      </c>
      <c r="AS8" s="292">
        <v>0</v>
      </c>
      <c r="AT8" s="292">
        <f>施設資源化量内訳!D8</f>
        <v>27609</v>
      </c>
      <c r="AU8" s="292">
        <f>施設資源化量内訳!E8</f>
        <v>7174</v>
      </c>
      <c r="AV8" s="292">
        <f>施設資源化量内訳!F8</f>
        <v>44</v>
      </c>
      <c r="AW8" s="292">
        <f>施設資源化量内訳!G8</f>
        <v>0</v>
      </c>
      <c r="AX8" s="292">
        <f>施設資源化量内訳!H8</f>
        <v>3809</v>
      </c>
      <c r="AY8" s="292">
        <f>施設資源化量内訳!I8</f>
        <v>4113</v>
      </c>
      <c r="AZ8" s="292">
        <f>施設資源化量内訳!J8</f>
        <v>1414</v>
      </c>
      <c r="BA8" s="292">
        <f>施設資源化量内訳!K8</f>
        <v>0</v>
      </c>
      <c r="BB8" s="292">
        <f>施設資源化量内訳!L8</f>
        <v>5673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4289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569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524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802</v>
      </c>
      <c r="CA8" s="295" t="s">
        <v>802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8933</v>
      </c>
      <c r="E9" s="292">
        <f>SUM(Z9,AU9,BP9)</f>
        <v>3142</v>
      </c>
      <c r="F9" s="292">
        <f>SUM(AA9,AV9,BQ9)</f>
        <v>7</v>
      </c>
      <c r="G9" s="292">
        <f>SUM(AB9,AW9,BR9)</f>
        <v>0</v>
      </c>
      <c r="H9" s="292">
        <f>SUM(AC9,AX9,BS9)</f>
        <v>1000</v>
      </c>
      <c r="I9" s="292">
        <f>SUM(AD9,AY9,BT9)</f>
        <v>766</v>
      </c>
      <c r="J9" s="292">
        <f>SUM(AE9,AZ9,BU9)</f>
        <v>261</v>
      </c>
      <c r="K9" s="292">
        <f>SUM(AF9,BA9,BV9)</f>
        <v>6</v>
      </c>
      <c r="L9" s="292">
        <f>SUM(AG9,BB9,BW9)</f>
        <v>352</v>
      </c>
      <c r="M9" s="292">
        <f>SUM(AH9,BC9,BX9)</f>
        <v>0</v>
      </c>
      <c r="N9" s="292">
        <f>SUM(AI9,BD9,BY9)</f>
        <v>154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2999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246</v>
      </c>
      <c r="Y9" s="292">
        <f>SUM(Z9:AS9)</f>
        <v>2186</v>
      </c>
      <c r="Z9" s="292">
        <v>1533</v>
      </c>
      <c r="AA9" s="292">
        <v>7</v>
      </c>
      <c r="AB9" s="292">
        <v>0</v>
      </c>
      <c r="AC9" s="292">
        <v>259</v>
      </c>
      <c r="AD9" s="292">
        <v>3</v>
      </c>
      <c r="AE9" s="292">
        <v>1</v>
      </c>
      <c r="AF9" s="292">
        <v>0</v>
      </c>
      <c r="AG9" s="292">
        <v>0</v>
      </c>
      <c r="AH9" s="292">
        <v>0</v>
      </c>
      <c r="AI9" s="295">
        <v>154</v>
      </c>
      <c r="AJ9" s="295" t="s">
        <v>802</v>
      </c>
      <c r="AK9" s="295" t="s">
        <v>802</v>
      </c>
      <c r="AL9" s="295" t="s">
        <v>802</v>
      </c>
      <c r="AM9" s="295" t="s">
        <v>802</v>
      </c>
      <c r="AN9" s="295" t="s">
        <v>802</v>
      </c>
      <c r="AO9" s="295" t="s">
        <v>802</v>
      </c>
      <c r="AP9" s="295" t="s">
        <v>802</v>
      </c>
      <c r="AQ9" s="295" t="s">
        <v>802</v>
      </c>
      <c r="AR9" s="292">
        <v>0</v>
      </c>
      <c r="AS9" s="292">
        <v>229</v>
      </c>
      <c r="AT9" s="292">
        <f>施設資源化量内訳!D9</f>
        <v>5294</v>
      </c>
      <c r="AU9" s="292">
        <f>施設資源化量内訳!E9</f>
        <v>156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741</v>
      </c>
      <c r="AY9" s="292">
        <f>施設資源化量内訳!I9</f>
        <v>763</v>
      </c>
      <c r="AZ9" s="292">
        <f>施設資源化量内訳!J9</f>
        <v>260</v>
      </c>
      <c r="BA9" s="292">
        <f>施設資源化量内訳!K9</f>
        <v>6</v>
      </c>
      <c r="BB9" s="292">
        <f>施設資源化量内訳!L9</f>
        <v>352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2999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17</v>
      </c>
      <c r="BO9" s="292">
        <f>SUM(BP9:CI9)</f>
        <v>1453</v>
      </c>
      <c r="BP9" s="292">
        <v>1453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802</v>
      </c>
      <c r="CA9" s="295" t="s">
        <v>802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5942</v>
      </c>
      <c r="E10" s="292">
        <f>SUM(Z10,AU10,BP10)</f>
        <v>3432</v>
      </c>
      <c r="F10" s="292">
        <f>SUM(AA10,AV10,BQ10)</f>
        <v>3</v>
      </c>
      <c r="G10" s="292">
        <f>SUM(AB10,AW10,BR10)</f>
        <v>0</v>
      </c>
      <c r="H10" s="292">
        <f>SUM(AC10,AX10,BS10)</f>
        <v>557</v>
      </c>
      <c r="I10" s="292">
        <f>SUM(AD10,AY10,BT10)</f>
        <v>338</v>
      </c>
      <c r="J10" s="292">
        <f>SUM(AE10,AZ10,BU10)</f>
        <v>155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1388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44</v>
      </c>
      <c r="Y10" s="292">
        <f>SUM(Z10:AS10)</f>
        <v>2023</v>
      </c>
      <c r="Z10" s="292">
        <v>2023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802</v>
      </c>
      <c r="AK10" s="295" t="s">
        <v>802</v>
      </c>
      <c r="AL10" s="295" t="s">
        <v>802</v>
      </c>
      <c r="AM10" s="295" t="s">
        <v>802</v>
      </c>
      <c r="AN10" s="295" t="s">
        <v>802</v>
      </c>
      <c r="AO10" s="295" t="s">
        <v>802</v>
      </c>
      <c r="AP10" s="295" t="s">
        <v>802</v>
      </c>
      <c r="AQ10" s="295" t="s">
        <v>802</v>
      </c>
      <c r="AR10" s="292">
        <v>0</v>
      </c>
      <c r="AS10" s="292">
        <v>0</v>
      </c>
      <c r="AT10" s="292">
        <f>施設資源化量内訳!D10</f>
        <v>2409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503</v>
      </c>
      <c r="AY10" s="292">
        <f>施設資源化量内訳!I10</f>
        <v>338</v>
      </c>
      <c r="AZ10" s="292">
        <f>施設資源化量内訳!J10</f>
        <v>155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1388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25</v>
      </c>
      <c r="BN10" s="292">
        <f>施設資源化量内訳!X10</f>
        <v>0</v>
      </c>
      <c r="BO10" s="292">
        <f>SUM(BP10:CI10)</f>
        <v>1510</v>
      </c>
      <c r="BP10" s="292">
        <v>1409</v>
      </c>
      <c r="BQ10" s="292">
        <v>3</v>
      </c>
      <c r="BR10" s="292">
        <v>0</v>
      </c>
      <c r="BS10" s="292">
        <v>54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802</v>
      </c>
      <c r="CA10" s="295" t="s">
        <v>802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2">
        <v>0</v>
      </c>
      <c r="CI10" s="292">
        <v>44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2523</v>
      </c>
      <c r="E11" s="292">
        <f>SUM(Z11,AU11,BP11)</f>
        <v>1462</v>
      </c>
      <c r="F11" s="292">
        <f>SUM(AA11,AV11,BQ11)</f>
        <v>4</v>
      </c>
      <c r="G11" s="292">
        <f>SUM(AB11,AW11,BR11)</f>
        <v>75</v>
      </c>
      <c r="H11" s="292">
        <f>SUM(AC11,AX11,BS11)</f>
        <v>224</v>
      </c>
      <c r="I11" s="292">
        <f>SUM(AD11,AY11,BT11)</f>
        <v>211</v>
      </c>
      <c r="J11" s="292">
        <f>SUM(AE11,AZ11,BU11)</f>
        <v>88</v>
      </c>
      <c r="K11" s="292">
        <f>SUM(AF11,BA11,BV11)</f>
        <v>0</v>
      </c>
      <c r="L11" s="292">
        <f>SUM(AG11,BB11,BW11)</f>
        <v>184</v>
      </c>
      <c r="M11" s="292">
        <f>SUM(AH11,BC11,BX11)</f>
        <v>0</v>
      </c>
      <c r="N11" s="292">
        <f>SUM(AI11,BD11,BY11)</f>
        <v>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6</v>
      </c>
      <c r="X11" s="292">
        <f>SUM(AS11,BN11,CI11)</f>
        <v>267</v>
      </c>
      <c r="Y11" s="292">
        <f>SUM(Z11:AS11)</f>
        <v>1478</v>
      </c>
      <c r="Z11" s="292">
        <v>1314</v>
      </c>
      <c r="AA11" s="292">
        <v>4</v>
      </c>
      <c r="AB11" s="292">
        <v>75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</v>
      </c>
      <c r="AJ11" s="295" t="s">
        <v>802</v>
      </c>
      <c r="AK11" s="295" t="s">
        <v>802</v>
      </c>
      <c r="AL11" s="295" t="s">
        <v>802</v>
      </c>
      <c r="AM11" s="295" t="s">
        <v>802</v>
      </c>
      <c r="AN11" s="295" t="s">
        <v>802</v>
      </c>
      <c r="AO11" s="295" t="s">
        <v>802</v>
      </c>
      <c r="AP11" s="295" t="s">
        <v>802</v>
      </c>
      <c r="AQ11" s="295" t="s">
        <v>802</v>
      </c>
      <c r="AR11" s="292">
        <v>6</v>
      </c>
      <c r="AS11" s="292">
        <v>77</v>
      </c>
      <c r="AT11" s="292">
        <f>施設資源化量内訳!D11</f>
        <v>1013</v>
      </c>
      <c r="AU11" s="292">
        <f>施設資源化量内訳!E11</f>
        <v>122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224</v>
      </c>
      <c r="AY11" s="292">
        <f>施設資源化量内訳!I11</f>
        <v>211</v>
      </c>
      <c r="AZ11" s="292">
        <f>施設資源化量内訳!J11</f>
        <v>82</v>
      </c>
      <c r="BA11" s="292">
        <f>施設資源化量内訳!K11</f>
        <v>0</v>
      </c>
      <c r="BB11" s="292">
        <f>施設資源化量内訳!L11</f>
        <v>184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190</v>
      </c>
      <c r="BO11" s="292">
        <f>SUM(BP11:CI11)</f>
        <v>32</v>
      </c>
      <c r="BP11" s="292">
        <v>26</v>
      </c>
      <c r="BQ11" s="292">
        <v>0</v>
      </c>
      <c r="BR11" s="292">
        <v>0</v>
      </c>
      <c r="BS11" s="292">
        <v>0</v>
      </c>
      <c r="BT11" s="292">
        <v>0</v>
      </c>
      <c r="BU11" s="292">
        <v>6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802</v>
      </c>
      <c r="CA11" s="295" t="s">
        <v>802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5411</v>
      </c>
      <c r="E12" s="292">
        <f>SUM(Z12,AU12,BP12)</f>
        <v>2663</v>
      </c>
      <c r="F12" s="292">
        <f>SUM(AA12,AV12,BQ12)</f>
        <v>4</v>
      </c>
      <c r="G12" s="292">
        <f>SUM(AB12,AW12,BR12)</f>
        <v>0</v>
      </c>
      <c r="H12" s="292">
        <f>SUM(AC12,AX12,BS12)</f>
        <v>1174</v>
      </c>
      <c r="I12" s="292">
        <f>SUM(AD12,AY12,BT12)</f>
        <v>651</v>
      </c>
      <c r="J12" s="292">
        <f>SUM(AE12,AZ12,BU12)</f>
        <v>202</v>
      </c>
      <c r="K12" s="292">
        <f>SUM(AF12,BA12,BV12)</f>
        <v>0</v>
      </c>
      <c r="L12" s="292">
        <f>SUM(AG12,BB12,BW12)</f>
        <v>603</v>
      </c>
      <c r="M12" s="292">
        <f>SUM(AH12,BC12,BX12)</f>
        <v>0</v>
      </c>
      <c r="N12" s="292">
        <f>SUM(AI12,BD12,BY12)</f>
        <v>78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2</v>
      </c>
      <c r="X12" s="292">
        <f>SUM(AS12,BN12,CI12)</f>
        <v>34</v>
      </c>
      <c r="Y12" s="292">
        <f>SUM(Z12:AS12)</f>
        <v>1524</v>
      </c>
      <c r="Z12" s="292">
        <v>1449</v>
      </c>
      <c r="AA12" s="292">
        <v>4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69</v>
      </c>
      <c r="AJ12" s="295" t="s">
        <v>802</v>
      </c>
      <c r="AK12" s="295" t="s">
        <v>802</v>
      </c>
      <c r="AL12" s="295" t="s">
        <v>802</v>
      </c>
      <c r="AM12" s="295" t="s">
        <v>802</v>
      </c>
      <c r="AN12" s="295" t="s">
        <v>802</v>
      </c>
      <c r="AO12" s="295" t="s">
        <v>802</v>
      </c>
      <c r="AP12" s="295" t="s">
        <v>802</v>
      </c>
      <c r="AQ12" s="295" t="s">
        <v>802</v>
      </c>
      <c r="AR12" s="292">
        <v>2</v>
      </c>
      <c r="AS12" s="292">
        <v>0</v>
      </c>
      <c r="AT12" s="292">
        <f>施設資源化量内訳!D12</f>
        <v>2711</v>
      </c>
      <c r="AU12" s="292">
        <f>施設資源化量内訳!E12</f>
        <v>98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1123</v>
      </c>
      <c r="AY12" s="292">
        <f>施設資源化量内訳!I12</f>
        <v>651</v>
      </c>
      <c r="AZ12" s="292">
        <f>施設資源化量内訳!J12</f>
        <v>202</v>
      </c>
      <c r="BA12" s="292">
        <f>施設資源化量内訳!K12</f>
        <v>0</v>
      </c>
      <c r="BB12" s="292">
        <f>施設資源化量内訳!L12</f>
        <v>603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34</v>
      </c>
      <c r="BO12" s="292">
        <f>SUM(BP12:CI12)</f>
        <v>1176</v>
      </c>
      <c r="BP12" s="292">
        <v>1116</v>
      </c>
      <c r="BQ12" s="292">
        <v>0</v>
      </c>
      <c r="BR12" s="292">
        <v>0</v>
      </c>
      <c r="BS12" s="292">
        <v>51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9</v>
      </c>
      <c r="BZ12" s="295" t="s">
        <v>802</v>
      </c>
      <c r="CA12" s="295" t="s">
        <v>802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3660</v>
      </c>
      <c r="E13" s="292">
        <f>SUM(Z13,AU13,BP13)</f>
        <v>2088</v>
      </c>
      <c r="F13" s="292">
        <f>SUM(AA13,AV13,BQ13)</f>
        <v>0</v>
      </c>
      <c r="G13" s="292">
        <f>SUM(AB13,AW13,BR13)</f>
        <v>0</v>
      </c>
      <c r="H13" s="292">
        <f>SUM(AC13,AX13,BS13)</f>
        <v>1207</v>
      </c>
      <c r="I13" s="292">
        <f>SUM(AD13,AY13,BT13)</f>
        <v>281</v>
      </c>
      <c r="J13" s="292">
        <f>SUM(AE13,AZ13,BU13)</f>
        <v>84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802</v>
      </c>
      <c r="AK13" s="295" t="s">
        <v>802</v>
      </c>
      <c r="AL13" s="295" t="s">
        <v>802</v>
      </c>
      <c r="AM13" s="295" t="s">
        <v>802</v>
      </c>
      <c r="AN13" s="295" t="s">
        <v>802</v>
      </c>
      <c r="AO13" s="295" t="s">
        <v>802</v>
      </c>
      <c r="AP13" s="295" t="s">
        <v>802</v>
      </c>
      <c r="AQ13" s="295" t="s">
        <v>802</v>
      </c>
      <c r="AR13" s="292">
        <v>0</v>
      </c>
      <c r="AS13" s="292">
        <v>0</v>
      </c>
      <c r="AT13" s="292">
        <f>施設資源化量内訳!D13</f>
        <v>3048</v>
      </c>
      <c r="AU13" s="292">
        <f>施設資源化量内訳!E13</f>
        <v>1485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1198</v>
      </c>
      <c r="AY13" s="292">
        <f>施設資源化量内訳!I13</f>
        <v>281</v>
      </c>
      <c r="AZ13" s="292">
        <f>施設資源化量内訳!J13</f>
        <v>84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612</v>
      </c>
      <c r="BP13" s="292">
        <v>603</v>
      </c>
      <c r="BQ13" s="292">
        <v>0</v>
      </c>
      <c r="BR13" s="292">
        <v>0</v>
      </c>
      <c r="BS13" s="292">
        <v>9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802</v>
      </c>
      <c r="CA13" s="295" t="s">
        <v>802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943</v>
      </c>
      <c r="E14" s="292">
        <f>SUM(Z14,AU14,BP14)</f>
        <v>344</v>
      </c>
      <c r="F14" s="292">
        <f>SUM(AA14,AV14,BQ14)</f>
        <v>1</v>
      </c>
      <c r="G14" s="292">
        <f>SUM(AB14,AW14,BR14)</f>
        <v>98</v>
      </c>
      <c r="H14" s="292">
        <f>SUM(AC14,AX14,BS14)</f>
        <v>171</v>
      </c>
      <c r="I14" s="292">
        <f>SUM(AD14,AY14,BT14)</f>
        <v>232</v>
      </c>
      <c r="J14" s="292">
        <f>SUM(AE14,AZ14,BU14)</f>
        <v>60</v>
      </c>
      <c r="K14" s="292">
        <f>SUM(AF14,BA14,BV14)</f>
        <v>4</v>
      </c>
      <c r="L14" s="292">
        <f>SUM(AG14,BB14,BW14)</f>
        <v>0</v>
      </c>
      <c r="M14" s="292">
        <f>SUM(AH14,BC14,BX14)</f>
        <v>23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802</v>
      </c>
      <c r="AK14" s="295" t="s">
        <v>802</v>
      </c>
      <c r="AL14" s="295" t="s">
        <v>802</v>
      </c>
      <c r="AM14" s="295" t="s">
        <v>802</v>
      </c>
      <c r="AN14" s="295" t="s">
        <v>802</v>
      </c>
      <c r="AO14" s="295" t="s">
        <v>802</v>
      </c>
      <c r="AP14" s="295" t="s">
        <v>802</v>
      </c>
      <c r="AQ14" s="295" t="s">
        <v>802</v>
      </c>
      <c r="AR14" s="292">
        <v>0</v>
      </c>
      <c r="AS14" s="292">
        <v>0</v>
      </c>
      <c r="AT14" s="292">
        <f>施設資源化量内訳!D14</f>
        <v>943</v>
      </c>
      <c r="AU14" s="292">
        <f>施設資源化量内訳!E14</f>
        <v>344</v>
      </c>
      <c r="AV14" s="292">
        <f>施設資源化量内訳!F14</f>
        <v>1</v>
      </c>
      <c r="AW14" s="292">
        <f>施設資源化量内訳!G14</f>
        <v>98</v>
      </c>
      <c r="AX14" s="292">
        <f>施設資源化量内訳!H14</f>
        <v>171</v>
      </c>
      <c r="AY14" s="292">
        <f>施設資源化量内訳!I14</f>
        <v>232</v>
      </c>
      <c r="AZ14" s="292">
        <f>施設資源化量内訳!J14</f>
        <v>60</v>
      </c>
      <c r="BA14" s="292">
        <f>施設資源化量内訳!K14</f>
        <v>4</v>
      </c>
      <c r="BB14" s="292">
        <f>施設資源化量内訳!L14</f>
        <v>0</v>
      </c>
      <c r="BC14" s="292">
        <f>施設資源化量内訳!M14</f>
        <v>23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802</v>
      </c>
      <c r="CA14" s="295" t="s">
        <v>802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1524</v>
      </c>
      <c r="E15" s="292">
        <f>SUM(Z15,AU15,BP15)</f>
        <v>680</v>
      </c>
      <c r="F15" s="292">
        <f>SUM(AA15,AV15,BQ15)</f>
        <v>2</v>
      </c>
      <c r="G15" s="292">
        <f>SUM(AB15,AW15,BR15)</f>
        <v>0</v>
      </c>
      <c r="H15" s="292">
        <f>SUM(AC15,AX15,BS15)</f>
        <v>151</v>
      </c>
      <c r="I15" s="292">
        <f>SUM(AD15,AY15,BT15)</f>
        <v>146</v>
      </c>
      <c r="J15" s="292">
        <f>SUM(AE15,AZ15,BU15)</f>
        <v>102</v>
      </c>
      <c r="K15" s="292">
        <f>SUM(AF15,BA15,BV15)</f>
        <v>0</v>
      </c>
      <c r="L15" s="292">
        <f>SUM(AG15,BB15,BW15)</f>
        <v>278</v>
      </c>
      <c r="M15" s="292">
        <f>SUM(AH15,BC15,BX15)</f>
        <v>1</v>
      </c>
      <c r="N15" s="292">
        <f>SUM(AI15,BD15,BY15)</f>
        <v>72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</v>
      </c>
      <c r="X15" s="292">
        <f>SUM(AS15,BN15,CI15)</f>
        <v>91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802</v>
      </c>
      <c r="AK15" s="295" t="s">
        <v>802</v>
      </c>
      <c r="AL15" s="295" t="s">
        <v>802</v>
      </c>
      <c r="AM15" s="295" t="s">
        <v>802</v>
      </c>
      <c r="AN15" s="295" t="s">
        <v>802</v>
      </c>
      <c r="AO15" s="295" t="s">
        <v>802</v>
      </c>
      <c r="AP15" s="295" t="s">
        <v>802</v>
      </c>
      <c r="AQ15" s="295" t="s">
        <v>802</v>
      </c>
      <c r="AR15" s="292">
        <v>0</v>
      </c>
      <c r="AS15" s="292">
        <v>0</v>
      </c>
      <c r="AT15" s="292">
        <f>施設資源化量内訳!D15</f>
        <v>1245</v>
      </c>
      <c r="AU15" s="292">
        <f>施設資源化量内訳!E15</f>
        <v>402</v>
      </c>
      <c r="AV15" s="292">
        <f>施設資源化量内訳!F15</f>
        <v>1</v>
      </c>
      <c r="AW15" s="292">
        <f>施設資源化量内訳!G15</f>
        <v>0</v>
      </c>
      <c r="AX15" s="292">
        <f>施設資源化量内訳!H15</f>
        <v>151</v>
      </c>
      <c r="AY15" s="292">
        <f>施設資源化量内訳!I15</f>
        <v>146</v>
      </c>
      <c r="AZ15" s="292">
        <f>施設資源化量内訳!J15</f>
        <v>102</v>
      </c>
      <c r="BA15" s="292">
        <f>施設資源化量内訳!K15</f>
        <v>0</v>
      </c>
      <c r="BB15" s="292">
        <f>施設資源化量内訳!L15</f>
        <v>278</v>
      </c>
      <c r="BC15" s="292">
        <f>施設資源化量内訳!M15</f>
        <v>1</v>
      </c>
      <c r="BD15" s="292">
        <f>施設資源化量内訳!N15</f>
        <v>72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</v>
      </c>
      <c r="BN15" s="292">
        <f>施設資源化量内訳!X15</f>
        <v>91</v>
      </c>
      <c r="BO15" s="292">
        <f>SUM(BP15:CI15)</f>
        <v>279</v>
      </c>
      <c r="BP15" s="292">
        <v>278</v>
      </c>
      <c r="BQ15" s="292">
        <v>1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802</v>
      </c>
      <c r="CA15" s="295" t="s">
        <v>802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2">
        <v>0</v>
      </c>
      <c r="CI15" s="292">
        <v>0</v>
      </c>
      <c r="CJ15" s="293" t="s">
        <v>777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3478</v>
      </c>
      <c r="E16" s="292">
        <f>SUM(Z16,AU16,BP16)</f>
        <v>2096</v>
      </c>
      <c r="F16" s="292">
        <f>SUM(AA16,AV16,BQ16)</f>
        <v>3</v>
      </c>
      <c r="G16" s="292">
        <f>SUM(AB16,AW16,BR16)</f>
        <v>0</v>
      </c>
      <c r="H16" s="292">
        <f>SUM(AC16,AX16,BS16)</f>
        <v>899</v>
      </c>
      <c r="I16" s="292">
        <f>SUM(AD16,AY16,BT16)</f>
        <v>181</v>
      </c>
      <c r="J16" s="292">
        <f>SUM(AE16,AZ16,BU16)</f>
        <v>182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94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5</v>
      </c>
      <c r="X16" s="292">
        <f>SUM(AS16,BN16,CI16)</f>
        <v>18</v>
      </c>
      <c r="Y16" s="292">
        <f>SUM(Z16:AS16)</f>
        <v>903</v>
      </c>
      <c r="Z16" s="292">
        <v>821</v>
      </c>
      <c r="AA16" s="292">
        <v>1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76</v>
      </c>
      <c r="AJ16" s="295" t="s">
        <v>802</v>
      </c>
      <c r="AK16" s="295" t="s">
        <v>802</v>
      </c>
      <c r="AL16" s="295" t="s">
        <v>802</v>
      </c>
      <c r="AM16" s="295" t="s">
        <v>802</v>
      </c>
      <c r="AN16" s="295" t="s">
        <v>802</v>
      </c>
      <c r="AO16" s="295" t="s">
        <v>802</v>
      </c>
      <c r="AP16" s="295" t="s">
        <v>802</v>
      </c>
      <c r="AQ16" s="295" t="s">
        <v>802</v>
      </c>
      <c r="AR16" s="292">
        <v>5</v>
      </c>
      <c r="AS16" s="292">
        <v>0</v>
      </c>
      <c r="AT16" s="292">
        <f>施設資源化量内訳!D16</f>
        <v>1437</v>
      </c>
      <c r="AU16" s="292">
        <f>施設資源化量内訳!E16</f>
        <v>175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899</v>
      </c>
      <c r="AY16" s="292">
        <f>施設資源化量内訳!I16</f>
        <v>181</v>
      </c>
      <c r="AZ16" s="292">
        <f>施設資源化量内訳!J16</f>
        <v>182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1138</v>
      </c>
      <c r="BP16" s="292">
        <v>1100</v>
      </c>
      <c r="BQ16" s="292">
        <v>2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18</v>
      </c>
      <c r="BZ16" s="295" t="s">
        <v>802</v>
      </c>
      <c r="CA16" s="295" t="s">
        <v>802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2">
        <v>0</v>
      </c>
      <c r="CI16" s="292">
        <v>18</v>
      </c>
      <c r="CJ16" s="293" t="s">
        <v>777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2258</v>
      </c>
      <c r="E17" s="292">
        <f>SUM(Z17,AU17,BP17)</f>
        <v>1066</v>
      </c>
      <c r="F17" s="292">
        <f>SUM(AA17,AV17,BQ17)</f>
        <v>5</v>
      </c>
      <c r="G17" s="292">
        <f>SUM(AB17,AW17,BR17)</f>
        <v>0</v>
      </c>
      <c r="H17" s="292">
        <f>SUM(AC17,AX17,BS17)</f>
        <v>261</v>
      </c>
      <c r="I17" s="292">
        <f>SUM(AD17,AY17,BT17)</f>
        <v>240</v>
      </c>
      <c r="J17" s="292">
        <f>SUM(AE17,AZ17,BU17)</f>
        <v>91</v>
      </c>
      <c r="K17" s="292">
        <f>SUM(AF17,BA17,BV17)</f>
        <v>0</v>
      </c>
      <c r="L17" s="292">
        <f>SUM(AG17,BB17,BW17)</f>
        <v>222</v>
      </c>
      <c r="M17" s="292">
        <f>SUM(AH17,BC17,BX17)</f>
        <v>18</v>
      </c>
      <c r="N17" s="292">
        <f>SUM(AI17,BD17,BY17)</f>
        <v>106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245</v>
      </c>
      <c r="Y17" s="292">
        <f>SUM(Z17:AS17)</f>
        <v>1038</v>
      </c>
      <c r="Z17" s="292">
        <v>639</v>
      </c>
      <c r="AA17" s="292">
        <v>4</v>
      </c>
      <c r="AB17" s="292">
        <v>0</v>
      </c>
      <c r="AC17" s="292">
        <v>179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106</v>
      </c>
      <c r="AJ17" s="295" t="s">
        <v>802</v>
      </c>
      <c r="AK17" s="295" t="s">
        <v>802</v>
      </c>
      <c r="AL17" s="295" t="s">
        <v>802</v>
      </c>
      <c r="AM17" s="295" t="s">
        <v>802</v>
      </c>
      <c r="AN17" s="295" t="s">
        <v>802</v>
      </c>
      <c r="AO17" s="295" t="s">
        <v>802</v>
      </c>
      <c r="AP17" s="295" t="s">
        <v>802</v>
      </c>
      <c r="AQ17" s="295" t="s">
        <v>802</v>
      </c>
      <c r="AR17" s="292">
        <v>4</v>
      </c>
      <c r="AS17" s="292">
        <v>106</v>
      </c>
      <c r="AT17" s="292">
        <f>施設資源化量内訳!D17</f>
        <v>792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82</v>
      </c>
      <c r="AY17" s="292">
        <f>施設資源化量内訳!I17</f>
        <v>240</v>
      </c>
      <c r="AZ17" s="292">
        <f>施設資源化量内訳!J17</f>
        <v>91</v>
      </c>
      <c r="BA17" s="292">
        <f>施設資源化量内訳!K17</f>
        <v>0</v>
      </c>
      <c r="BB17" s="292">
        <f>施設資源化量内訳!L17</f>
        <v>222</v>
      </c>
      <c r="BC17" s="292">
        <f>施設資源化量内訳!M17</f>
        <v>18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139</v>
      </c>
      <c r="BO17" s="292">
        <f>SUM(BP17:CI17)</f>
        <v>428</v>
      </c>
      <c r="BP17" s="292">
        <v>427</v>
      </c>
      <c r="BQ17" s="292">
        <v>1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802</v>
      </c>
      <c r="CA17" s="295" t="s">
        <v>802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2">
        <v>0</v>
      </c>
      <c r="CI17" s="292">
        <v>0</v>
      </c>
      <c r="CJ17" s="293" t="s">
        <v>777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969</v>
      </c>
      <c r="E18" s="292">
        <f>SUM(Z18,AU18,BP18)</f>
        <v>137</v>
      </c>
      <c r="F18" s="292">
        <f>SUM(AA18,AV18,BQ18)</f>
        <v>0</v>
      </c>
      <c r="G18" s="292">
        <f>SUM(AB18,AW18,BR18)</f>
        <v>61</v>
      </c>
      <c r="H18" s="292">
        <f>SUM(AC18,AX18,BS18)</f>
        <v>164</v>
      </c>
      <c r="I18" s="292">
        <f>SUM(AD18,AY18,BT18)</f>
        <v>209</v>
      </c>
      <c r="J18" s="292">
        <f>SUM(AE18,AZ18,BU18)</f>
        <v>76</v>
      </c>
      <c r="K18" s="292">
        <f>SUM(AF18,BA18,BV18)</f>
        <v>0</v>
      </c>
      <c r="L18" s="292">
        <f>SUM(AG18,BB18,BW18)</f>
        <v>298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10</v>
      </c>
      <c r="X18" s="292">
        <f>SUM(AS18,BN18,CI18)</f>
        <v>14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802</v>
      </c>
      <c r="AK18" s="295" t="s">
        <v>802</v>
      </c>
      <c r="AL18" s="295" t="s">
        <v>802</v>
      </c>
      <c r="AM18" s="295" t="s">
        <v>802</v>
      </c>
      <c r="AN18" s="295" t="s">
        <v>802</v>
      </c>
      <c r="AO18" s="295" t="s">
        <v>802</v>
      </c>
      <c r="AP18" s="295" t="s">
        <v>802</v>
      </c>
      <c r="AQ18" s="295" t="s">
        <v>802</v>
      </c>
      <c r="AR18" s="292">
        <v>0</v>
      </c>
      <c r="AS18" s="292">
        <v>0</v>
      </c>
      <c r="AT18" s="292">
        <f>施設資源化量内訳!D18</f>
        <v>969</v>
      </c>
      <c r="AU18" s="292">
        <f>施設資源化量内訳!E18</f>
        <v>137</v>
      </c>
      <c r="AV18" s="292">
        <f>施設資源化量内訳!F18</f>
        <v>0</v>
      </c>
      <c r="AW18" s="292">
        <f>施設資源化量内訳!G18</f>
        <v>61</v>
      </c>
      <c r="AX18" s="292">
        <f>施設資源化量内訳!H18</f>
        <v>164</v>
      </c>
      <c r="AY18" s="292">
        <f>施設資源化量内訳!I18</f>
        <v>209</v>
      </c>
      <c r="AZ18" s="292">
        <f>施設資源化量内訳!J18</f>
        <v>76</v>
      </c>
      <c r="BA18" s="292">
        <f>施設資源化量内訳!K18</f>
        <v>0</v>
      </c>
      <c r="BB18" s="292">
        <f>施設資源化量内訳!L18</f>
        <v>298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10</v>
      </c>
      <c r="BN18" s="292">
        <f>施設資源化量内訳!X18</f>
        <v>14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802</v>
      </c>
      <c r="CA18" s="295" t="s">
        <v>802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2">
        <v>0</v>
      </c>
      <c r="CI18" s="292">
        <v>0</v>
      </c>
      <c r="CJ18" s="293" t="s">
        <v>777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542</v>
      </c>
      <c r="E19" s="292">
        <f>SUM(Z19,AU19,BP19)</f>
        <v>143</v>
      </c>
      <c r="F19" s="292">
        <f>SUM(AA19,AV19,BQ19)</f>
        <v>0</v>
      </c>
      <c r="G19" s="292">
        <f>SUM(AB19,AW19,BR19)</f>
        <v>91</v>
      </c>
      <c r="H19" s="292">
        <f>SUM(AC19,AX19,BS19)</f>
        <v>67</v>
      </c>
      <c r="I19" s="292">
        <f>SUM(AD19,AY19,BT19)</f>
        <v>0</v>
      </c>
      <c r="J19" s="292">
        <f>SUM(AE19,AZ19,BU19)</f>
        <v>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68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173</v>
      </c>
      <c r="Y19" s="292">
        <f>SUM(Z19:AS19)</f>
        <v>248</v>
      </c>
      <c r="Z19" s="292">
        <v>143</v>
      </c>
      <c r="AA19" s="292">
        <v>0</v>
      </c>
      <c r="AB19" s="292">
        <v>91</v>
      </c>
      <c r="AC19" s="292">
        <v>14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802</v>
      </c>
      <c r="AK19" s="295" t="s">
        <v>802</v>
      </c>
      <c r="AL19" s="295" t="s">
        <v>802</v>
      </c>
      <c r="AM19" s="295" t="s">
        <v>802</v>
      </c>
      <c r="AN19" s="295" t="s">
        <v>802</v>
      </c>
      <c r="AO19" s="295" t="s">
        <v>802</v>
      </c>
      <c r="AP19" s="295" t="s">
        <v>802</v>
      </c>
      <c r="AQ19" s="295" t="s">
        <v>802</v>
      </c>
      <c r="AR19" s="292">
        <v>0</v>
      </c>
      <c r="AS19" s="292">
        <v>0</v>
      </c>
      <c r="AT19" s="292">
        <f>施設資源化量内訳!D19</f>
        <v>294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53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68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173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802</v>
      </c>
      <c r="CA19" s="295" t="s">
        <v>802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630</v>
      </c>
      <c r="E20" s="292">
        <f>SUM(Z20,AU20,BP20)</f>
        <v>326</v>
      </c>
      <c r="F20" s="292">
        <f>SUM(AA20,AV20,BQ20)</f>
        <v>1</v>
      </c>
      <c r="G20" s="292">
        <f>SUM(AB20,AW20,BR20)</f>
        <v>0</v>
      </c>
      <c r="H20" s="292">
        <f>SUM(AC20,AX20,BS20)</f>
        <v>114</v>
      </c>
      <c r="I20" s="292">
        <f>SUM(AD20,AY20,BT20)</f>
        <v>47</v>
      </c>
      <c r="J20" s="292">
        <f>SUM(AE20,AZ20,BU20)</f>
        <v>15</v>
      </c>
      <c r="K20" s="292">
        <f>SUM(AF20,BA20,BV20)</f>
        <v>0</v>
      </c>
      <c r="L20" s="292">
        <f>SUM(AG20,BB20,BW20)</f>
        <v>32</v>
      </c>
      <c r="M20" s="292">
        <f>SUM(AH20,BC20,BX20)</f>
        <v>0</v>
      </c>
      <c r="N20" s="292">
        <f>SUM(AI20,BD20,BY20)</f>
        <v>19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35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40</v>
      </c>
      <c r="Y20" s="292">
        <f>SUM(Z20:AS20)</f>
        <v>59</v>
      </c>
      <c r="Z20" s="292">
        <v>0</v>
      </c>
      <c r="AA20" s="292">
        <v>0</v>
      </c>
      <c r="AB20" s="292">
        <v>0</v>
      </c>
      <c r="AC20" s="292">
        <v>59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802</v>
      </c>
      <c r="AK20" s="295" t="s">
        <v>802</v>
      </c>
      <c r="AL20" s="295" t="s">
        <v>802</v>
      </c>
      <c r="AM20" s="295" t="s">
        <v>802</v>
      </c>
      <c r="AN20" s="295" t="s">
        <v>802</v>
      </c>
      <c r="AO20" s="295" t="s">
        <v>802</v>
      </c>
      <c r="AP20" s="295" t="s">
        <v>802</v>
      </c>
      <c r="AQ20" s="295" t="s">
        <v>802</v>
      </c>
      <c r="AR20" s="292">
        <v>0</v>
      </c>
      <c r="AS20" s="292">
        <v>0</v>
      </c>
      <c r="AT20" s="292">
        <f>施設資源化量内訳!D20</f>
        <v>571</v>
      </c>
      <c r="AU20" s="292">
        <f>施設資源化量内訳!E20</f>
        <v>326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55</v>
      </c>
      <c r="AY20" s="292">
        <f>施設資源化量内訳!I20</f>
        <v>47</v>
      </c>
      <c r="AZ20" s="292">
        <f>施設資源化量内訳!J20</f>
        <v>15</v>
      </c>
      <c r="BA20" s="292">
        <f>施設資源化量内訳!K20</f>
        <v>0</v>
      </c>
      <c r="BB20" s="292">
        <f>施設資源化量内訳!L20</f>
        <v>32</v>
      </c>
      <c r="BC20" s="292">
        <f>施設資源化量内訳!M20</f>
        <v>0</v>
      </c>
      <c r="BD20" s="292">
        <f>施設資源化量内訳!N20</f>
        <v>19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35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</v>
      </c>
      <c r="BN20" s="292">
        <f>施設資源化量内訳!X20</f>
        <v>40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802</v>
      </c>
      <c r="CA20" s="295" t="s">
        <v>802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2">
        <v>0</v>
      </c>
      <c r="CI20" s="292">
        <v>0</v>
      </c>
      <c r="CJ20" s="293" t="s">
        <v>777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2536</v>
      </c>
      <c r="E21" s="292">
        <f>SUM(Z21,AU21,BP21)</f>
        <v>635</v>
      </c>
      <c r="F21" s="292">
        <f>SUM(AA21,AV21,BQ21)</f>
        <v>1</v>
      </c>
      <c r="G21" s="292">
        <f>SUM(AB21,AW21,BR21)</f>
        <v>0</v>
      </c>
      <c r="H21" s="292">
        <f>SUM(AC21,AX21,BS21)</f>
        <v>232</v>
      </c>
      <c r="I21" s="292">
        <f>SUM(AD21,AY21,BT21)</f>
        <v>181</v>
      </c>
      <c r="J21" s="292">
        <f>SUM(AE21,AZ21,BU21)</f>
        <v>76</v>
      </c>
      <c r="K21" s="292">
        <f>SUM(AF21,BA21,BV21)</f>
        <v>0</v>
      </c>
      <c r="L21" s="292">
        <f>SUM(AG21,BB21,BW21)</f>
        <v>287</v>
      </c>
      <c r="M21" s="292">
        <f>SUM(AH21,BC21,BX21)</f>
        <v>0</v>
      </c>
      <c r="N21" s="292">
        <f>SUM(AI21,BD21,BY21)</f>
        <v>100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8</v>
      </c>
      <c r="X21" s="292">
        <f>SUM(AS21,BN21,CI21)</f>
        <v>1016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802</v>
      </c>
      <c r="AK21" s="295" t="s">
        <v>802</v>
      </c>
      <c r="AL21" s="295" t="s">
        <v>802</v>
      </c>
      <c r="AM21" s="295" t="s">
        <v>802</v>
      </c>
      <c r="AN21" s="295" t="s">
        <v>802</v>
      </c>
      <c r="AO21" s="295" t="s">
        <v>802</v>
      </c>
      <c r="AP21" s="295" t="s">
        <v>802</v>
      </c>
      <c r="AQ21" s="295" t="s">
        <v>802</v>
      </c>
      <c r="AR21" s="292">
        <v>0</v>
      </c>
      <c r="AS21" s="292">
        <v>0</v>
      </c>
      <c r="AT21" s="292">
        <f>施設資源化量内訳!D21</f>
        <v>2247</v>
      </c>
      <c r="AU21" s="292">
        <f>施設資源化量内訳!E21</f>
        <v>365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219</v>
      </c>
      <c r="AY21" s="292">
        <f>施設資源化量内訳!I21</f>
        <v>180</v>
      </c>
      <c r="AZ21" s="292">
        <f>施設資源化量内訳!J21</f>
        <v>72</v>
      </c>
      <c r="BA21" s="292">
        <f>施設資源化量内訳!K21</f>
        <v>0</v>
      </c>
      <c r="BB21" s="292">
        <f>施設資源化量内訳!L21</f>
        <v>287</v>
      </c>
      <c r="BC21" s="292">
        <f>施設資源化量内訳!M21</f>
        <v>0</v>
      </c>
      <c r="BD21" s="292">
        <f>施設資源化量内訳!N21</f>
        <v>100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8</v>
      </c>
      <c r="BN21" s="292">
        <f>施設資源化量内訳!X21</f>
        <v>1016</v>
      </c>
      <c r="BO21" s="292">
        <f>SUM(BP21:CI21)</f>
        <v>289</v>
      </c>
      <c r="BP21" s="292">
        <v>270</v>
      </c>
      <c r="BQ21" s="292">
        <v>1</v>
      </c>
      <c r="BR21" s="292">
        <v>0</v>
      </c>
      <c r="BS21" s="292">
        <v>13</v>
      </c>
      <c r="BT21" s="292">
        <v>1</v>
      </c>
      <c r="BU21" s="292">
        <v>4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802</v>
      </c>
      <c r="CA21" s="295" t="s">
        <v>802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2">
        <v>0</v>
      </c>
      <c r="CI21" s="292">
        <v>0</v>
      </c>
      <c r="CJ21" s="293" t="s">
        <v>777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3050</v>
      </c>
      <c r="E22" s="292">
        <f>SUM(Z22,AU22,BP22)</f>
        <v>470</v>
      </c>
      <c r="F22" s="292">
        <f>SUM(AA22,AV22,BQ22)</f>
        <v>2</v>
      </c>
      <c r="G22" s="292">
        <f>SUM(AB22,AW22,BR22)</f>
        <v>0</v>
      </c>
      <c r="H22" s="292">
        <f>SUM(AC22,AX22,BS22)</f>
        <v>69</v>
      </c>
      <c r="I22" s="292">
        <f>SUM(AD22,AY22,BT22)</f>
        <v>116</v>
      </c>
      <c r="J22" s="292">
        <f>SUM(AE22,AZ22,BU22)</f>
        <v>50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51</v>
      </c>
      <c r="O22" s="292">
        <f>SUM(AJ22,BE22,BZ22)</f>
        <v>0</v>
      </c>
      <c r="P22" s="292">
        <f>SUM(AK22,BF22,CA22)</f>
        <v>0</v>
      </c>
      <c r="Q22" s="292">
        <f>SUM(AL22,BG22,CB22)</f>
        <v>57</v>
      </c>
      <c r="R22" s="292">
        <f>SUM(AM22,BH22,CC22)</f>
        <v>1626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609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802</v>
      </c>
      <c r="AK22" s="295" t="s">
        <v>802</v>
      </c>
      <c r="AL22" s="295" t="s">
        <v>802</v>
      </c>
      <c r="AM22" s="295" t="s">
        <v>802</v>
      </c>
      <c r="AN22" s="295" t="s">
        <v>802</v>
      </c>
      <c r="AO22" s="295" t="s">
        <v>802</v>
      </c>
      <c r="AP22" s="295" t="s">
        <v>802</v>
      </c>
      <c r="AQ22" s="295" t="s">
        <v>802</v>
      </c>
      <c r="AR22" s="292">
        <v>0</v>
      </c>
      <c r="AS22" s="292">
        <v>0</v>
      </c>
      <c r="AT22" s="292">
        <f>施設資源化量内訳!D22</f>
        <v>2915</v>
      </c>
      <c r="AU22" s="292">
        <f>施設資源化量内訳!E22</f>
        <v>345</v>
      </c>
      <c r="AV22" s="292">
        <f>施設資源化量内訳!F22</f>
        <v>1</v>
      </c>
      <c r="AW22" s="292">
        <f>施設資源化量内訳!G22</f>
        <v>0</v>
      </c>
      <c r="AX22" s="292">
        <f>施設資源化量内訳!H22</f>
        <v>66</v>
      </c>
      <c r="AY22" s="292">
        <f>施設資源化量内訳!I22</f>
        <v>114</v>
      </c>
      <c r="AZ22" s="292">
        <f>施設資源化量内訳!J22</f>
        <v>50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47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57</v>
      </c>
      <c r="BH22" s="292">
        <f>施設資源化量内訳!R22</f>
        <v>1626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609</v>
      </c>
      <c r="BO22" s="292">
        <f>SUM(BP22:CI22)</f>
        <v>135</v>
      </c>
      <c r="BP22" s="292">
        <v>125</v>
      </c>
      <c r="BQ22" s="292">
        <v>1</v>
      </c>
      <c r="BR22" s="292">
        <v>0</v>
      </c>
      <c r="BS22" s="292">
        <v>3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4</v>
      </c>
      <c r="BZ22" s="295" t="s">
        <v>802</v>
      </c>
      <c r="CA22" s="295" t="s">
        <v>802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744</v>
      </c>
      <c r="E23" s="292">
        <f>SUM(Z23,AU23,BP23)</f>
        <v>218</v>
      </c>
      <c r="F23" s="292">
        <f>SUM(AA23,AV23,BQ23)</f>
        <v>0</v>
      </c>
      <c r="G23" s="292">
        <f>SUM(AB23,AW23,BR23)</f>
        <v>0</v>
      </c>
      <c r="H23" s="292">
        <f>SUM(AC23,AX23,BS23)</f>
        <v>137</v>
      </c>
      <c r="I23" s="292">
        <f>SUM(AD23,AY23,BT23)</f>
        <v>106</v>
      </c>
      <c r="J23" s="292">
        <f>SUM(AE23,AZ23,BU23)</f>
        <v>29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3</v>
      </c>
      <c r="O23" s="292">
        <f>SUM(AJ23,BE23,BZ23)</f>
        <v>196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54</v>
      </c>
      <c r="Y23" s="292">
        <f>SUM(Z23:AS23)</f>
        <v>221</v>
      </c>
      <c r="Z23" s="292">
        <v>218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3</v>
      </c>
      <c r="AJ23" s="295" t="s">
        <v>802</v>
      </c>
      <c r="AK23" s="295" t="s">
        <v>802</v>
      </c>
      <c r="AL23" s="295" t="s">
        <v>802</v>
      </c>
      <c r="AM23" s="295" t="s">
        <v>802</v>
      </c>
      <c r="AN23" s="295" t="s">
        <v>802</v>
      </c>
      <c r="AO23" s="295" t="s">
        <v>802</v>
      </c>
      <c r="AP23" s="295" t="s">
        <v>802</v>
      </c>
      <c r="AQ23" s="295" t="s">
        <v>802</v>
      </c>
      <c r="AR23" s="292">
        <v>0</v>
      </c>
      <c r="AS23" s="292">
        <v>0</v>
      </c>
      <c r="AT23" s="292">
        <f>施設資源化量内訳!D23</f>
        <v>523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137</v>
      </c>
      <c r="AY23" s="292">
        <f>施設資源化量内訳!I23</f>
        <v>106</v>
      </c>
      <c r="AZ23" s="292">
        <f>施設資源化量内訳!J23</f>
        <v>29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196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54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802</v>
      </c>
      <c r="CA23" s="295" t="s">
        <v>802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2">
        <v>0</v>
      </c>
      <c r="CI23" s="292">
        <v>0</v>
      </c>
      <c r="CJ23" s="293" t="s">
        <v>777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386</v>
      </c>
      <c r="E24" s="292">
        <f>SUM(Z24,AU24,BP24)</f>
        <v>189</v>
      </c>
      <c r="F24" s="292">
        <f>SUM(AA24,AV24,BQ24)</f>
        <v>0</v>
      </c>
      <c r="G24" s="292">
        <f>SUM(AB24,AW24,BR24)</f>
        <v>0</v>
      </c>
      <c r="H24" s="292">
        <f>SUM(AC24,AX24,BS24)</f>
        <v>45</v>
      </c>
      <c r="I24" s="292">
        <f>SUM(AD24,AY24,BT24)</f>
        <v>57</v>
      </c>
      <c r="J24" s="292">
        <f>SUM(AE24,AZ24,BU24)</f>
        <v>27</v>
      </c>
      <c r="K24" s="292">
        <f>SUM(AF24,BA24,BV24)</f>
        <v>4</v>
      </c>
      <c r="L24" s="292">
        <f>SUM(AG24,BB24,BW24)</f>
        <v>34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27</v>
      </c>
      <c r="Y24" s="292">
        <f>SUM(Z24:AS24)</f>
        <v>237</v>
      </c>
      <c r="Z24" s="292">
        <v>189</v>
      </c>
      <c r="AA24" s="292">
        <v>0</v>
      </c>
      <c r="AB24" s="292">
        <v>0</v>
      </c>
      <c r="AC24" s="292">
        <v>23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</v>
      </c>
      <c r="AJ24" s="295" t="s">
        <v>802</v>
      </c>
      <c r="AK24" s="295" t="s">
        <v>802</v>
      </c>
      <c r="AL24" s="295" t="s">
        <v>802</v>
      </c>
      <c r="AM24" s="295" t="s">
        <v>802</v>
      </c>
      <c r="AN24" s="295" t="s">
        <v>802</v>
      </c>
      <c r="AO24" s="295" t="s">
        <v>802</v>
      </c>
      <c r="AP24" s="295" t="s">
        <v>802</v>
      </c>
      <c r="AQ24" s="295" t="s">
        <v>802</v>
      </c>
      <c r="AR24" s="292">
        <v>1</v>
      </c>
      <c r="AS24" s="292">
        <v>22</v>
      </c>
      <c r="AT24" s="292">
        <f>施設資源化量内訳!D24</f>
        <v>149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22</v>
      </c>
      <c r="AY24" s="292">
        <f>施設資源化量内訳!I24</f>
        <v>57</v>
      </c>
      <c r="AZ24" s="292">
        <f>施設資源化量内訳!J24</f>
        <v>27</v>
      </c>
      <c r="BA24" s="292">
        <f>施設資源化量内訳!K24</f>
        <v>4</v>
      </c>
      <c r="BB24" s="292">
        <f>施設資源化量内訳!L24</f>
        <v>34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802</v>
      </c>
      <c r="CA24" s="295" t="s">
        <v>802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153</v>
      </c>
      <c r="E25" s="292">
        <f>SUM(Z25,AU25,BP25)</f>
        <v>93</v>
      </c>
      <c r="F25" s="292">
        <f>SUM(AA25,AV25,BQ25)</f>
        <v>0</v>
      </c>
      <c r="G25" s="292">
        <f>SUM(AB25,AW25,BR25)</f>
        <v>0</v>
      </c>
      <c r="H25" s="292">
        <f>SUM(AC25,AX25,BS25)</f>
        <v>0</v>
      </c>
      <c r="I25" s="292">
        <f>SUM(AD25,AY25,BT25)</f>
        <v>42</v>
      </c>
      <c r="J25" s="292">
        <f>SUM(AE25,AZ25,BU25)</f>
        <v>9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9</v>
      </c>
      <c r="Y25" s="292">
        <f>SUM(Z25:AS25)</f>
        <v>153</v>
      </c>
      <c r="Z25" s="292">
        <v>93</v>
      </c>
      <c r="AA25" s="292">
        <v>0</v>
      </c>
      <c r="AB25" s="292">
        <v>0</v>
      </c>
      <c r="AC25" s="292">
        <v>0</v>
      </c>
      <c r="AD25" s="292">
        <v>42</v>
      </c>
      <c r="AE25" s="292">
        <v>9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802</v>
      </c>
      <c r="AK25" s="295" t="s">
        <v>802</v>
      </c>
      <c r="AL25" s="295" t="s">
        <v>802</v>
      </c>
      <c r="AM25" s="295" t="s">
        <v>802</v>
      </c>
      <c r="AN25" s="295" t="s">
        <v>802</v>
      </c>
      <c r="AO25" s="295" t="s">
        <v>802</v>
      </c>
      <c r="AP25" s="295" t="s">
        <v>802</v>
      </c>
      <c r="AQ25" s="295" t="s">
        <v>802</v>
      </c>
      <c r="AR25" s="292">
        <v>0</v>
      </c>
      <c r="AS25" s="292">
        <v>9</v>
      </c>
      <c r="AT25" s="292">
        <f>施設資源化量内訳!D25</f>
        <v>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802</v>
      </c>
      <c r="CA25" s="295" t="s">
        <v>802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610</v>
      </c>
      <c r="E26" s="292">
        <f>SUM(Z26,AU26,BP26)</f>
        <v>105</v>
      </c>
      <c r="F26" s="292">
        <f>SUM(AA26,AV26,BQ26)</f>
        <v>0</v>
      </c>
      <c r="G26" s="292">
        <f>SUM(AB26,AW26,BR26)</f>
        <v>26</v>
      </c>
      <c r="H26" s="292">
        <f>SUM(AC26,AX26,BS26)</f>
        <v>86</v>
      </c>
      <c r="I26" s="292">
        <f>SUM(AD26,AY26,BT26)</f>
        <v>47</v>
      </c>
      <c r="J26" s="292">
        <f>SUM(AE26,AZ26,BU26)</f>
        <v>19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7</v>
      </c>
      <c r="O26" s="292">
        <f>SUM(AJ26,BE26,BZ26)</f>
        <v>162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154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1</v>
      </c>
      <c r="Y26" s="292">
        <f>SUM(Z26:AS26)</f>
        <v>141</v>
      </c>
      <c r="Z26" s="292">
        <v>105</v>
      </c>
      <c r="AA26" s="292">
        <v>0</v>
      </c>
      <c r="AB26" s="292">
        <v>26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7</v>
      </c>
      <c r="AJ26" s="295" t="s">
        <v>802</v>
      </c>
      <c r="AK26" s="295" t="s">
        <v>802</v>
      </c>
      <c r="AL26" s="295" t="s">
        <v>802</v>
      </c>
      <c r="AM26" s="295" t="s">
        <v>802</v>
      </c>
      <c r="AN26" s="295" t="s">
        <v>802</v>
      </c>
      <c r="AO26" s="295" t="s">
        <v>802</v>
      </c>
      <c r="AP26" s="295" t="s">
        <v>802</v>
      </c>
      <c r="AQ26" s="295" t="s">
        <v>802</v>
      </c>
      <c r="AR26" s="292">
        <v>3</v>
      </c>
      <c r="AS26" s="292">
        <v>0</v>
      </c>
      <c r="AT26" s="292">
        <f>施設資源化量内訳!D26</f>
        <v>469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86</v>
      </c>
      <c r="AY26" s="292">
        <f>施設資源化量内訳!I26</f>
        <v>47</v>
      </c>
      <c r="AZ26" s="292">
        <f>施設資源化量内訳!J26</f>
        <v>19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162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154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802</v>
      </c>
      <c r="CA26" s="295" t="s">
        <v>802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1726</v>
      </c>
      <c r="E27" s="292">
        <f>SUM(Z27,AU27,BP27)</f>
        <v>277</v>
      </c>
      <c r="F27" s="292">
        <f>SUM(AA27,AV27,BQ27)</f>
        <v>0</v>
      </c>
      <c r="G27" s="292">
        <f>SUM(AB27,AW27,BR27)</f>
        <v>0</v>
      </c>
      <c r="H27" s="292">
        <f>SUM(AC27,AX27,BS27)</f>
        <v>110</v>
      </c>
      <c r="I27" s="292">
        <f>SUM(AD27,AY27,BT27)</f>
        <v>94</v>
      </c>
      <c r="J27" s="292">
        <f>SUM(AE27,AZ27,BU27)</f>
        <v>38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344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863</v>
      </c>
      <c r="Y27" s="292">
        <f>SUM(Z27:AS27)</f>
        <v>288</v>
      </c>
      <c r="Z27" s="292">
        <v>277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802</v>
      </c>
      <c r="AK27" s="295" t="s">
        <v>802</v>
      </c>
      <c r="AL27" s="295" t="s">
        <v>802</v>
      </c>
      <c r="AM27" s="295" t="s">
        <v>802</v>
      </c>
      <c r="AN27" s="295" t="s">
        <v>802</v>
      </c>
      <c r="AO27" s="295" t="s">
        <v>802</v>
      </c>
      <c r="AP27" s="295" t="s">
        <v>802</v>
      </c>
      <c r="AQ27" s="295" t="s">
        <v>802</v>
      </c>
      <c r="AR27" s="292">
        <v>0</v>
      </c>
      <c r="AS27" s="292">
        <v>11</v>
      </c>
      <c r="AT27" s="292">
        <f>施設資源化量内訳!D27</f>
        <v>1438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110</v>
      </c>
      <c r="AY27" s="292">
        <f>施設資源化量内訳!I27</f>
        <v>94</v>
      </c>
      <c r="AZ27" s="292">
        <f>施設資源化量内訳!J27</f>
        <v>38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344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852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802</v>
      </c>
      <c r="CA27" s="295" t="s">
        <v>802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SUM(Y7,AT7,BO7,CJ7,DE7,DZ7,EU7)</f>
        <v>56076</v>
      </c>
      <c r="E7" s="306">
        <f t="shared" si="0"/>
        <v>11129</v>
      </c>
      <c r="F7" s="306">
        <f t="shared" si="0"/>
        <v>48</v>
      </c>
      <c r="G7" s="306">
        <f t="shared" si="0"/>
        <v>159</v>
      </c>
      <c r="H7" s="306">
        <f t="shared" si="0"/>
        <v>9813</v>
      </c>
      <c r="I7" s="306">
        <f t="shared" si="0"/>
        <v>8010</v>
      </c>
      <c r="J7" s="306">
        <f t="shared" si="0"/>
        <v>2958</v>
      </c>
      <c r="K7" s="306">
        <f t="shared" si="0"/>
        <v>15</v>
      </c>
      <c r="L7" s="306">
        <f t="shared" si="0"/>
        <v>7963</v>
      </c>
      <c r="M7" s="306">
        <f t="shared" si="0"/>
        <v>42</v>
      </c>
      <c r="N7" s="306">
        <f t="shared" si="0"/>
        <v>238</v>
      </c>
      <c r="O7" s="306">
        <f t="shared" si="0"/>
        <v>358</v>
      </c>
      <c r="P7" s="306">
        <f t="shared" si="0"/>
        <v>0</v>
      </c>
      <c r="Q7" s="306">
        <f t="shared" si="0"/>
        <v>4414</v>
      </c>
      <c r="R7" s="306">
        <f t="shared" si="0"/>
        <v>1626</v>
      </c>
      <c r="S7" s="306">
        <f t="shared" si="0"/>
        <v>0</v>
      </c>
      <c r="T7" s="306">
        <f t="shared" si="0"/>
        <v>5489</v>
      </c>
      <c r="U7" s="306">
        <f t="shared" si="0"/>
        <v>0</v>
      </c>
      <c r="V7" s="306">
        <f t="shared" si="0"/>
        <v>0</v>
      </c>
      <c r="W7" s="306">
        <f t="shared" si="0"/>
        <v>45</v>
      </c>
      <c r="X7" s="306">
        <f t="shared" si="0"/>
        <v>3769</v>
      </c>
      <c r="Y7" s="306">
        <f>SUM(Z7:AS7)</f>
        <v>10819</v>
      </c>
      <c r="Z7" s="306">
        <f t="shared" ref="Z7:AI7" si="1">SUM(Z$8:Z$207)</f>
        <v>175</v>
      </c>
      <c r="AA7" s="306">
        <f t="shared" si="1"/>
        <v>0</v>
      </c>
      <c r="AB7" s="306">
        <f t="shared" si="1"/>
        <v>0</v>
      </c>
      <c r="AC7" s="306">
        <f t="shared" si="1"/>
        <v>588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4414</v>
      </c>
      <c r="AM7" s="310" t="s">
        <v>739</v>
      </c>
      <c r="AN7" s="310" t="s">
        <v>739</v>
      </c>
      <c r="AO7" s="306">
        <f>SUM(AO$8:AO$207)</f>
        <v>5489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153</v>
      </c>
      <c r="AT7" s="306">
        <f>SUM(AU7:BN7)</f>
        <v>6121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5823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298</v>
      </c>
      <c r="BO7" s="306">
        <f>SUM(BP7:CI7)</f>
        <v>1580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358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1222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1651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1626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25</v>
      </c>
      <c r="ET7" s="306">
        <f>SUM(ET$8:ET$207)</f>
        <v>0</v>
      </c>
      <c r="EU7" s="306">
        <f>SUM(EV7:FO7)</f>
        <v>35905</v>
      </c>
      <c r="EV7" s="306">
        <f t="shared" ref="EV7:FG7" si="7">SUM(EV$8:EV$207)</f>
        <v>10954</v>
      </c>
      <c r="EW7" s="306">
        <f t="shared" si="7"/>
        <v>48</v>
      </c>
      <c r="EX7" s="306">
        <f t="shared" si="7"/>
        <v>159</v>
      </c>
      <c r="EY7" s="306">
        <f t="shared" si="7"/>
        <v>3402</v>
      </c>
      <c r="EZ7" s="306">
        <f t="shared" si="7"/>
        <v>8010</v>
      </c>
      <c r="FA7" s="306">
        <f t="shared" si="7"/>
        <v>2958</v>
      </c>
      <c r="FB7" s="306">
        <f t="shared" si="7"/>
        <v>15</v>
      </c>
      <c r="FC7" s="306">
        <f t="shared" si="7"/>
        <v>7963</v>
      </c>
      <c r="FD7" s="306">
        <f t="shared" si="7"/>
        <v>42</v>
      </c>
      <c r="FE7" s="306">
        <f t="shared" si="7"/>
        <v>238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20</v>
      </c>
      <c r="FO7" s="306">
        <f>SUM(FO$8:FO$207)</f>
        <v>2096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27609</v>
      </c>
      <c r="E8" s="292">
        <f>SUM(Z8,AU8,BP8,CK8,DF8,EA8,EV8)</f>
        <v>7174</v>
      </c>
      <c r="F8" s="292">
        <f>SUM(AA8,AV8,BQ8,CL8,DG8,EB8,EW8)</f>
        <v>44</v>
      </c>
      <c r="G8" s="292">
        <f>SUM(AB8,AW8,BR8,CM8,DH8,EC8,EX8)</f>
        <v>0</v>
      </c>
      <c r="H8" s="292">
        <f>SUM(AC8,AX8,BS8,CN8,DI8,ED8,EY8)</f>
        <v>3809</v>
      </c>
      <c r="I8" s="292">
        <f>SUM(AD8,AY8,BT8,CO8,DJ8,EE8,EZ8)</f>
        <v>4113</v>
      </c>
      <c r="J8" s="292">
        <f>SUM(AE8,AZ8,BU8,CP8,DK8,EF8,FA8)</f>
        <v>1414</v>
      </c>
      <c r="K8" s="292">
        <f>SUM(AF8,BA8,BV8,CQ8,DL8,EG8,FB8)</f>
        <v>0</v>
      </c>
      <c r="L8" s="292">
        <f>SUM(AG8,BB8,BW8,CR8,DM8,EH8,FC8)</f>
        <v>5673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4289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569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524</v>
      </c>
      <c r="Y8" s="292">
        <f>SUM(Z8:AS8)</f>
        <v>5377</v>
      </c>
      <c r="Z8" s="292">
        <v>0</v>
      </c>
      <c r="AA8" s="292">
        <v>0</v>
      </c>
      <c r="AB8" s="292">
        <v>0</v>
      </c>
      <c r="AC8" s="292">
        <v>519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802</v>
      </c>
      <c r="AK8" s="295" t="s">
        <v>802</v>
      </c>
      <c r="AL8" s="292">
        <v>4289</v>
      </c>
      <c r="AM8" s="295" t="s">
        <v>802</v>
      </c>
      <c r="AN8" s="295" t="s">
        <v>802</v>
      </c>
      <c r="AO8" s="292">
        <v>569</v>
      </c>
      <c r="AP8" s="295" t="s">
        <v>802</v>
      </c>
      <c r="AQ8" s="292">
        <v>0</v>
      </c>
      <c r="AR8" s="295" t="s">
        <v>802</v>
      </c>
      <c r="AS8" s="292">
        <v>0</v>
      </c>
      <c r="AT8" s="292">
        <f>SUM(AU8:BN8)</f>
        <v>1926</v>
      </c>
      <c r="AU8" s="292">
        <v>0</v>
      </c>
      <c r="AV8" s="292">
        <v>0</v>
      </c>
      <c r="AW8" s="292">
        <v>0</v>
      </c>
      <c r="AX8" s="292">
        <v>1850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802</v>
      </c>
      <c r="BF8" s="295" t="s">
        <v>802</v>
      </c>
      <c r="BG8" s="295" t="s">
        <v>802</v>
      </c>
      <c r="BH8" s="295" t="s">
        <v>802</v>
      </c>
      <c r="BI8" s="295" t="s">
        <v>802</v>
      </c>
      <c r="BJ8" s="295" t="s">
        <v>802</v>
      </c>
      <c r="BK8" s="295" t="s">
        <v>802</v>
      </c>
      <c r="BL8" s="295" t="s">
        <v>802</v>
      </c>
      <c r="BM8" s="295" t="s">
        <v>802</v>
      </c>
      <c r="BN8" s="292">
        <v>76</v>
      </c>
      <c r="BO8" s="292">
        <f>SUM(BP8:CI8)</f>
        <v>407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5" t="s">
        <v>802</v>
      </c>
      <c r="CI8" s="292">
        <v>407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802</v>
      </c>
      <c r="CX8" s="295" t="s">
        <v>802</v>
      </c>
      <c r="CY8" s="295" t="s">
        <v>802</v>
      </c>
      <c r="CZ8" s="295" t="s">
        <v>802</v>
      </c>
      <c r="DA8" s="295" t="s">
        <v>802</v>
      </c>
      <c r="DB8" s="295" t="s">
        <v>802</v>
      </c>
      <c r="DC8" s="295" t="s">
        <v>802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802</v>
      </c>
      <c r="DS8" s="295" t="s">
        <v>802</v>
      </c>
      <c r="DT8" s="292">
        <v>0</v>
      </c>
      <c r="DU8" s="295" t="s">
        <v>802</v>
      </c>
      <c r="DV8" s="295" t="s">
        <v>802</v>
      </c>
      <c r="DW8" s="295" t="s">
        <v>802</v>
      </c>
      <c r="DX8" s="295" t="s">
        <v>802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802</v>
      </c>
      <c r="EL8" s="295" t="s">
        <v>802</v>
      </c>
      <c r="EM8" s="295" t="s">
        <v>802</v>
      </c>
      <c r="EN8" s="292">
        <v>0</v>
      </c>
      <c r="EO8" s="292">
        <v>0</v>
      </c>
      <c r="EP8" s="295" t="s">
        <v>802</v>
      </c>
      <c r="EQ8" s="295" t="s">
        <v>802</v>
      </c>
      <c r="ER8" s="295" t="s">
        <v>802</v>
      </c>
      <c r="ES8" s="292">
        <v>0</v>
      </c>
      <c r="ET8" s="292">
        <v>0</v>
      </c>
      <c r="EU8" s="292">
        <f>SUM(EV8:FO8)</f>
        <v>19899</v>
      </c>
      <c r="EV8" s="292">
        <v>7174</v>
      </c>
      <c r="EW8" s="292">
        <v>44</v>
      </c>
      <c r="EX8" s="292">
        <v>0</v>
      </c>
      <c r="EY8" s="292">
        <v>1440</v>
      </c>
      <c r="EZ8" s="292">
        <v>4113</v>
      </c>
      <c r="FA8" s="292">
        <v>1414</v>
      </c>
      <c r="FB8" s="292">
        <v>0</v>
      </c>
      <c r="FC8" s="292">
        <v>5673</v>
      </c>
      <c r="FD8" s="292">
        <v>0</v>
      </c>
      <c r="FE8" s="292">
        <v>0</v>
      </c>
      <c r="FF8" s="292">
        <v>0</v>
      </c>
      <c r="FG8" s="292">
        <v>0</v>
      </c>
      <c r="FH8" s="295" t="s">
        <v>802</v>
      </c>
      <c r="FI8" s="295" t="s">
        <v>802</v>
      </c>
      <c r="FJ8" s="295" t="s">
        <v>802</v>
      </c>
      <c r="FK8" s="292">
        <v>0</v>
      </c>
      <c r="FL8" s="292">
        <v>0</v>
      </c>
      <c r="FM8" s="292">
        <v>0</v>
      </c>
      <c r="FN8" s="292">
        <v>0</v>
      </c>
      <c r="FO8" s="292">
        <v>41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5294</v>
      </c>
      <c r="E9" s="292">
        <f>SUM(Z9,AU9,BP9,CK9,DF9,EA9,EV9)</f>
        <v>156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741</v>
      </c>
      <c r="I9" s="292">
        <f>SUM(AD9,AY9,BT9,CO9,DJ9,EE9,EZ9)</f>
        <v>763</v>
      </c>
      <c r="J9" s="292">
        <f>SUM(AE9,AZ9,BU9,CP9,DK9,EF9,FA9)</f>
        <v>260</v>
      </c>
      <c r="K9" s="292">
        <f>SUM(AF9,BA9,BV9,CQ9,DL9,EG9,FB9)</f>
        <v>6</v>
      </c>
      <c r="L9" s="292">
        <f>SUM(AG9,BB9,BW9,CR9,DM9,EH9,FC9)</f>
        <v>352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2999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17</v>
      </c>
      <c r="Y9" s="292">
        <f>SUM(Z9:AS9)</f>
        <v>2999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802</v>
      </c>
      <c r="AK9" s="295" t="s">
        <v>802</v>
      </c>
      <c r="AL9" s="292">
        <v>0</v>
      </c>
      <c r="AM9" s="295" t="s">
        <v>802</v>
      </c>
      <c r="AN9" s="295" t="s">
        <v>802</v>
      </c>
      <c r="AO9" s="292">
        <v>2999</v>
      </c>
      <c r="AP9" s="295" t="s">
        <v>802</v>
      </c>
      <c r="AQ9" s="292">
        <v>0</v>
      </c>
      <c r="AR9" s="295" t="s">
        <v>802</v>
      </c>
      <c r="AS9" s="292">
        <v>0</v>
      </c>
      <c r="AT9" s="292">
        <f>SUM(AU9:BN9)</f>
        <v>741</v>
      </c>
      <c r="AU9" s="292">
        <v>0</v>
      </c>
      <c r="AV9" s="292">
        <v>0</v>
      </c>
      <c r="AW9" s="292">
        <v>0</v>
      </c>
      <c r="AX9" s="292">
        <v>741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802</v>
      </c>
      <c r="BF9" s="295" t="s">
        <v>802</v>
      </c>
      <c r="BG9" s="295" t="s">
        <v>802</v>
      </c>
      <c r="BH9" s="295" t="s">
        <v>802</v>
      </c>
      <c r="BI9" s="295" t="s">
        <v>802</v>
      </c>
      <c r="BJ9" s="295" t="s">
        <v>802</v>
      </c>
      <c r="BK9" s="295" t="s">
        <v>802</v>
      </c>
      <c r="BL9" s="295" t="s">
        <v>802</v>
      </c>
      <c r="BM9" s="295" t="s">
        <v>802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5" t="s">
        <v>802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802</v>
      </c>
      <c r="CX9" s="295" t="s">
        <v>802</v>
      </c>
      <c r="CY9" s="295" t="s">
        <v>802</v>
      </c>
      <c r="CZ9" s="295" t="s">
        <v>802</v>
      </c>
      <c r="DA9" s="295" t="s">
        <v>802</v>
      </c>
      <c r="DB9" s="295" t="s">
        <v>802</v>
      </c>
      <c r="DC9" s="295" t="s">
        <v>802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802</v>
      </c>
      <c r="DS9" s="295" t="s">
        <v>802</v>
      </c>
      <c r="DT9" s="292">
        <v>0</v>
      </c>
      <c r="DU9" s="295" t="s">
        <v>802</v>
      </c>
      <c r="DV9" s="295" t="s">
        <v>802</v>
      </c>
      <c r="DW9" s="295" t="s">
        <v>802</v>
      </c>
      <c r="DX9" s="295" t="s">
        <v>802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802</v>
      </c>
      <c r="EL9" s="295" t="s">
        <v>802</v>
      </c>
      <c r="EM9" s="295" t="s">
        <v>802</v>
      </c>
      <c r="EN9" s="292">
        <v>0</v>
      </c>
      <c r="EO9" s="292">
        <v>0</v>
      </c>
      <c r="EP9" s="295" t="s">
        <v>802</v>
      </c>
      <c r="EQ9" s="295" t="s">
        <v>802</v>
      </c>
      <c r="ER9" s="295" t="s">
        <v>802</v>
      </c>
      <c r="ES9" s="292">
        <v>0</v>
      </c>
      <c r="ET9" s="292">
        <v>0</v>
      </c>
      <c r="EU9" s="292">
        <f>SUM(EV9:FO9)</f>
        <v>1554</v>
      </c>
      <c r="EV9" s="292">
        <v>156</v>
      </c>
      <c r="EW9" s="292">
        <v>0</v>
      </c>
      <c r="EX9" s="292">
        <v>0</v>
      </c>
      <c r="EY9" s="292">
        <v>0</v>
      </c>
      <c r="EZ9" s="292">
        <v>763</v>
      </c>
      <c r="FA9" s="292">
        <v>260</v>
      </c>
      <c r="FB9" s="292">
        <v>6</v>
      </c>
      <c r="FC9" s="292">
        <v>352</v>
      </c>
      <c r="FD9" s="292">
        <v>0</v>
      </c>
      <c r="FE9" s="292">
        <v>0</v>
      </c>
      <c r="FF9" s="292">
        <v>0</v>
      </c>
      <c r="FG9" s="292">
        <v>0</v>
      </c>
      <c r="FH9" s="295" t="s">
        <v>802</v>
      </c>
      <c r="FI9" s="295" t="s">
        <v>802</v>
      </c>
      <c r="FJ9" s="295" t="s">
        <v>802</v>
      </c>
      <c r="FK9" s="292">
        <v>0</v>
      </c>
      <c r="FL9" s="292">
        <v>0</v>
      </c>
      <c r="FM9" s="292">
        <v>0</v>
      </c>
      <c r="FN9" s="292">
        <v>0</v>
      </c>
      <c r="FO9" s="292">
        <v>17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2409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503</v>
      </c>
      <c r="I10" s="292">
        <f>SUM(AD10,AY10,BT10,CO10,DJ10,EE10,EZ10)</f>
        <v>338</v>
      </c>
      <c r="J10" s="292">
        <f>SUM(AE10,AZ10,BU10,CP10,DK10,EF10,FA10)</f>
        <v>155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1388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25</v>
      </c>
      <c r="X10" s="292">
        <f>SUM(AS10,BN10,CI10,DD10,DY10,ET10,FO10)</f>
        <v>0</v>
      </c>
      <c r="Y10" s="292">
        <f>SUM(Z10:AS10)</f>
        <v>1388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802</v>
      </c>
      <c r="AK10" s="295" t="s">
        <v>802</v>
      </c>
      <c r="AL10" s="292">
        <v>0</v>
      </c>
      <c r="AM10" s="295" t="s">
        <v>802</v>
      </c>
      <c r="AN10" s="295" t="s">
        <v>802</v>
      </c>
      <c r="AO10" s="292">
        <v>1388</v>
      </c>
      <c r="AP10" s="295" t="s">
        <v>802</v>
      </c>
      <c r="AQ10" s="292">
        <v>0</v>
      </c>
      <c r="AR10" s="295" t="s">
        <v>802</v>
      </c>
      <c r="AS10" s="292">
        <v>0</v>
      </c>
      <c r="AT10" s="292">
        <f>SUM(AU10:BN10)</f>
        <v>311</v>
      </c>
      <c r="AU10" s="292">
        <v>0</v>
      </c>
      <c r="AV10" s="292">
        <v>0</v>
      </c>
      <c r="AW10" s="292">
        <v>0</v>
      </c>
      <c r="AX10" s="292">
        <v>311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802</v>
      </c>
      <c r="BF10" s="295" t="s">
        <v>802</v>
      </c>
      <c r="BG10" s="295" t="s">
        <v>802</v>
      </c>
      <c r="BH10" s="295" t="s">
        <v>802</v>
      </c>
      <c r="BI10" s="295" t="s">
        <v>802</v>
      </c>
      <c r="BJ10" s="295" t="s">
        <v>802</v>
      </c>
      <c r="BK10" s="295" t="s">
        <v>802</v>
      </c>
      <c r="BL10" s="295" t="s">
        <v>802</v>
      </c>
      <c r="BM10" s="295" t="s">
        <v>802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5" t="s">
        <v>802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802</v>
      </c>
      <c r="CX10" s="295" t="s">
        <v>802</v>
      </c>
      <c r="CY10" s="295" t="s">
        <v>802</v>
      </c>
      <c r="CZ10" s="295" t="s">
        <v>802</v>
      </c>
      <c r="DA10" s="295" t="s">
        <v>802</v>
      </c>
      <c r="DB10" s="295" t="s">
        <v>802</v>
      </c>
      <c r="DC10" s="295" t="s">
        <v>802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802</v>
      </c>
      <c r="DS10" s="295" t="s">
        <v>802</v>
      </c>
      <c r="DT10" s="292">
        <v>0</v>
      </c>
      <c r="DU10" s="295" t="s">
        <v>802</v>
      </c>
      <c r="DV10" s="295" t="s">
        <v>802</v>
      </c>
      <c r="DW10" s="295" t="s">
        <v>802</v>
      </c>
      <c r="DX10" s="295" t="s">
        <v>802</v>
      </c>
      <c r="DY10" s="292">
        <v>0</v>
      </c>
      <c r="DZ10" s="292">
        <f>SUM(EA10:ET10)</f>
        <v>25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802</v>
      </c>
      <c r="EL10" s="295" t="s">
        <v>802</v>
      </c>
      <c r="EM10" s="295" t="s">
        <v>802</v>
      </c>
      <c r="EN10" s="292">
        <v>0</v>
      </c>
      <c r="EO10" s="292">
        <v>0</v>
      </c>
      <c r="EP10" s="295" t="s">
        <v>802</v>
      </c>
      <c r="EQ10" s="295" t="s">
        <v>802</v>
      </c>
      <c r="ER10" s="295" t="s">
        <v>802</v>
      </c>
      <c r="ES10" s="292">
        <v>25</v>
      </c>
      <c r="ET10" s="292">
        <v>0</v>
      </c>
      <c r="EU10" s="292">
        <f>SUM(EV10:FO10)</f>
        <v>685</v>
      </c>
      <c r="EV10" s="292">
        <v>0</v>
      </c>
      <c r="EW10" s="292">
        <v>0</v>
      </c>
      <c r="EX10" s="292">
        <v>0</v>
      </c>
      <c r="EY10" s="292">
        <v>192</v>
      </c>
      <c r="EZ10" s="292">
        <v>338</v>
      </c>
      <c r="FA10" s="292">
        <v>155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802</v>
      </c>
      <c r="FI10" s="295" t="s">
        <v>802</v>
      </c>
      <c r="FJ10" s="295" t="s">
        <v>802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1013</v>
      </c>
      <c r="E11" s="292">
        <f>SUM(Z11,AU11,BP11,CK11,DF11,EA11,EV11)</f>
        <v>122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224</v>
      </c>
      <c r="I11" s="292">
        <f>SUM(AD11,AY11,BT11,CO11,DJ11,EE11,EZ11)</f>
        <v>211</v>
      </c>
      <c r="J11" s="292">
        <f>SUM(AE11,AZ11,BU11,CP11,DK11,EF11,FA11)</f>
        <v>82</v>
      </c>
      <c r="K11" s="292">
        <f>SUM(AF11,BA11,BV11,CQ11,DL11,EG11,FB11)</f>
        <v>0</v>
      </c>
      <c r="L11" s="292">
        <f>SUM(AG11,BB11,BW11,CR11,DM11,EH11,FC11)</f>
        <v>184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190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802</v>
      </c>
      <c r="AK11" s="295" t="s">
        <v>802</v>
      </c>
      <c r="AL11" s="292">
        <v>0</v>
      </c>
      <c r="AM11" s="295" t="s">
        <v>802</v>
      </c>
      <c r="AN11" s="295" t="s">
        <v>802</v>
      </c>
      <c r="AO11" s="292">
        <v>0</v>
      </c>
      <c r="AP11" s="295" t="s">
        <v>802</v>
      </c>
      <c r="AQ11" s="292">
        <v>0</v>
      </c>
      <c r="AR11" s="295" t="s">
        <v>802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802</v>
      </c>
      <c r="BF11" s="295" t="s">
        <v>802</v>
      </c>
      <c r="BG11" s="295" t="s">
        <v>802</v>
      </c>
      <c r="BH11" s="295" t="s">
        <v>802</v>
      </c>
      <c r="BI11" s="295" t="s">
        <v>802</v>
      </c>
      <c r="BJ11" s="295" t="s">
        <v>802</v>
      </c>
      <c r="BK11" s="295" t="s">
        <v>802</v>
      </c>
      <c r="BL11" s="295" t="s">
        <v>802</v>
      </c>
      <c r="BM11" s="295" t="s">
        <v>802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5" t="s">
        <v>802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802</v>
      </c>
      <c r="CX11" s="295" t="s">
        <v>802</v>
      </c>
      <c r="CY11" s="295" t="s">
        <v>802</v>
      </c>
      <c r="CZ11" s="295" t="s">
        <v>802</v>
      </c>
      <c r="DA11" s="295" t="s">
        <v>802</v>
      </c>
      <c r="DB11" s="295" t="s">
        <v>802</v>
      </c>
      <c r="DC11" s="295" t="s">
        <v>802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802</v>
      </c>
      <c r="DS11" s="295" t="s">
        <v>802</v>
      </c>
      <c r="DT11" s="292">
        <v>0</v>
      </c>
      <c r="DU11" s="295" t="s">
        <v>802</v>
      </c>
      <c r="DV11" s="295" t="s">
        <v>802</v>
      </c>
      <c r="DW11" s="295" t="s">
        <v>802</v>
      </c>
      <c r="DX11" s="295" t="s">
        <v>802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802</v>
      </c>
      <c r="EL11" s="295" t="s">
        <v>802</v>
      </c>
      <c r="EM11" s="295" t="s">
        <v>802</v>
      </c>
      <c r="EN11" s="292">
        <v>0</v>
      </c>
      <c r="EO11" s="292">
        <v>0</v>
      </c>
      <c r="EP11" s="295" t="s">
        <v>802</v>
      </c>
      <c r="EQ11" s="295" t="s">
        <v>802</v>
      </c>
      <c r="ER11" s="295" t="s">
        <v>802</v>
      </c>
      <c r="ES11" s="292">
        <v>0</v>
      </c>
      <c r="ET11" s="292">
        <v>0</v>
      </c>
      <c r="EU11" s="292">
        <f>SUM(EV11:FO11)</f>
        <v>1013</v>
      </c>
      <c r="EV11" s="292">
        <v>122</v>
      </c>
      <c r="EW11" s="292">
        <v>0</v>
      </c>
      <c r="EX11" s="292">
        <v>0</v>
      </c>
      <c r="EY11" s="292">
        <v>224</v>
      </c>
      <c r="EZ11" s="292">
        <v>211</v>
      </c>
      <c r="FA11" s="292">
        <v>82</v>
      </c>
      <c r="FB11" s="292">
        <v>0</v>
      </c>
      <c r="FC11" s="292">
        <v>184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802</v>
      </c>
      <c r="FI11" s="295" t="s">
        <v>802</v>
      </c>
      <c r="FJ11" s="295" t="s">
        <v>802</v>
      </c>
      <c r="FK11" s="292">
        <v>0</v>
      </c>
      <c r="FL11" s="292">
        <v>0</v>
      </c>
      <c r="FM11" s="292">
        <v>0</v>
      </c>
      <c r="FN11" s="292">
        <v>0</v>
      </c>
      <c r="FO11" s="292">
        <v>190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2711</v>
      </c>
      <c r="E12" s="292">
        <f>SUM(Z12,AU12,BP12,CK12,DF12,EA12,EV12)</f>
        <v>98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1123</v>
      </c>
      <c r="I12" s="292">
        <f>SUM(AD12,AY12,BT12,CO12,DJ12,EE12,EZ12)</f>
        <v>651</v>
      </c>
      <c r="J12" s="292">
        <f>SUM(AE12,AZ12,BU12,CP12,DK12,EF12,FA12)</f>
        <v>202</v>
      </c>
      <c r="K12" s="292">
        <f>SUM(AF12,BA12,BV12,CQ12,DL12,EG12,FB12)</f>
        <v>0</v>
      </c>
      <c r="L12" s="292">
        <f>SUM(AG12,BB12,BW12,CR12,DM12,EH12,FC12)</f>
        <v>603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34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802</v>
      </c>
      <c r="AK12" s="295" t="s">
        <v>802</v>
      </c>
      <c r="AL12" s="292">
        <v>0</v>
      </c>
      <c r="AM12" s="295" t="s">
        <v>802</v>
      </c>
      <c r="AN12" s="295" t="s">
        <v>802</v>
      </c>
      <c r="AO12" s="292">
        <v>0</v>
      </c>
      <c r="AP12" s="295" t="s">
        <v>802</v>
      </c>
      <c r="AQ12" s="292">
        <v>0</v>
      </c>
      <c r="AR12" s="295" t="s">
        <v>802</v>
      </c>
      <c r="AS12" s="292">
        <v>0</v>
      </c>
      <c r="AT12" s="292">
        <f>SUM(AU12:BN12)</f>
        <v>847</v>
      </c>
      <c r="AU12" s="292">
        <v>0</v>
      </c>
      <c r="AV12" s="292">
        <v>0</v>
      </c>
      <c r="AW12" s="292">
        <v>0</v>
      </c>
      <c r="AX12" s="292">
        <v>847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802</v>
      </c>
      <c r="BF12" s="295" t="s">
        <v>802</v>
      </c>
      <c r="BG12" s="295" t="s">
        <v>802</v>
      </c>
      <c r="BH12" s="295" t="s">
        <v>802</v>
      </c>
      <c r="BI12" s="295" t="s">
        <v>802</v>
      </c>
      <c r="BJ12" s="295" t="s">
        <v>802</v>
      </c>
      <c r="BK12" s="295" t="s">
        <v>802</v>
      </c>
      <c r="BL12" s="295" t="s">
        <v>802</v>
      </c>
      <c r="BM12" s="295" t="s">
        <v>802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5" t="s">
        <v>802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802</v>
      </c>
      <c r="CX12" s="295" t="s">
        <v>802</v>
      </c>
      <c r="CY12" s="295" t="s">
        <v>802</v>
      </c>
      <c r="CZ12" s="295" t="s">
        <v>802</v>
      </c>
      <c r="DA12" s="295" t="s">
        <v>802</v>
      </c>
      <c r="DB12" s="295" t="s">
        <v>802</v>
      </c>
      <c r="DC12" s="295" t="s">
        <v>802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802</v>
      </c>
      <c r="DS12" s="295" t="s">
        <v>802</v>
      </c>
      <c r="DT12" s="292">
        <v>0</v>
      </c>
      <c r="DU12" s="295" t="s">
        <v>802</v>
      </c>
      <c r="DV12" s="295" t="s">
        <v>802</v>
      </c>
      <c r="DW12" s="295" t="s">
        <v>802</v>
      </c>
      <c r="DX12" s="295" t="s">
        <v>802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802</v>
      </c>
      <c r="EL12" s="295" t="s">
        <v>802</v>
      </c>
      <c r="EM12" s="295" t="s">
        <v>802</v>
      </c>
      <c r="EN12" s="292">
        <v>0</v>
      </c>
      <c r="EO12" s="292">
        <v>0</v>
      </c>
      <c r="EP12" s="295" t="s">
        <v>802</v>
      </c>
      <c r="EQ12" s="295" t="s">
        <v>802</v>
      </c>
      <c r="ER12" s="295" t="s">
        <v>802</v>
      </c>
      <c r="ES12" s="292">
        <v>0</v>
      </c>
      <c r="ET12" s="292">
        <v>0</v>
      </c>
      <c r="EU12" s="292">
        <f>SUM(EV12:FO12)</f>
        <v>1864</v>
      </c>
      <c r="EV12" s="292">
        <v>98</v>
      </c>
      <c r="EW12" s="292">
        <v>0</v>
      </c>
      <c r="EX12" s="292">
        <v>0</v>
      </c>
      <c r="EY12" s="292">
        <v>276</v>
      </c>
      <c r="EZ12" s="292">
        <v>651</v>
      </c>
      <c r="FA12" s="292">
        <v>202</v>
      </c>
      <c r="FB12" s="292">
        <v>0</v>
      </c>
      <c r="FC12" s="292">
        <v>603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802</v>
      </c>
      <c r="FI12" s="295" t="s">
        <v>802</v>
      </c>
      <c r="FJ12" s="295" t="s">
        <v>802</v>
      </c>
      <c r="FK12" s="292">
        <v>0</v>
      </c>
      <c r="FL12" s="292">
        <v>0</v>
      </c>
      <c r="FM12" s="292">
        <v>0</v>
      </c>
      <c r="FN12" s="292">
        <v>0</v>
      </c>
      <c r="FO12" s="292">
        <v>34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3048</v>
      </c>
      <c r="E13" s="292">
        <f>SUM(Z13,AU13,BP13,CK13,DF13,EA13,EV13)</f>
        <v>1485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1198</v>
      </c>
      <c r="I13" s="292">
        <f>SUM(AD13,AY13,BT13,CO13,DJ13,EE13,EZ13)</f>
        <v>281</v>
      </c>
      <c r="J13" s="292">
        <f>SUM(AE13,AZ13,BU13,CP13,DK13,EF13,FA13)</f>
        <v>84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69</v>
      </c>
      <c r="Z13" s="292">
        <v>0</v>
      </c>
      <c r="AA13" s="292">
        <v>0</v>
      </c>
      <c r="AB13" s="292">
        <v>0</v>
      </c>
      <c r="AC13" s="292">
        <v>69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802</v>
      </c>
      <c r="AK13" s="295" t="s">
        <v>802</v>
      </c>
      <c r="AL13" s="292">
        <v>0</v>
      </c>
      <c r="AM13" s="295" t="s">
        <v>802</v>
      </c>
      <c r="AN13" s="295" t="s">
        <v>802</v>
      </c>
      <c r="AO13" s="292">
        <v>0</v>
      </c>
      <c r="AP13" s="295" t="s">
        <v>802</v>
      </c>
      <c r="AQ13" s="292">
        <v>0</v>
      </c>
      <c r="AR13" s="295" t="s">
        <v>802</v>
      </c>
      <c r="AS13" s="292">
        <v>0</v>
      </c>
      <c r="AT13" s="292">
        <f>SUM(AU13:BN13)</f>
        <v>1129</v>
      </c>
      <c r="AU13" s="292">
        <v>0</v>
      </c>
      <c r="AV13" s="292">
        <v>0</v>
      </c>
      <c r="AW13" s="292">
        <v>0</v>
      </c>
      <c r="AX13" s="292">
        <v>1129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802</v>
      </c>
      <c r="BF13" s="295" t="s">
        <v>802</v>
      </c>
      <c r="BG13" s="295" t="s">
        <v>802</v>
      </c>
      <c r="BH13" s="295" t="s">
        <v>802</v>
      </c>
      <c r="BI13" s="295" t="s">
        <v>802</v>
      </c>
      <c r="BJ13" s="295" t="s">
        <v>802</v>
      </c>
      <c r="BK13" s="295" t="s">
        <v>802</v>
      </c>
      <c r="BL13" s="295" t="s">
        <v>802</v>
      </c>
      <c r="BM13" s="295" t="s">
        <v>802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5" t="s">
        <v>802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802</v>
      </c>
      <c r="CX13" s="295" t="s">
        <v>802</v>
      </c>
      <c r="CY13" s="295" t="s">
        <v>802</v>
      </c>
      <c r="CZ13" s="295" t="s">
        <v>802</v>
      </c>
      <c r="DA13" s="295" t="s">
        <v>802</v>
      </c>
      <c r="DB13" s="295" t="s">
        <v>802</v>
      </c>
      <c r="DC13" s="295" t="s">
        <v>802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802</v>
      </c>
      <c r="DS13" s="295" t="s">
        <v>802</v>
      </c>
      <c r="DT13" s="292">
        <v>0</v>
      </c>
      <c r="DU13" s="295" t="s">
        <v>802</v>
      </c>
      <c r="DV13" s="295" t="s">
        <v>802</v>
      </c>
      <c r="DW13" s="295" t="s">
        <v>802</v>
      </c>
      <c r="DX13" s="295" t="s">
        <v>802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802</v>
      </c>
      <c r="EL13" s="295" t="s">
        <v>802</v>
      </c>
      <c r="EM13" s="295" t="s">
        <v>802</v>
      </c>
      <c r="EN13" s="292">
        <v>0</v>
      </c>
      <c r="EO13" s="292">
        <v>0</v>
      </c>
      <c r="EP13" s="295" t="s">
        <v>802</v>
      </c>
      <c r="EQ13" s="295" t="s">
        <v>802</v>
      </c>
      <c r="ER13" s="295" t="s">
        <v>802</v>
      </c>
      <c r="ES13" s="292">
        <v>0</v>
      </c>
      <c r="ET13" s="292">
        <v>0</v>
      </c>
      <c r="EU13" s="292">
        <f>SUM(EV13:FO13)</f>
        <v>1850</v>
      </c>
      <c r="EV13" s="292">
        <v>1485</v>
      </c>
      <c r="EW13" s="292">
        <v>0</v>
      </c>
      <c r="EX13" s="292">
        <v>0</v>
      </c>
      <c r="EY13" s="292">
        <v>0</v>
      </c>
      <c r="EZ13" s="292">
        <v>281</v>
      </c>
      <c r="FA13" s="292">
        <v>84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802</v>
      </c>
      <c r="FI13" s="295" t="s">
        <v>802</v>
      </c>
      <c r="FJ13" s="295" t="s">
        <v>802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943</v>
      </c>
      <c r="E14" s="292">
        <f>SUM(Z14,AU14,BP14,CK14,DF14,EA14,EV14)</f>
        <v>344</v>
      </c>
      <c r="F14" s="292">
        <f>SUM(AA14,AV14,BQ14,CL14,DG14,EB14,EW14)</f>
        <v>1</v>
      </c>
      <c r="G14" s="292">
        <f>SUM(AB14,AW14,BR14,CM14,DH14,EC14,EX14)</f>
        <v>98</v>
      </c>
      <c r="H14" s="292">
        <f>SUM(AC14,AX14,BS14,CN14,DI14,ED14,EY14)</f>
        <v>171</v>
      </c>
      <c r="I14" s="292">
        <f>SUM(AD14,AY14,BT14,CO14,DJ14,EE14,EZ14)</f>
        <v>232</v>
      </c>
      <c r="J14" s="292">
        <f>SUM(AE14,AZ14,BU14,CP14,DK14,EF14,FA14)</f>
        <v>60</v>
      </c>
      <c r="K14" s="292">
        <f>SUM(AF14,BA14,BV14,CQ14,DL14,EG14,FB14)</f>
        <v>4</v>
      </c>
      <c r="L14" s="292">
        <f>SUM(AG14,BB14,BW14,CR14,DM14,EH14,FC14)</f>
        <v>0</v>
      </c>
      <c r="M14" s="292">
        <f>SUM(AH14,BC14,BX14,CS14,DN14,EI14,FD14)</f>
        <v>23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802</v>
      </c>
      <c r="AK14" s="295" t="s">
        <v>802</v>
      </c>
      <c r="AL14" s="292">
        <v>0</v>
      </c>
      <c r="AM14" s="295" t="s">
        <v>802</v>
      </c>
      <c r="AN14" s="295" t="s">
        <v>802</v>
      </c>
      <c r="AO14" s="292">
        <v>0</v>
      </c>
      <c r="AP14" s="295" t="s">
        <v>802</v>
      </c>
      <c r="AQ14" s="292">
        <v>0</v>
      </c>
      <c r="AR14" s="295" t="s">
        <v>802</v>
      </c>
      <c r="AS14" s="292">
        <v>0</v>
      </c>
      <c r="AT14" s="292">
        <f>SUM(AU14:BN14)</f>
        <v>1</v>
      </c>
      <c r="AU14" s="292">
        <v>0</v>
      </c>
      <c r="AV14" s="292">
        <v>0</v>
      </c>
      <c r="AW14" s="292">
        <v>0</v>
      </c>
      <c r="AX14" s="292">
        <v>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802</v>
      </c>
      <c r="BF14" s="295" t="s">
        <v>802</v>
      </c>
      <c r="BG14" s="295" t="s">
        <v>802</v>
      </c>
      <c r="BH14" s="295" t="s">
        <v>802</v>
      </c>
      <c r="BI14" s="295" t="s">
        <v>802</v>
      </c>
      <c r="BJ14" s="295" t="s">
        <v>802</v>
      </c>
      <c r="BK14" s="295" t="s">
        <v>802</v>
      </c>
      <c r="BL14" s="295" t="s">
        <v>802</v>
      </c>
      <c r="BM14" s="295" t="s">
        <v>802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5" t="s">
        <v>802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802</v>
      </c>
      <c r="CX14" s="295" t="s">
        <v>802</v>
      </c>
      <c r="CY14" s="295" t="s">
        <v>802</v>
      </c>
      <c r="CZ14" s="295" t="s">
        <v>802</v>
      </c>
      <c r="DA14" s="295" t="s">
        <v>802</v>
      </c>
      <c r="DB14" s="295" t="s">
        <v>802</v>
      </c>
      <c r="DC14" s="295" t="s">
        <v>802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802</v>
      </c>
      <c r="DS14" s="295" t="s">
        <v>802</v>
      </c>
      <c r="DT14" s="292">
        <v>0</v>
      </c>
      <c r="DU14" s="295" t="s">
        <v>802</v>
      </c>
      <c r="DV14" s="295" t="s">
        <v>802</v>
      </c>
      <c r="DW14" s="295" t="s">
        <v>802</v>
      </c>
      <c r="DX14" s="295" t="s">
        <v>802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802</v>
      </c>
      <c r="EL14" s="295" t="s">
        <v>802</v>
      </c>
      <c r="EM14" s="295" t="s">
        <v>802</v>
      </c>
      <c r="EN14" s="292">
        <v>0</v>
      </c>
      <c r="EO14" s="292">
        <v>0</v>
      </c>
      <c r="EP14" s="295" t="s">
        <v>802</v>
      </c>
      <c r="EQ14" s="295" t="s">
        <v>802</v>
      </c>
      <c r="ER14" s="295" t="s">
        <v>802</v>
      </c>
      <c r="ES14" s="292">
        <v>0</v>
      </c>
      <c r="ET14" s="292">
        <v>0</v>
      </c>
      <c r="EU14" s="292">
        <f>SUM(EV14:FO14)</f>
        <v>942</v>
      </c>
      <c r="EV14" s="292">
        <v>344</v>
      </c>
      <c r="EW14" s="292">
        <v>1</v>
      </c>
      <c r="EX14" s="292">
        <v>98</v>
      </c>
      <c r="EY14" s="292">
        <v>170</v>
      </c>
      <c r="EZ14" s="292">
        <v>232</v>
      </c>
      <c r="FA14" s="292">
        <v>60</v>
      </c>
      <c r="FB14" s="292">
        <v>4</v>
      </c>
      <c r="FC14" s="292">
        <v>0</v>
      </c>
      <c r="FD14" s="292">
        <v>23</v>
      </c>
      <c r="FE14" s="292">
        <v>0</v>
      </c>
      <c r="FF14" s="292">
        <v>0</v>
      </c>
      <c r="FG14" s="292">
        <v>0</v>
      </c>
      <c r="FH14" s="295" t="s">
        <v>802</v>
      </c>
      <c r="FI14" s="295" t="s">
        <v>802</v>
      </c>
      <c r="FJ14" s="295" t="s">
        <v>802</v>
      </c>
      <c r="FK14" s="292">
        <v>0</v>
      </c>
      <c r="FL14" s="292">
        <v>0</v>
      </c>
      <c r="FM14" s="292">
        <v>0</v>
      </c>
      <c r="FN14" s="292">
        <v>0</v>
      </c>
      <c r="FO14" s="292">
        <v>10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1245</v>
      </c>
      <c r="E15" s="292">
        <f>SUM(Z15,AU15,BP15,CK15,DF15,EA15,EV15)</f>
        <v>402</v>
      </c>
      <c r="F15" s="292">
        <f>SUM(AA15,AV15,BQ15,CL15,DG15,EB15,EW15)</f>
        <v>1</v>
      </c>
      <c r="G15" s="292">
        <f>SUM(AB15,AW15,BR15,CM15,DH15,EC15,EX15)</f>
        <v>0</v>
      </c>
      <c r="H15" s="292">
        <f>SUM(AC15,AX15,BS15,CN15,DI15,ED15,EY15)</f>
        <v>151</v>
      </c>
      <c r="I15" s="292">
        <f>SUM(AD15,AY15,BT15,CO15,DJ15,EE15,EZ15)</f>
        <v>146</v>
      </c>
      <c r="J15" s="292">
        <f>SUM(AE15,AZ15,BU15,CP15,DK15,EF15,FA15)</f>
        <v>102</v>
      </c>
      <c r="K15" s="292">
        <f>SUM(AF15,BA15,BV15,CQ15,DL15,EG15,FB15)</f>
        <v>0</v>
      </c>
      <c r="L15" s="292">
        <f>SUM(AG15,BB15,BW15,CR15,DM15,EH15,FC15)</f>
        <v>278</v>
      </c>
      <c r="M15" s="292">
        <f>SUM(AH15,BC15,BX15,CS15,DN15,EI15,FD15)</f>
        <v>1</v>
      </c>
      <c r="N15" s="292">
        <f>SUM(AI15,BD15,BY15,CT15,DO15,EJ15,FE15)</f>
        <v>72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</v>
      </c>
      <c r="X15" s="292">
        <f>SUM(AS15,BN15,CI15,DD15,DY15,ET15,FO15)</f>
        <v>91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802</v>
      </c>
      <c r="AK15" s="295" t="s">
        <v>802</v>
      </c>
      <c r="AL15" s="292">
        <v>0</v>
      </c>
      <c r="AM15" s="295" t="s">
        <v>802</v>
      </c>
      <c r="AN15" s="295" t="s">
        <v>802</v>
      </c>
      <c r="AO15" s="292">
        <v>0</v>
      </c>
      <c r="AP15" s="295" t="s">
        <v>802</v>
      </c>
      <c r="AQ15" s="292">
        <v>0</v>
      </c>
      <c r="AR15" s="295" t="s">
        <v>802</v>
      </c>
      <c r="AS15" s="292">
        <v>0</v>
      </c>
      <c r="AT15" s="292">
        <f>SUM(AU15:BN15)</f>
        <v>57</v>
      </c>
      <c r="AU15" s="292">
        <v>0</v>
      </c>
      <c r="AV15" s="292">
        <v>0</v>
      </c>
      <c r="AW15" s="292">
        <v>0</v>
      </c>
      <c r="AX15" s="292">
        <v>33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802</v>
      </c>
      <c r="BF15" s="295" t="s">
        <v>802</v>
      </c>
      <c r="BG15" s="295" t="s">
        <v>802</v>
      </c>
      <c r="BH15" s="295" t="s">
        <v>802</v>
      </c>
      <c r="BI15" s="295" t="s">
        <v>802</v>
      </c>
      <c r="BJ15" s="295" t="s">
        <v>802</v>
      </c>
      <c r="BK15" s="295" t="s">
        <v>802</v>
      </c>
      <c r="BL15" s="295" t="s">
        <v>802</v>
      </c>
      <c r="BM15" s="295" t="s">
        <v>802</v>
      </c>
      <c r="BN15" s="292">
        <v>24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5" t="s">
        <v>802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802</v>
      </c>
      <c r="CX15" s="295" t="s">
        <v>802</v>
      </c>
      <c r="CY15" s="295" t="s">
        <v>802</v>
      </c>
      <c r="CZ15" s="295" t="s">
        <v>802</v>
      </c>
      <c r="DA15" s="295" t="s">
        <v>802</v>
      </c>
      <c r="DB15" s="295" t="s">
        <v>802</v>
      </c>
      <c r="DC15" s="295" t="s">
        <v>802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802</v>
      </c>
      <c r="DS15" s="295" t="s">
        <v>802</v>
      </c>
      <c r="DT15" s="292">
        <v>0</v>
      </c>
      <c r="DU15" s="295" t="s">
        <v>802</v>
      </c>
      <c r="DV15" s="295" t="s">
        <v>802</v>
      </c>
      <c r="DW15" s="295" t="s">
        <v>802</v>
      </c>
      <c r="DX15" s="295" t="s">
        <v>802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802</v>
      </c>
      <c r="EL15" s="295" t="s">
        <v>802</v>
      </c>
      <c r="EM15" s="295" t="s">
        <v>802</v>
      </c>
      <c r="EN15" s="292">
        <v>0</v>
      </c>
      <c r="EO15" s="292">
        <v>0</v>
      </c>
      <c r="EP15" s="295" t="s">
        <v>802</v>
      </c>
      <c r="EQ15" s="295" t="s">
        <v>802</v>
      </c>
      <c r="ER15" s="295" t="s">
        <v>802</v>
      </c>
      <c r="ES15" s="292">
        <v>0</v>
      </c>
      <c r="ET15" s="292">
        <v>0</v>
      </c>
      <c r="EU15" s="292">
        <f>SUM(EV15:FO15)</f>
        <v>1188</v>
      </c>
      <c r="EV15" s="292">
        <v>402</v>
      </c>
      <c r="EW15" s="292">
        <v>1</v>
      </c>
      <c r="EX15" s="292">
        <v>0</v>
      </c>
      <c r="EY15" s="292">
        <v>118</v>
      </c>
      <c r="EZ15" s="292">
        <v>146</v>
      </c>
      <c r="FA15" s="292">
        <v>102</v>
      </c>
      <c r="FB15" s="292">
        <v>0</v>
      </c>
      <c r="FC15" s="292">
        <v>278</v>
      </c>
      <c r="FD15" s="292">
        <v>1</v>
      </c>
      <c r="FE15" s="292">
        <v>72</v>
      </c>
      <c r="FF15" s="292">
        <v>0</v>
      </c>
      <c r="FG15" s="292">
        <v>0</v>
      </c>
      <c r="FH15" s="295" t="s">
        <v>802</v>
      </c>
      <c r="FI15" s="295" t="s">
        <v>802</v>
      </c>
      <c r="FJ15" s="295" t="s">
        <v>802</v>
      </c>
      <c r="FK15" s="292">
        <v>0</v>
      </c>
      <c r="FL15" s="292">
        <v>0</v>
      </c>
      <c r="FM15" s="292">
        <v>0</v>
      </c>
      <c r="FN15" s="292">
        <v>1</v>
      </c>
      <c r="FO15" s="292">
        <v>67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1437</v>
      </c>
      <c r="E16" s="292">
        <f>SUM(Z16,AU16,BP16,CK16,DF16,EA16,EV16)</f>
        <v>175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899</v>
      </c>
      <c r="I16" s="292">
        <f>SUM(AD16,AY16,BT16,CO16,DJ16,EE16,EZ16)</f>
        <v>181</v>
      </c>
      <c r="J16" s="292">
        <f>SUM(AE16,AZ16,BU16,CP16,DK16,EF16,FA16)</f>
        <v>182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175</v>
      </c>
      <c r="Z16" s="292">
        <v>175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802</v>
      </c>
      <c r="AK16" s="295" t="s">
        <v>802</v>
      </c>
      <c r="AL16" s="292">
        <v>0</v>
      </c>
      <c r="AM16" s="295" t="s">
        <v>802</v>
      </c>
      <c r="AN16" s="295" t="s">
        <v>802</v>
      </c>
      <c r="AO16" s="292">
        <v>0</v>
      </c>
      <c r="AP16" s="295" t="s">
        <v>802</v>
      </c>
      <c r="AQ16" s="292">
        <v>0</v>
      </c>
      <c r="AR16" s="295" t="s">
        <v>802</v>
      </c>
      <c r="AS16" s="292">
        <v>0</v>
      </c>
      <c r="AT16" s="292">
        <f>SUM(AU16:BN16)</f>
        <v>718</v>
      </c>
      <c r="AU16" s="292">
        <v>0</v>
      </c>
      <c r="AV16" s="292">
        <v>0</v>
      </c>
      <c r="AW16" s="292">
        <v>0</v>
      </c>
      <c r="AX16" s="292">
        <v>718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802</v>
      </c>
      <c r="BF16" s="295" t="s">
        <v>802</v>
      </c>
      <c r="BG16" s="295" t="s">
        <v>802</v>
      </c>
      <c r="BH16" s="295" t="s">
        <v>802</v>
      </c>
      <c r="BI16" s="295" t="s">
        <v>802</v>
      </c>
      <c r="BJ16" s="295" t="s">
        <v>802</v>
      </c>
      <c r="BK16" s="295" t="s">
        <v>802</v>
      </c>
      <c r="BL16" s="295" t="s">
        <v>802</v>
      </c>
      <c r="BM16" s="295" t="s">
        <v>802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5" t="s">
        <v>802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802</v>
      </c>
      <c r="CX16" s="295" t="s">
        <v>802</v>
      </c>
      <c r="CY16" s="295" t="s">
        <v>802</v>
      </c>
      <c r="CZ16" s="295" t="s">
        <v>802</v>
      </c>
      <c r="DA16" s="295" t="s">
        <v>802</v>
      </c>
      <c r="DB16" s="295" t="s">
        <v>802</v>
      </c>
      <c r="DC16" s="295" t="s">
        <v>802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802</v>
      </c>
      <c r="DS16" s="295" t="s">
        <v>802</v>
      </c>
      <c r="DT16" s="292">
        <v>0</v>
      </c>
      <c r="DU16" s="295" t="s">
        <v>802</v>
      </c>
      <c r="DV16" s="295" t="s">
        <v>802</v>
      </c>
      <c r="DW16" s="295" t="s">
        <v>802</v>
      </c>
      <c r="DX16" s="295" t="s">
        <v>802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802</v>
      </c>
      <c r="EL16" s="295" t="s">
        <v>802</v>
      </c>
      <c r="EM16" s="295" t="s">
        <v>802</v>
      </c>
      <c r="EN16" s="292">
        <v>0</v>
      </c>
      <c r="EO16" s="292">
        <v>0</v>
      </c>
      <c r="EP16" s="295" t="s">
        <v>802</v>
      </c>
      <c r="EQ16" s="295" t="s">
        <v>802</v>
      </c>
      <c r="ER16" s="295" t="s">
        <v>802</v>
      </c>
      <c r="ES16" s="292">
        <v>0</v>
      </c>
      <c r="ET16" s="292">
        <v>0</v>
      </c>
      <c r="EU16" s="292">
        <f>SUM(EV16:FO16)</f>
        <v>544</v>
      </c>
      <c r="EV16" s="292">
        <v>0</v>
      </c>
      <c r="EW16" s="292">
        <v>0</v>
      </c>
      <c r="EX16" s="292">
        <v>0</v>
      </c>
      <c r="EY16" s="292">
        <v>181</v>
      </c>
      <c r="EZ16" s="292">
        <v>181</v>
      </c>
      <c r="FA16" s="292">
        <v>182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802</v>
      </c>
      <c r="FI16" s="295" t="s">
        <v>802</v>
      </c>
      <c r="FJ16" s="295" t="s">
        <v>802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792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82</v>
      </c>
      <c r="I17" s="292">
        <f>SUM(AD17,AY17,BT17,CO17,DJ17,EE17,EZ17)</f>
        <v>240</v>
      </c>
      <c r="J17" s="292">
        <f>SUM(AE17,AZ17,BU17,CP17,DK17,EF17,FA17)</f>
        <v>91</v>
      </c>
      <c r="K17" s="292">
        <f>SUM(AF17,BA17,BV17,CQ17,DL17,EG17,FB17)</f>
        <v>0</v>
      </c>
      <c r="L17" s="292">
        <f>SUM(AG17,BB17,BW17,CR17,DM17,EH17,FC17)</f>
        <v>222</v>
      </c>
      <c r="M17" s="292">
        <f>SUM(AH17,BC17,BX17,CS17,DN17,EI17,FD17)</f>
        <v>18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139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802</v>
      </c>
      <c r="AK17" s="295" t="s">
        <v>802</v>
      </c>
      <c r="AL17" s="292">
        <v>0</v>
      </c>
      <c r="AM17" s="295" t="s">
        <v>802</v>
      </c>
      <c r="AN17" s="295" t="s">
        <v>802</v>
      </c>
      <c r="AO17" s="292">
        <v>0</v>
      </c>
      <c r="AP17" s="295" t="s">
        <v>802</v>
      </c>
      <c r="AQ17" s="292">
        <v>0</v>
      </c>
      <c r="AR17" s="295" t="s">
        <v>802</v>
      </c>
      <c r="AS17" s="292">
        <v>0</v>
      </c>
      <c r="AT17" s="292">
        <f>SUM(AU17:BN17)</f>
        <v>139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802</v>
      </c>
      <c r="BF17" s="295" t="s">
        <v>802</v>
      </c>
      <c r="BG17" s="295" t="s">
        <v>802</v>
      </c>
      <c r="BH17" s="295" t="s">
        <v>802</v>
      </c>
      <c r="BI17" s="295" t="s">
        <v>802</v>
      </c>
      <c r="BJ17" s="295" t="s">
        <v>802</v>
      </c>
      <c r="BK17" s="295" t="s">
        <v>802</v>
      </c>
      <c r="BL17" s="295" t="s">
        <v>802</v>
      </c>
      <c r="BM17" s="295" t="s">
        <v>802</v>
      </c>
      <c r="BN17" s="292">
        <v>139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5" t="s">
        <v>802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802</v>
      </c>
      <c r="CX17" s="295" t="s">
        <v>802</v>
      </c>
      <c r="CY17" s="295" t="s">
        <v>802</v>
      </c>
      <c r="CZ17" s="295" t="s">
        <v>802</v>
      </c>
      <c r="DA17" s="295" t="s">
        <v>802</v>
      </c>
      <c r="DB17" s="295" t="s">
        <v>802</v>
      </c>
      <c r="DC17" s="295" t="s">
        <v>802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802</v>
      </c>
      <c r="DS17" s="295" t="s">
        <v>802</v>
      </c>
      <c r="DT17" s="292">
        <v>0</v>
      </c>
      <c r="DU17" s="295" t="s">
        <v>802</v>
      </c>
      <c r="DV17" s="295" t="s">
        <v>802</v>
      </c>
      <c r="DW17" s="295" t="s">
        <v>802</v>
      </c>
      <c r="DX17" s="295" t="s">
        <v>802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802</v>
      </c>
      <c r="EL17" s="295" t="s">
        <v>802</v>
      </c>
      <c r="EM17" s="295" t="s">
        <v>802</v>
      </c>
      <c r="EN17" s="292">
        <v>0</v>
      </c>
      <c r="EO17" s="292">
        <v>0</v>
      </c>
      <c r="EP17" s="295" t="s">
        <v>802</v>
      </c>
      <c r="EQ17" s="295" t="s">
        <v>802</v>
      </c>
      <c r="ER17" s="295" t="s">
        <v>802</v>
      </c>
      <c r="ES17" s="292">
        <v>0</v>
      </c>
      <c r="ET17" s="292">
        <v>0</v>
      </c>
      <c r="EU17" s="292">
        <f>SUM(EV17:FO17)</f>
        <v>653</v>
      </c>
      <c r="EV17" s="292">
        <v>0</v>
      </c>
      <c r="EW17" s="292">
        <v>0</v>
      </c>
      <c r="EX17" s="292">
        <v>0</v>
      </c>
      <c r="EY17" s="292">
        <v>82</v>
      </c>
      <c r="EZ17" s="292">
        <v>240</v>
      </c>
      <c r="FA17" s="292">
        <v>91</v>
      </c>
      <c r="FB17" s="292">
        <v>0</v>
      </c>
      <c r="FC17" s="292">
        <v>222</v>
      </c>
      <c r="FD17" s="292">
        <v>18</v>
      </c>
      <c r="FE17" s="292">
        <v>0</v>
      </c>
      <c r="FF17" s="292">
        <v>0</v>
      </c>
      <c r="FG17" s="292">
        <v>0</v>
      </c>
      <c r="FH17" s="295" t="s">
        <v>802</v>
      </c>
      <c r="FI17" s="295" t="s">
        <v>802</v>
      </c>
      <c r="FJ17" s="295" t="s">
        <v>802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969</v>
      </c>
      <c r="E18" s="292">
        <f>SUM(Z18,AU18,BP18,CK18,DF18,EA18,EV18)</f>
        <v>137</v>
      </c>
      <c r="F18" s="292">
        <f>SUM(AA18,AV18,BQ18,CL18,DG18,EB18,EW18)</f>
        <v>0</v>
      </c>
      <c r="G18" s="292">
        <f>SUM(AB18,AW18,BR18,CM18,DH18,EC18,EX18)</f>
        <v>61</v>
      </c>
      <c r="H18" s="292">
        <f>SUM(AC18,AX18,BS18,CN18,DI18,ED18,EY18)</f>
        <v>164</v>
      </c>
      <c r="I18" s="292">
        <f>SUM(AD18,AY18,BT18,CO18,DJ18,EE18,EZ18)</f>
        <v>209</v>
      </c>
      <c r="J18" s="292">
        <f>SUM(AE18,AZ18,BU18,CP18,DK18,EF18,FA18)</f>
        <v>76</v>
      </c>
      <c r="K18" s="292">
        <f>SUM(AF18,BA18,BV18,CQ18,DL18,EG18,FB18)</f>
        <v>0</v>
      </c>
      <c r="L18" s="292">
        <f>SUM(AG18,BB18,BW18,CR18,DM18,EH18,FC18)</f>
        <v>298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10</v>
      </c>
      <c r="X18" s="292">
        <f>SUM(AS18,BN18,CI18,DD18,DY18,ET18,FO18)</f>
        <v>14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802</v>
      </c>
      <c r="AK18" s="295" t="s">
        <v>802</v>
      </c>
      <c r="AL18" s="292">
        <v>0</v>
      </c>
      <c r="AM18" s="295" t="s">
        <v>802</v>
      </c>
      <c r="AN18" s="295" t="s">
        <v>802</v>
      </c>
      <c r="AO18" s="292">
        <v>0</v>
      </c>
      <c r="AP18" s="295" t="s">
        <v>802</v>
      </c>
      <c r="AQ18" s="292">
        <v>0</v>
      </c>
      <c r="AR18" s="295" t="s">
        <v>802</v>
      </c>
      <c r="AS18" s="292">
        <v>0</v>
      </c>
      <c r="AT18" s="292">
        <f>SUM(AU18:BN18)</f>
        <v>71</v>
      </c>
      <c r="AU18" s="292">
        <v>0</v>
      </c>
      <c r="AV18" s="292">
        <v>0</v>
      </c>
      <c r="AW18" s="292">
        <v>0</v>
      </c>
      <c r="AX18" s="292">
        <v>71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802</v>
      </c>
      <c r="BF18" s="295" t="s">
        <v>802</v>
      </c>
      <c r="BG18" s="295" t="s">
        <v>802</v>
      </c>
      <c r="BH18" s="295" t="s">
        <v>802</v>
      </c>
      <c r="BI18" s="295" t="s">
        <v>802</v>
      </c>
      <c r="BJ18" s="295" t="s">
        <v>802</v>
      </c>
      <c r="BK18" s="295" t="s">
        <v>802</v>
      </c>
      <c r="BL18" s="295" t="s">
        <v>802</v>
      </c>
      <c r="BM18" s="295" t="s">
        <v>802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5" t="s">
        <v>802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802</v>
      </c>
      <c r="CX18" s="295" t="s">
        <v>802</v>
      </c>
      <c r="CY18" s="295" t="s">
        <v>802</v>
      </c>
      <c r="CZ18" s="295" t="s">
        <v>802</v>
      </c>
      <c r="DA18" s="295" t="s">
        <v>802</v>
      </c>
      <c r="DB18" s="295" t="s">
        <v>802</v>
      </c>
      <c r="DC18" s="295" t="s">
        <v>802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802</v>
      </c>
      <c r="DS18" s="295" t="s">
        <v>802</v>
      </c>
      <c r="DT18" s="292">
        <v>0</v>
      </c>
      <c r="DU18" s="295" t="s">
        <v>802</v>
      </c>
      <c r="DV18" s="295" t="s">
        <v>802</v>
      </c>
      <c r="DW18" s="295" t="s">
        <v>802</v>
      </c>
      <c r="DX18" s="295" t="s">
        <v>802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802</v>
      </c>
      <c r="EL18" s="295" t="s">
        <v>802</v>
      </c>
      <c r="EM18" s="295" t="s">
        <v>802</v>
      </c>
      <c r="EN18" s="292">
        <v>0</v>
      </c>
      <c r="EO18" s="292">
        <v>0</v>
      </c>
      <c r="EP18" s="295" t="s">
        <v>802</v>
      </c>
      <c r="EQ18" s="295" t="s">
        <v>802</v>
      </c>
      <c r="ER18" s="295" t="s">
        <v>802</v>
      </c>
      <c r="ES18" s="292">
        <v>0</v>
      </c>
      <c r="ET18" s="292">
        <v>0</v>
      </c>
      <c r="EU18" s="292">
        <f>SUM(EV18:FO18)</f>
        <v>898</v>
      </c>
      <c r="EV18" s="292">
        <v>137</v>
      </c>
      <c r="EW18" s="292">
        <v>0</v>
      </c>
      <c r="EX18" s="292">
        <v>61</v>
      </c>
      <c r="EY18" s="292">
        <v>93</v>
      </c>
      <c r="EZ18" s="292">
        <v>209</v>
      </c>
      <c r="FA18" s="292">
        <v>76</v>
      </c>
      <c r="FB18" s="292">
        <v>0</v>
      </c>
      <c r="FC18" s="292">
        <v>298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802</v>
      </c>
      <c r="FI18" s="295" t="s">
        <v>802</v>
      </c>
      <c r="FJ18" s="295" t="s">
        <v>802</v>
      </c>
      <c r="FK18" s="292">
        <v>0</v>
      </c>
      <c r="FL18" s="292">
        <v>0</v>
      </c>
      <c r="FM18" s="292">
        <v>0</v>
      </c>
      <c r="FN18" s="292">
        <v>10</v>
      </c>
      <c r="FO18" s="292">
        <v>14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294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53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68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173</v>
      </c>
      <c r="Y19" s="292">
        <f>SUM(Z19:AS19)</f>
        <v>221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802</v>
      </c>
      <c r="AK19" s="295" t="s">
        <v>802</v>
      </c>
      <c r="AL19" s="292">
        <v>68</v>
      </c>
      <c r="AM19" s="295" t="s">
        <v>802</v>
      </c>
      <c r="AN19" s="295" t="s">
        <v>802</v>
      </c>
      <c r="AO19" s="292">
        <v>0</v>
      </c>
      <c r="AP19" s="295" t="s">
        <v>802</v>
      </c>
      <c r="AQ19" s="292">
        <v>0</v>
      </c>
      <c r="AR19" s="295" t="s">
        <v>802</v>
      </c>
      <c r="AS19" s="292">
        <v>153</v>
      </c>
      <c r="AT19" s="292">
        <f>SUM(AU19:BN19)</f>
        <v>20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802</v>
      </c>
      <c r="BF19" s="295" t="s">
        <v>802</v>
      </c>
      <c r="BG19" s="295" t="s">
        <v>802</v>
      </c>
      <c r="BH19" s="295" t="s">
        <v>802</v>
      </c>
      <c r="BI19" s="295" t="s">
        <v>802</v>
      </c>
      <c r="BJ19" s="295" t="s">
        <v>802</v>
      </c>
      <c r="BK19" s="295" t="s">
        <v>802</v>
      </c>
      <c r="BL19" s="295" t="s">
        <v>802</v>
      </c>
      <c r="BM19" s="295" t="s">
        <v>802</v>
      </c>
      <c r="BN19" s="292">
        <v>20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5" t="s">
        <v>802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802</v>
      </c>
      <c r="CX19" s="295" t="s">
        <v>802</v>
      </c>
      <c r="CY19" s="295" t="s">
        <v>802</v>
      </c>
      <c r="CZ19" s="295" t="s">
        <v>802</v>
      </c>
      <c r="DA19" s="295" t="s">
        <v>802</v>
      </c>
      <c r="DB19" s="295" t="s">
        <v>802</v>
      </c>
      <c r="DC19" s="295" t="s">
        <v>802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802</v>
      </c>
      <c r="DS19" s="295" t="s">
        <v>802</v>
      </c>
      <c r="DT19" s="292">
        <v>0</v>
      </c>
      <c r="DU19" s="295" t="s">
        <v>802</v>
      </c>
      <c r="DV19" s="295" t="s">
        <v>802</v>
      </c>
      <c r="DW19" s="295" t="s">
        <v>802</v>
      </c>
      <c r="DX19" s="295" t="s">
        <v>802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802</v>
      </c>
      <c r="EL19" s="295" t="s">
        <v>802</v>
      </c>
      <c r="EM19" s="295" t="s">
        <v>802</v>
      </c>
      <c r="EN19" s="292">
        <v>0</v>
      </c>
      <c r="EO19" s="292">
        <v>0</v>
      </c>
      <c r="EP19" s="295" t="s">
        <v>802</v>
      </c>
      <c r="EQ19" s="295" t="s">
        <v>802</v>
      </c>
      <c r="ER19" s="295" t="s">
        <v>802</v>
      </c>
      <c r="ES19" s="292">
        <v>0</v>
      </c>
      <c r="ET19" s="292">
        <v>0</v>
      </c>
      <c r="EU19" s="292">
        <f>SUM(EV19:FO19)</f>
        <v>53</v>
      </c>
      <c r="EV19" s="292">
        <v>0</v>
      </c>
      <c r="EW19" s="292">
        <v>0</v>
      </c>
      <c r="EX19" s="292">
        <v>0</v>
      </c>
      <c r="EY19" s="292">
        <v>53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802</v>
      </c>
      <c r="FI19" s="295" t="s">
        <v>802</v>
      </c>
      <c r="FJ19" s="295" t="s">
        <v>802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571</v>
      </c>
      <c r="E20" s="292">
        <f>SUM(Z20,AU20,BP20,CK20,DF20,EA20,EV20)</f>
        <v>326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55</v>
      </c>
      <c r="I20" s="292">
        <f>SUM(AD20,AY20,BT20,CO20,DJ20,EE20,EZ20)</f>
        <v>47</v>
      </c>
      <c r="J20" s="292">
        <f>SUM(AE20,AZ20,BU20,CP20,DK20,EF20,FA20)</f>
        <v>15</v>
      </c>
      <c r="K20" s="292">
        <f>SUM(AF20,BA20,BV20,CQ20,DL20,EG20,FB20)</f>
        <v>0</v>
      </c>
      <c r="L20" s="292">
        <f>SUM(AG20,BB20,BW20,CR20,DM20,EH20,FC20)</f>
        <v>32</v>
      </c>
      <c r="M20" s="292">
        <f>SUM(AH20,BC20,BX20,CS20,DN20,EI20,FD20)</f>
        <v>0</v>
      </c>
      <c r="N20" s="292">
        <f>SUM(AI20,BD20,BY20,CT20,DO20,EJ20,FE20)</f>
        <v>19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35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</v>
      </c>
      <c r="X20" s="292">
        <f>SUM(AS20,BN20,CI20,DD20,DY20,ET20,FO20)</f>
        <v>40</v>
      </c>
      <c r="Y20" s="292">
        <f>SUM(Z20:AS20)</f>
        <v>35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802</v>
      </c>
      <c r="AK20" s="295" t="s">
        <v>802</v>
      </c>
      <c r="AL20" s="292">
        <v>0</v>
      </c>
      <c r="AM20" s="295" t="s">
        <v>802</v>
      </c>
      <c r="AN20" s="295" t="s">
        <v>802</v>
      </c>
      <c r="AO20" s="292">
        <v>35</v>
      </c>
      <c r="AP20" s="295" t="s">
        <v>802</v>
      </c>
      <c r="AQ20" s="292">
        <v>0</v>
      </c>
      <c r="AR20" s="295" t="s">
        <v>802</v>
      </c>
      <c r="AS20" s="292">
        <v>0</v>
      </c>
      <c r="AT20" s="292">
        <f>SUM(AU20:BN20)</f>
        <v>25</v>
      </c>
      <c r="AU20" s="292">
        <v>0</v>
      </c>
      <c r="AV20" s="292">
        <v>0</v>
      </c>
      <c r="AW20" s="292">
        <v>0</v>
      </c>
      <c r="AX20" s="292">
        <v>25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802</v>
      </c>
      <c r="BF20" s="295" t="s">
        <v>802</v>
      </c>
      <c r="BG20" s="295" t="s">
        <v>802</v>
      </c>
      <c r="BH20" s="295" t="s">
        <v>802</v>
      </c>
      <c r="BI20" s="295" t="s">
        <v>802</v>
      </c>
      <c r="BJ20" s="295" t="s">
        <v>802</v>
      </c>
      <c r="BK20" s="295" t="s">
        <v>802</v>
      </c>
      <c r="BL20" s="295" t="s">
        <v>802</v>
      </c>
      <c r="BM20" s="295" t="s">
        <v>802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5" t="s">
        <v>802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802</v>
      </c>
      <c r="CX20" s="295" t="s">
        <v>802</v>
      </c>
      <c r="CY20" s="295" t="s">
        <v>802</v>
      </c>
      <c r="CZ20" s="295" t="s">
        <v>802</v>
      </c>
      <c r="DA20" s="295" t="s">
        <v>802</v>
      </c>
      <c r="DB20" s="295" t="s">
        <v>802</v>
      </c>
      <c r="DC20" s="295" t="s">
        <v>802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802</v>
      </c>
      <c r="DS20" s="295" t="s">
        <v>802</v>
      </c>
      <c r="DT20" s="292">
        <v>0</v>
      </c>
      <c r="DU20" s="295" t="s">
        <v>802</v>
      </c>
      <c r="DV20" s="295" t="s">
        <v>802</v>
      </c>
      <c r="DW20" s="295" t="s">
        <v>802</v>
      </c>
      <c r="DX20" s="295" t="s">
        <v>802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802</v>
      </c>
      <c r="EL20" s="295" t="s">
        <v>802</v>
      </c>
      <c r="EM20" s="295" t="s">
        <v>802</v>
      </c>
      <c r="EN20" s="292">
        <v>0</v>
      </c>
      <c r="EO20" s="292">
        <v>0</v>
      </c>
      <c r="EP20" s="295" t="s">
        <v>802</v>
      </c>
      <c r="EQ20" s="295" t="s">
        <v>802</v>
      </c>
      <c r="ER20" s="295" t="s">
        <v>802</v>
      </c>
      <c r="ES20" s="292">
        <v>0</v>
      </c>
      <c r="ET20" s="292">
        <v>0</v>
      </c>
      <c r="EU20" s="292">
        <f>SUM(EV20:FO20)</f>
        <v>511</v>
      </c>
      <c r="EV20" s="292">
        <v>326</v>
      </c>
      <c r="EW20" s="292">
        <v>1</v>
      </c>
      <c r="EX20" s="292">
        <v>0</v>
      </c>
      <c r="EY20" s="292">
        <v>30</v>
      </c>
      <c r="EZ20" s="292">
        <v>47</v>
      </c>
      <c r="FA20" s="292">
        <v>15</v>
      </c>
      <c r="FB20" s="292">
        <v>0</v>
      </c>
      <c r="FC20" s="292">
        <v>32</v>
      </c>
      <c r="FD20" s="292">
        <v>0</v>
      </c>
      <c r="FE20" s="292">
        <v>19</v>
      </c>
      <c r="FF20" s="292">
        <v>0</v>
      </c>
      <c r="FG20" s="292">
        <v>0</v>
      </c>
      <c r="FH20" s="295" t="s">
        <v>802</v>
      </c>
      <c r="FI20" s="295" t="s">
        <v>802</v>
      </c>
      <c r="FJ20" s="295" t="s">
        <v>802</v>
      </c>
      <c r="FK20" s="292">
        <v>0</v>
      </c>
      <c r="FL20" s="292">
        <v>0</v>
      </c>
      <c r="FM20" s="292">
        <v>0</v>
      </c>
      <c r="FN20" s="292">
        <v>1</v>
      </c>
      <c r="FO20" s="292">
        <v>40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2247</v>
      </c>
      <c r="E21" s="292">
        <f>SUM(Z21,AU21,BP21,CK21,DF21,EA21,EV21)</f>
        <v>365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219</v>
      </c>
      <c r="I21" s="292">
        <f>SUM(AD21,AY21,BT21,CO21,DJ21,EE21,EZ21)</f>
        <v>180</v>
      </c>
      <c r="J21" s="292">
        <f>SUM(AE21,AZ21,BU21,CP21,DK21,EF21,FA21)</f>
        <v>72</v>
      </c>
      <c r="K21" s="292">
        <f>SUM(AF21,BA21,BV21,CQ21,DL21,EG21,FB21)</f>
        <v>0</v>
      </c>
      <c r="L21" s="292">
        <f>SUM(AG21,BB21,BW21,CR21,DM21,EH21,FC21)</f>
        <v>287</v>
      </c>
      <c r="M21" s="292">
        <f>SUM(AH21,BC21,BX21,CS21,DN21,EI21,FD21)</f>
        <v>0</v>
      </c>
      <c r="N21" s="292">
        <f>SUM(AI21,BD21,BY21,CT21,DO21,EJ21,FE21)</f>
        <v>100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8</v>
      </c>
      <c r="X21" s="292">
        <f>SUM(AS21,BN21,CI21,DD21,DY21,ET21,FO21)</f>
        <v>1016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802</v>
      </c>
      <c r="AK21" s="295" t="s">
        <v>802</v>
      </c>
      <c r="AL21" s="292">
        <v>0</v>
      </c>
      <c r="AM21" s="295" t="s">
        <v>802</v>
      </c>
      <c r="AN21" s="295" t="s">
        <v>802</v>
      </c>
      <c r="AO21" s="292">
        <v>0</v>
      </c>
      <c r="AP21" s="295" t="s">
        <v>802</v>
      </c>
      <c r="AQ21" s="292">
        <v>0</v>
      </c>
      <c r="AR21" s="295" t="s">
        <v>802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802</v>
      </c>
      <c r="BF21" s="295" t="s">
        <v>802</v>
      </c>
      <c r="BG21" s="295" t="s">
        <v>802</v>
      </c>
      <c r="BH21" s="295" t="s">
        <v>802</v>
      </c>
      <c r="BI21" s="295" t="s">
        <v>802</v>
      </c>
      <c r="BJ21" s="295" t="s">
        <v>802</v>
      </c>
      <c r="BK21" s="295" t="s">
        <v>802</v>
      </c>
      <c r="BL21" s="295" t="s">
        <v>802</v>
      </c>
      <c r="BM21" s="295" t="s">
        <v>802</v>
      </c>
      <c r="BN21" s="292">
        <v>0</v>
      </c>
      <c r="BO21" s="292">
        <f>SUM(BP21:CI21)</f>
        <v>815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5" t="s">
        <v>802</v>
      </c>
      <c r="CI21" s="292">
        <v>815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802</v>
      </c>
      <c r="CX21" s="295" t="s">
        <v>802</v>
      </c>
      <c r="CY21" s="295" t="s">
        <v>802</v>
      </c>
      <c r="CZ21" s="295" t="s">
        <v>802</v>
      </c>
      <c r="DA21" s="295" t="s">
        <v>802</v>
      </c>
      <c r="DB21" s="295" t="s">
        <v>802</v>
      </c>
      <c r="DC21" s="295" t="s">
        <v>802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802</v>
      </c>
      <c r="DS21" s="295" t="s">
        <v>802</v>
      </c>
      <c r="DT21" s="292">
        <v>0</v>
      </c>
      <c r="DU21" s="295" t="s">
        <v>802</v>
      </c>
      <c r="DV21" s="295" t="s">
        <v>802</v>
      </c>
      <c r="DW21" s="295" t="s">
        <v>802</v>
      </c>
      <c r="DX21" s="295" t="s">
        <v>802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802</v>
      </c>
      <c r="EL21" s="295" t="s">
        <v>802</v>
      </c>
      <c r="EM21" s="295" t="s">
        <v>802</v>
      </c>
      <c r="EN21" s="292">
        <v>0</v>
      </c>
      <c r="EO21" s="292">
        <v>0</v>
      </c>
      <c r="EP21" s="295" t="s">
        <v>802</v>
      </c>
      <c r="EQ21" s="295" t="s">
        <v>802</v>
      </c>
      <c r="ER21" s="295" t="s">
        <v>802</v>
      </c>
      <c r="ES21" s="292">
        <v>0</v>
      </c>
      <c r="ET21" s="292">
        <v>0</v>
      </c>
      <c r="EU21" s="292">
        <f>SUM(EV21:FO21)</f>
        <v>1432</v>
      </c>
      <c r="EV21" s="292">
        <v>365</v>
      </c>
      <c r="EW21" s="292">
        <v>0</v>
      </c>
      <c r="EX21" s="292">
        <v>0</v>
      </c>
      <c r="EY21" s="292">
        <v>219</v>
      </c>
      <c r="EZ21" s="292">
        <v>180</v>
      </c>
      <c r="FA21" s="292">
        <v>72</v>
      </c>
      <c r="FB21" s="292">
        <v>0</v>
      </c>
      <c r="FC21" s="292">
        <v>287</v>
      </c>
      <c r="FD21" s="292">
        <v>0</v>
      </c>
      <c r="FE21" s="292">
        <v>100</v>
      </c>
      <c r="FF21" s="292">
        <v>0</v>
      </c>
      <c r="FG21" s="292">
        <v>0</v>
      </c>
      <c r="FH21" s="295" t="s">
        <v>802</v>
      </c>
      <c r="FI21" s="295" t="s">
        <v>802</v>
      </c>
      <c r="FJ21" s="295" t="s">
        <v>802</v>
      </c>
      <c r="FK21" s="292">
        <v>0</v>
      </c>
      <c r="FL21" s="292">
        <v>0</v>
      </c>
      <c r="FM21" s="292">
        <v>0</v>
      </c>
      <c r="FN21" s="292">
        <v>8</v>
      </c>
      <c r="FO21" s="292">
        <v>201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2915</v>
      </c>
      <c r="E22" s="292">
        <f>SUM(Z22,AU22,BP22,CK22,DF22,EA22,EV22)</f>
        <v>345</v>
      </c>
      <c r="F22" s="292">
        <f>SUM(AA22,AV22,BQ22,CL22,DG22,EB22,EW22)</f>
        <v>1</v>
      </c>
      <c r="G22" s="292">
        <f>SUM(AB22,AW22,BR22,CM22,DH22,EC22,EX22)</f>
        <v>0</v>
      </c>
      <c r="H22" s="292">
        <f>SUM(AC22,AX22,BS22,CN22,DI22,ED22,EY22)</f>
        <v>66</v>
      </c>
      <c r="I22" s="292">
        <f>SUM(AD22,AY22,BT22,CO22,DJ22,EE22,EZ22)</f>
        <v>114</v>
      </c>
      <c r="J22" s="292">
        <f>SUM(AE22,AZ22,BU22,CP22,DK22,EF22,FA22)</f>
        <v>50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47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57</v>
      </c>
      <c r="R22" s="292">
        <f>SUM(AM22,BH22,CC22,CX22,DS22,EN22,FI22)</f>
        <v>1626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609</v>
      </c>
      <c r="Y22" s="292">
        <f>SUM(Z22:AS22)</f>
        <v>57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802</v>
      </c>
      <c r="AK22" s="295" t="s">
        <v>802</v>
      </c>
      <c r="AL22" s="292">
        <v>57</v>
      </c>
      <c r="AM22" s="295" t="s">
        <v>802</v>
      </c>
      <c r="AN22" s="295" t="s">
        <v>802</v>
      </c>
      <c r="AO22" s="292">
        <v>0</v>
      </c>
      <c r="AP22" s="295" t="s">
        <v>802</v>
      </c>
      <c r="AQ22" s="292">
        <v>0</v>
      </c>
      <c r="AR22" s="295" t="s">
        <v>802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802</v>
      </c>
      <c r="BF22" s="295" t="s">
        <v>802</v>
      </c>
      <c r="BG22" s="295" t="s">
        <v>802</v>
      </c>
      <c r="BH22" s="295" t="s">
        <v>802</v>
      </c>
      <c r="BI22" s="295" t="s">
        <v>802</v>
      </c>
      <c r="BJ22" s="295" t="s">
        <v>802</v>
      </c>
      <c r="BK22" s="295" t="s">
        <v>802</v>
      </c>
      <c r="BL22" s="295" t="s">
        <v>802</v>
      </c>
      <c r="BM22" s="295" t="s">
        <v>802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5" t="s">
        <v>802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802</v>
      </c>
      <c r="CX22" s="295" t="s">
        <v>802</v>
      </c>
      <c r="CY22" s="295" t="s">
        <v>802</v>
      </c>
      <c r="CZ22" s="295" t="s">
        <v>802</v>
      </c>
      <c r="DA22" s="295" t="s">
        <v>802</v>
      </c>
      <c r="DB22" s="295" t="s">
        <v>802</v>
      </c>
      <c r="DC22" s="295" t="s">
        <v>802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802</v>
      </c>
      <c r="DS22" s="295" t="s">
        <v>802</v>
      </c>
      <c r="DT22" s="292">
        <v>0</v>
      </c>
      <c r="DU22" s="295" t="s">
        <v>802</v>
      </c>
      <c r="DV22" s="295" t="s">
        <v>802</v>
      </c>
      <c r="DW22" s="295" t="s">
        <v>802</v>
      </c>
      <c r="DX22" s="295" t="s">
        <v>802</v>
      </c>
      <c r="DY22" s="292">
        <v>0</v>
      </c>
      <c r="DZ22" s="292">
        <f>SUM(EA22:ET22)</f>
        <v>1626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802</v>
      </c>
      <c r="EL22" s="295" t="s">
        <v>802</v>
      </c>
      <c r="EM22" s="295" t="s">
        <v>802</v>
      </c>
      <c r="EN22" s="292">
        <v>1626</v>
      </c>
      <c r="EO22" s="292">
        <v>0</v>
      </c>
      <c r="EP22" s="295" t="s">
        <v>802</v>
      </c>
      <c r="EQ22" s="295" t="s">
        <v>802</v>
      </c>
      <c r="ER22" s="295" t="s">
        <v>802</v>
      </c>
      <c r="ES22" s="292">
        <v>0</v>
      </c>
      <c r="ET22" s="292">
        <v>0</v>
      </c>
      <c r="EU22" s="292">
        <f>SUM(EV22:FO22)</f>
        <v>1232</v>
      </c>
      <c r="EV22" s="292">
        <v>345</v>
      </c>
      <c r="EW22" s="292">
        <v>1</v>
      </c>
      <c r="EX22" s="292">
        <v>0</v>
      </c>
      <c r="EY22" s="292">
        <v>66</v>
      </c>
      <c r="EZ22" s="292">
        <v>114</v>
      </c>
      <c r="FA22" s="292">
        <v>50</v>
      </c>
      <c r="FB22" s="292">
        <v>0</v>
      </c>
      <c r="FC22" s="292">
        <v>0</v>
      </c>
      <c r="FD22" s="292">
        <v>0</v>
      </c>
      <c r="FE22" s="292">
        <v>47</v>
      </c>
      <c r="FF22" s="292">
        <v>0</v>
      </c>
      <c r="FG22" s="292">
        <v>0</v>
      </c>
      <c r="FH22" s="295" t="s">
        <v>802</v>
      </c>
      <c r="FI22" s="295" t="s">
        <v>802</v>
      </c>
      <c r="FJ22" s="295" t="s">
        <v>802</v>
      </c>
      <c r="FK22" s="292">
        <v>0</v>
      </c>
      <c r="FL22" s="292">
        <v>0</v>
      </c>
      <c r="FM22" s="292">
        <v>0</v>
      </c>
      <c r="FN22" s="292">
        <v>0</v>
      </c>
      <c r="FO22" s="292">
        <v>609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523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137</v>
      </c>
      <c r="I23" s="292">
        <f>SUM(AD23,AY23,BT23,CO23,DJ23,EE23,EZ23)</f>
        <v>106</v>
      </c>
      <c r="J23" s="292">
        <f>SUM(AE23,AZ23,BU23,CP23,DK23,EF23,FA23)</f>
        <v>29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196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54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802</v>
      </c>
      <c r="AK23" s="295" t="s">
        <v>802</v>
      </c>
      <c r="AL23" s="292">
        <v>0</v>
      </c>
      <c r="AM23" s="295" t="s">
        <v>802</v>
      </c>
      <c r="AN23" s="295" t="s">
        <v>802</v>
      </c>
      <c r="AO23" s="292">
        <v>0</v>
      </c>
      <c r="AP23" s="295" t="s">
        <v>802</v>
      </c>
      <c r="AQ23" s="292">
        <v>0</v>
      </c>
      <c r="AR23" s="295" t="s">
        <v>802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802</v>
      </c>
      <c r="BF23" s="295" t="s">
        <v>802</v>
      </c>
      <c r="BG23" s="295" t="s">
        <v>802</v>
      </c>
      <c r="BH23" s="295" t="s">
        <v>802</v>
      </c>
      <c r="BI23" s="295" t="s">
        <v>802</v>
      </c>
      <c r="BJ23" s="295" t="s">
        <v>802</v>
      </c>
      <c r="BK23" s="295" t="s">
        <v>802</v>
      </c>
      <c r="BL23" s="295" t="s">
        <v>802</v>
      </c>
      <c r="BM23" s="295" t="s">
        <v>802</v>
      </c>
      <c r="BN23" s="292">
        <v>0</v>
      </c>
      <c r="BO23" s="292">
        <f>SUM(BP23:CI23)</f>
        <v>196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196</v>
      </c>
      <c r="CA23" s="292">
        <v>0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5" t="s">
        <v>802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802</v>
      </c>
      <c r="CX23" s="295" t="s">
        <v>802</v>
      </c>
      <c r="CY23" s="295" t="s">
        <v>802</v>
      </c>
      <c r="CZ23" s="295" t="s">
        <v>802</v>
      </c>
      <c r="DA23" s="295" t="s">
        <v>802</v>
      </c>
      <c r="DB23" s="295" t="s">
        <v>802</v>
      </c>
      <c r="DC23" s="295" t="s">
        <v>802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802</v>
      </c>
      <c r="DS23" s="295" t="s">
        <v>802</v>
      </c>
      <c r="DT23" s="292">
        <v>0</v>
      </c>
      <c r="DU23" s="295" t="s">
        <v>802</v>
      </c>
      <c r="DV23" s="295" t="s">
        <v>802</v>
      </c>
      <c r="DW23" s="295" t="s">
        <v>802</v>
      </c>
      <c r="DX23" s="295" t="s">
        <v>802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802</v>
      </c>
      <c r="EL23" s="295" t="s">
        <v>802</v>
      </c>
      <c r="EM23" s="295" t="s">
        <v>802</v>
      </c>
      <c r="EN23" s="292">
        <v>0</v>
      </c>
      <c r="EO23" s="292">
        <v>0</v>
      </c>
      <c r="EP23" s="295" t="s">
        <v>802</v>
      </c>
      <c r="EQ23" s="295" t="s">
        <v>802</v>
      </c>
      <c r="ER23" s="295" t="s">
        <v>802</v>
      </c>
      <c r="ES23" s="292">
        <v>0</v>
      </c>
      <c r="ET23" s="292">
        <v>0</v>
      </c>
      <c r="EU23" s="292">
        <f>SUM(EV23:FO23)</f>
        <v>327</v>
      </c>
      <c r="EV23" s="292">
        <v>0</v>
      </c>
      <c r="EW23" s="292">
        <v>0</v>
      </c>
      <c r="EX23" s="292">
        <v>0</v>
      </c>
      <c r="EY23" s="292">
        <v>137</v>
      </c>
      <c r="EZ23" s="292">
        <v>106</v>
      </c>
      <c r="FA23" s="292">
        <v>29</v>
      </c>
      <c r="FB23" s="292">
        <v>1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802</v>
      </c>
      <c r="FI23" s="295" t="s">
        <v>802</v>
      </c>
      <c r="FJ23" s="295" t="s">
        <v>802</v>
      </c>
      <c r="FK23" s="292">
        <v>0</v>
      </c>
      <c r="FL23" s="292">
        <v>0</v>
      </c>
      <c r="FM23" s="292">
        <v>0</v>
      </c>
      <c r="FN23" s="292">
        <v>0</v>
      </c>
      <c r="FO23" s="292">
        <v>54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149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22</v>
      </c>
      <c r="I24" s="292">
        <f>SUM(AD24,AY24,BT24,CO24,DJ24,EE24,EZ24)</f>
        <v>57</v>
      </c>
      <c r="J24" s="292">
        <f>SUM(AE24,AZ24,BU24,CP24,DK24,EF24,FA24)</f>
        <v>27</v>
      </c>
      <c r="K24" s="292">
        <f>SUM(AF24,BA24,BV24,CQ24,DL24,EG24,FB24)</f>
        <v>4</v>
      </c>
      <c r="L24" s="292">
        <f>SUM(AG24,BB24,BW24,CR24,DM24,EH24,FC24)</f>
        <v>34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802</v>
      </c>
      <c r="AK24" s="295" t="s">
        <v>802</v>
      </c>
      <c r="AL24" s="292">
        <v>0</v>
      </c>
      <c r="AM24" s="295" t="s">
        <v>802</v>
      </c>
      <c r="AN24" s="295" t="s">
        <v>802</v>
      </c>
      <c r="AO24" s="292">
        <v>0</v>
      </c>
      <c r="AP24" s="295" t="s">
        <v>802</v>
      </c>
      <c r="AQ24" s="292">
        <v>0</v>
      </c>
      <c r="AR24" s="295" t="s">
        <v>802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802</v>
      </c>
      <c r="BF24" s="295" t="s">
        <v>802</v>
      </c>
      <c r="BG24" s="295" t="s">
        <v>802</v>
      </c>
      <c r="BH24" s="295" t="s">
        <v>802</v>
      </c>
      <c r="BI24" s="295" t="s">
        <v>802</v>
      </c>
      <c r="BJ24" s="295" t="s">
        <v>802</v>
      </c>
      <c r="BK24" s="295" t="s">
        <v>802</v>
      </c>
      <c r="BL24" s="295" t="s">
        <v>802</v>
      </c>
      <c r="BM24" s="295" t="s">
        <v>802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5" t="s">
        <v>802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802</v>
      </c>
      <c r="CX24" s="295" t="s">
        <v>802</v>
      </c>
      <c r="CY24" s="295" t="s">
        <v>802</v>
      </c>
      <c r="CZ24" s="295" t="s">
        <v>802</v>
      </c>
      <c r="DA24" s="295" t="s">
        <v>802</v>
      </c>
      <c r="DB24" s="295" t="s">
        <v>802</v>
      </c>
      <c r="DC24" s="295" t="s">
        <v>802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802</v>
      </c>
      <c r="DS24" s="295" t="s">
        <v>802</v>
      </c>
      <c r="DT24" s="292">
        <v>0</v>
      </c>
      <c r="DU24" s="295" t="s">
        <v>802</v>
      </c>
      <c r="DV24" s="295" t="s">
        <v>802</v>
      </c>
      <c r="DW24" s="295" t="s">
        <v>802</v>
      </c>
      <c r="DX24" s="295" t="s">
        <v>802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802</v>
      </c>
      <c r="EL24" s="295" t="s">
        <v>802</v>
      </c>
      <c r="EM24" s="295" t="s">
        <v>802</v>
      </c>
      <c r="EN24" s="292">
        <v>0</v>
      </c>
      <c r="EO24" s="292">
        <v>0</v>
      </c>
      <c r="EP24" s="295" t="s">
        <v>802</v>
      </c>
      <c r="EQ24" s="295" t="s">
        <v>802</v>
      </c>
      <c r="ER24" s="295" t="s">
        <v>802</v>
      </c>
      <c r="ES24" s="292">
        <v>0</v>
      </c>
      <c r="ET24" s="292">
        <v>0</v>
      </c>
      <c r="EU24" s="292">
        <f>SUM(EV24:FO24)</f>
        <v>149</v>
      </c>
      <c r="EV24" s="292">
        <v>0</v>
      </c>
      <c r="EW24" s="292">
        <v>0</v>
      </c>
      <c r="EX24" s="292">
        <v>0</v>
      </c>
      <c r="EY24" s="292">
        <v>22</v>
      </c>
      <c r="EZ24" s="292">
        <v>57</v>
      </c>
      <c r="FA24" s="292">
        <v>27</v>
      </c>
      <c r="FB24" s="292">
        <v>4</v>
      </c>
      <c r="FC24" s="292">
        <v>34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802</v>
      </c>
      <c r="FI24" s="295" t="s">
        <v>802</v>
      </c>
      <c r="FJ24" s="295" t="s">
        <v>802</v>
      </c>
      <c r="FK24" s="292">
        <v>0</v>
      </c>
      <c r="FL24" s="292">
        <v>0</v>
      </c>
      <c r="FM24" s="292">
        <v>0</v>
      </c>
      <c r="FN24" s="292">
        <v>0</v>
      </c>
      <c r="FO24" s="292">
        <v>5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802</v>
      </c>
      <c r="AK25" s="295" t="s">
        <v>802</v>
      </c>
      <c r="AL25" s="292">
        <v>0</v>
      </c>
      <c r="AM25" s="295" t="s">
        <v>802</v>
      </c>
      <c r="AN25" s="295" t="s">
        <v>802</v>
      </c>
      <c r="AO25" s="292">
        <v>0</v>
      </c>
      <c r="AP25" s="295" t="s">
        <v>802</v>
      </c>
      <c r="AQ25" s="292">
        <v>0</v>
      </c>
      <c r="AR25" s="295" t="s">
        <v>802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802</v>
      </c>
      <c r="BF25" s="295" t="s">
        <v>802</v>
      </c>
      <c r="BG25" s="295" t="s">
        <v>802</v>
      </c>
      <c r="BH25" s="295" t="s">
        <v>802</v>
      </c>
      <c r="BI25" s="295" t="s">
        <v>802</v>
      </c>
      <c r="BJ25" s="295" t="s">
        <v>802</v>
      </c>
      <c r="BK25" s="295" t="s">
        <v>802</v>
      </c>
      <c r="BL25" s="295" t="s">
        <v>802</v>
      </c>
      <c r="BM25" s="295" t="s">
        <v>802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5" t="s">
        <v>802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802</v>
      </c>
      <c r="CX25" s="295" t="s">
        <v>802</v>
      </c>
      <c r="CY25" s="295" t="s">
        <v>802</v>
      </c>
      <c r="CZ25" s="295" t="s">
        <v>802</v>
      </c>
      <c r="DA25" s="295" t="s">
        <v>802</v>
      </c>
      <c r="DB25" s="295" t="s">
        <v>802</v>
      </c>
      <c r="DC25" s="295" t="s">
        <v>802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802</v>
      </c>
      <c r="DS25" s="295" t="s">
        <v>802</v>
      </c>
      <c r="DT25" s="292">
        <v>0</v>
      </c>
      <c r="DU25" s="295" t="s">
        <v>802</v>
      </c>
      <c r="DV25" s="295" t="s">
        <v>802</v>
      </c>
      <c r="DW25" s="295" t="s">
        <v>802</v>
      </c>
      <c r="DX25" s="295" t="s">
        <v>802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802</v>
      </c>
      <c r="EL25" s="295" t="s">
        <v>802</v>
      </c>
      <c r="EM25" s="295" t="s">
        <v>802</v>
      </c>
      <c r="EN25" s="292">
        <v>0</v>
      </c>
      <c r="EO25" s="292">
        <v>0</v>
      </c>
      <c r="EP25" s="295" t="s">
        <v>802</v>
      </c>
      <c r="EQ25" s="295" t="s">
        <v>802</v>
      </c>
      <c r="ER25" s="295" t="s">
        <v>802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802</v>
      </c>
      <c r="FI25" s="295" t="s">
        <v>802</v>
      </c>
      <c r="FJ25" s="295" t="s">
        <v>802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469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86</v>
      </c>
      <c r="I26" s="292">
        <f>SUM(AD26,AY26,BT26,CO26,DJ26,EE26,EZ26)</f>
        <v>47</v>
      </c>
      <c r="J26" s="292">
        <f>SUM(AE26,AZ26,BU26,CP26,DK26,EF26,FA26)</f>
        <v>19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162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154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</v>
      </c>
      <c r="Y26" s="292">
        <f>SUM(Z26:AS26)</f>
        <v>154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802</v>
      </c>
      <c r="AK26" s="295" t="s">
        <v>802</v>
      </c>
      <c r="AL26" s="292">
        <v>0</v>
      </c>
      <c r="AM26" s="295" t="s">
        <v>802</v>
      </c>
      <c r="AN26" s="295" t="s">
        <v>802</v>
      </c>
      <c r="AO26" s="292">
        <v>154</v>
      </c>
      <c r="AP26" s="295" t="s">
        <v>802</v>
      </c>
      <c r="AQ26" s="292">
        <v>0</v>
      </c>
      <c r="AR26" s="295" t="s">
        <v>802</v>
      </c>
      <c r="AS26" s="292">
        <v>0</v>
      </c>
      <c r="AT26" s="292">
        <f>SUM(AU26:BN26)</f>
        <v>40</v>
      </c>
      <c r="AU26" s="292">
        <v>0</v>
      </c>
      <c r="AV26" s="292">
        <v>0</v>
      </c>
      <c r="AW26" s="292">
        <v>0</v>
      </c>
      <c r="AX26" s="292">
        <v>40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802</v>
      </c>
      <c r="BF26" s="295" t="s">
        <v>802</v>
      </c>
      <c r="BG26" s="295" t="s">
        <v>802</v>
      </c>
      <c r="BH26" s="295" t="s">
        <v>802</v>
      </c>
      <c r="BI26" s="295" t="s">
        <v>802</v>
      </c>
      <c r="BJ26" s="295" t="s">
        <v>802</v>
      </c>
      <c r="BK26" s="295" t="s">
        <v>802</v>
      </c>
      <c r="BL26" s="295" t="s">
        <v>802</v>
      </c>
      <c r="BM26" s="295" t="s">
        <v>802</v>
      </c>
      <c r="BN26" s="292">
        <v>0</v>
      </c>
      <c r="BO26" s="292">
        <f>SUM(BP26:CI26)</f>
        <v>162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162</v>
      </c>
      <c r="CA26" s="292">
        <v>0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5" t="s">
        <v>802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802</v>
      </c>
      <c r="CX26" s="295" t="s">
        <v>802</v>
      </c>
      <c r="CY26" s="295" t="s">
        <v>802</v>
      </c>
      <c r="CZ26" s="295" t="s">
        <v>802</v>
      </c>
      <c r="DA26" s="295" t="s">
        <v>802</v>
      </c>
      <c r="DB26" s="295" t="s">
        <v>802</v>
      </c>
      <c r="DC26" s="295" t="s">
        <v>802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802</v>
      </c>
      <c r="DS26" s="295" t="s">
        <v>802</v>
      </c>
      <c r="DT26" s="292">
        <v>0</v>
      </c>
      <c r="DU26" s="295" t="s">
        <v>802</v>
      </c>
      <c r="DV26" s="295" t="s">
        <v>802</v>
      </c>
      <c r="DW26" s="295" t="s">
        <v>802</v>
      </c>
      <c r="DX26" s="295" t="s">
        <v>802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802</v>
      </c>
      <c r="EL26" s="295" t="s">
        <v>802</v>
      </c>
      <c r="EM26" s="295" t="s">
        <v>802</v>
      </c>
      <c r="EN26" s="292">
        <v>0</v>
      </c>
      <c r="EO26" s="292">
        <v>0</v>
      </c>
      <c r="EP26" s="295" t="s">
        <v>802</v>
      </c>
      <c r="EQ26" s="295" t="s">
        <v>802</v>
      </c>
      <c r="ER26" s="295" t="s">
        <v>802</v>
      </c>
      <c r="ES26" s="292">
        <v>0</v>
      </c>
      <c r="ET26" s="292">
        <v>0</v>
      </c>
      <c r="EU26" s="292">
        <f>SUM(EV26:FO26)</f>
        <v>113</v>
      </c>
      <c r="EV26" s="292">
        <v>0</v>
      </c>
      <c r="EW26" s="292">
        <v>0</v>
      </c>
      <c r="EX26" s="292">
        <v>0</v>
      </c>
      <c r="EY26" s="292">
        <v>46</v>
      </c>
      <c r="EZ26" s="292">
        <v>47</v>
      </c>
      <c r="FA26" s="292">
        <v>19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802</v>
      </c>
      <c r="FI26" s="295" t="s">
        <v>802</v>
      </c>
      <c r="FJ26" s="295" t="s">
        <v>802</v>
      </c>
      <c r="FK26" s="292">
        <v>0</v>
      </c>
      <c r="FL26" s="292">
        <v>0</v>
      </c>
      <c r="FM26" s="292">
        <v>0</v>
      </c>
      <c r="FN26" s="292">
        <v>0</v>
      </c>
      <c r="FO26" s="292">
        <v>1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1438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110</v>
      </c>
      <c r="I27" s="292">
        <f>SUM(AD27,AY27,BT27,CO27,DJ27,EE27,EZ27)</f>
        <v>94</v>
      </c>
      <c r="J27" s="292">
        <f>SUM(AE27,AZ27,BU27,CP27,DK27,EF27,FA27)</f>
        <v>38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344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852</v>
      </c>
      <c r="Y27" s="292">
        <f>SUM(Z27:AS27)</f>
        <v>344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802</v>
      </c>
      <c r="AK27" s="295" t="s">
        <v>802</v>
      </c>
      <c r="AL27" s="292">
        <v>0</v>
      </c>
      <c r="AM27" s="295" t="s">
        <v>802</v>
      </c>
      <c r="AN27" s="295" t="s">
        <v>802</v>
      </c>
      <c r="AO27" s="292">
        <v>344</v>
      </c>
      <c r="AP27" s="295" t="s">
        <v>802</v>
      </c>
      <c r="AQ27" s="292">
        <v>0</v>
      </c>
      <c r="AR27" s="295" t="s">
        <v>802</v>
      </c>
      <c r="AS27" s="292">
        <v>0</v>
      </c>
      <c r="AT27" s="292">
        <f>SUM(AU27:BN27)</f>
        <v>96</v>
      </c>
      <c r="AU27" s="292">
        <v>0</v>
      </c>
      <c r="AV27" s="292">
        <v>0</v>
      </c>
      <c r="AW27" s="292">
        <v>0</v>
      </c>
      <c r="AX27" s="292">
        <v>57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802</v>
      </c>
      <c r="BF27" s="295" t="s">
        <v>802</v>
      </c>
      <c r="BG27" s="295" t="s">
        <v>802</v>
      </c>
      <c r="BH27" s="295" t="s">
        <v>802</v>
      </c>
      <c r="BI27" s="295" t="s">
        <v>802</v>
      </c>
      <c r="BJ27" s="295" t="s">
        <v>802</v>
      </c>
      <c r="BK27" s="295" t="s">
        <v>802</v>
      </c>
      <c r="BL27" s="295" t="s">
        <v>802</v>
      </c>
      <c r="BM27" s="295" t="s">
        <v>802</v>
      </c>
      <c r="BN27" s="292">
        <v>39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5" t="s">
        <v>802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802</v>
      </c>
      <c r="CX27" s="295" t="s">
        <v>802</v>
      </c>
      <c r="CY27" s="295" t="s">
        <v>802</v>
      </c>
      <c r="CZ27" s="295" t="s">
        <v>802</v>
      </c>
      <c r="DA27" s="295" t="s">
        <v>802</v>
      </c>
      <c r="DB27" s="295" t="s">
        <v>802</v>
      </c>
      <c r="DC27" s="295" t="s">
        <v>802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802</v>
      </c>
      <c r="DS27" s="295" t="s">
        <v>802</v>
      </c>
      <c r="DT27" s="292">
        <v>0</v>
      </c>
      <c r="DU27" s="295" t="s">
        <v>802</v>
      </c>
      <c r="DV27" s="295" t="s">
        <v>802</v>
      </c>
      <c r="DW27" s="295" t="s">
        <v>802</v>
      </c>
      <c r="DX27" s="295" t="s">
        <v>802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802</v>
      </c>
      <c r="EL27" s="295" t="s">
        <v>802</v>
      </c>
      <c r="EM27" s="295" t="s">
        <v>802</v>
      </c>
      <c r="EN27" s="292">
        <v>0</v>
      </c>
      <c r="EO27" s="292">
        <v>0</v>
      </c>
      <c r="EP27" s="295" t="s">
        <v>802</v>
      </c>
      <c r="EQ27" s="295" t="s">
        <v>802</v>
      </c>
      <c r="ER27" s="295" t="s">
        <v>802</v>
      </c>
      <c r="ES27" s="292">
        <v>0</v>
      </c>
      <c r="ET27" s="292">
        <v>0</v>
      </c>
      <c r="EU27" s="292">
        <f>SUM(EV27:FO27)</f>
        <v>998</v>
      </c>
      <c r="EV27" s="292">
        <v>0</v>
      </c>
      <c r="EW27" s="292">
        <v>0</v>
      </c>
      <c r="EX27" s="292">
        <v>0</v>
      </c>
      <c r="EY27" s="292">
        <v>53</v>
      </c>
      <c r="EZ27" s="292">
        <v>94</v>
      </c>
      <c r="FA27" s="292">
        <v>38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802</v>
      </c>
      <c r="FI27" s="295" t="s">
        <v>802</v>
      </c>
      <c r="FJ27" s="295" t="s">
        <v>802</v>
      </c>
      <c r="FK27" s="292">
        <v>0</v>
      </c>
      <c r="FL27" s="292">
        <v>0</v>
      </c>
      <c r="FM27" s="292">
        <v>0</v>
      </c>
      <c r="FN27" s="292">
        <v>0</v>
      </c>
      <c r="FO27" s="292">
        <v>813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38206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38207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38213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38214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38215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38356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38386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38401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38402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38422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38442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38484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38488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38506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2022-01-31T00:34:10Z</dcterms:modified>
</cp:coreProperties>
</file>