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7香川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N8" i="2"/>
  <c r="N9" i="2"/>
  <c r="N11" i="2"/>
  <c r="N14" i="2"/>
  <c r="N15" i="2"/>
  <c r="N17" i="2"/>
  <c r="N20" i="2"/>
  <c r="N21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E8" i="2"/>
  <c r="D8" i="2" s="1"/>
  <c r="E9" i="2"/>
  <c r="E10" i="2"/>
  <c r="E11" i="2"/>
  <c r="E12" i="2"/>
  <c r="D12" i="2" s="1"/>
  <c r="E13" i="2"/>
  <c r="E14" i="2"/>
  <c r="D14" i="2" s="1"/>
  <c r="E15" i="2"/>
  <c r="E16" i="2"/>
  <c r="E17" i="2"/>
  <c r="E18" i="2"/>
  <c r="D18" i="2" s="1"/>
  <c r="E19" i="2"/>
  <c r="E20" i="2"/>
  <c r="D20" i="2" s="1"/>
  <c r="E21" i="2"/>
  <c r="E22" i="2"/>
  <c r="E23" i="2"/>
  <c r="E24" i="2"/>
  <c r="D24" i="2" s="1"/>
  <c r="D9" i="2"/>
  <c r="D13" i="2"/>
  <c r="D15" i="2"/>
  <c r="D19" i="2"/>
  <c r="D21" i="2"/>
  <c r="J11" i="1"/>
  <c r="J17" i="1"/>
  <c r="J23" i="1"/>
  <c r="I8" i="1"/>
  <c r="I9" i="1"/>
  <c r="I10" i="1"/>
  <c r="I11" i="1"/>
  <c r="I12" i="1"/>
  <c r="D12" i="1" s="1"/>
  <c r="I13" i="1"/>
  <c r="I14" i="1"/>
  <c r="I15" i="1"/>
  <c r="I16" i="1"/>
  <c r="I17" i="1"/>
  <c r="I18" i="1"/>
  <c r="D18" i="1" s="1"/>
  <c r="I19" i="1"/>
  <c r="I20" i="1"/>
  <c r="I21" i="1"/>
  <c r="I22" i="1"/>
  <c r="I23" i="1"/>
  <c r="I24" i="1"/>
  <c r="D24" i="1" s="1"/>
  <c r="E8" i="1"/>
  <c r="D8" i="1" s="1"/>
  <c r="E9" i="1"/>
  <c r="E10" i="1"/>
  <c r="D10" i="1" s="1"/>
  <c r="E11" i="1"/>
  <c r="E12" i="1"/>
  <c r="E13" i="1"/>
  <c r="D13" i="1" s="1"/>
  <c r="E14" i="1"/>
  <c r="D14" i="1" s="1"/>
  <c r="E15" i="1"/>
  <c r="E16" i="1"/>
  <c r="D16" i="1" s="1"/>
  <c r="E17" i="1"/>
  <c r="E18" i="1"/>
  <c r="E19" i="1"/>
  <c r="D19" i="1" s="1"/>
  <c r="E20" i="1"/>
  <c r="D20" i="1" s="1"/>
  <c r="E21" i="1"/>
  <c r="E22" i="1"/>
  <c r="D22" i="1" s="1"/>
  <c r="E23" i="1"/>
  <c r="E24" i="1"/>
  <c r="D9" i="1"/>
  <c r="N9" i="1" s="1"/>
  <c r="D11" i="1"/>
  <c r="L11" i="1" s="1"/>
  <c r="D15" i="1"/>
  <c r="N15" i="1" s="1"/>
  <c r="D17" i="1"/>
  <c r="L17" i="1" s="1"/>
  <c r="D21" i="1"/>
  <c r="N21" i="1" s="1"/>
  <c r="D23" i="1"/>
  <c r="L23" i="1" s="1"/>
  <c r="Q20" i="1" l="1"/>
  <c r="F20" i="1"/>
  <c r="J20" i="1"/>
  <c r="N20" i="1"/>
  <c r="L20" i="1"/>
  <c r="J13" i="1"/>
  <c r="F13" i="1"/>
  <c r="L13" i="1"/>
  <c r="N13" i="1"/>
  <c r="Q13" i="1"/>
  <c r="J12" i="1"/>
  <c r="L12" i="1"/>
  <c r="N12" i="1"/>
  <c r="Q12" i="1"/>
  <c r="F12" i="1"/>
  <c r="Q8" i="1"/>
  <c r="F8" i="1"/>
  <c r="J8" i="1"/>
  <c r="N8" i="1"/>
  <c r="L8" i="1"/>
  <c r="J19" i="1"/>
  <c r="L19" i="1"/>
  <c r="F19" i="1"/>
  <c r="N19" i="1"/>
  <c r="Q19" i="1"/>
  <c r="J18" i="1"/>
  <c r="L18" i="1"/>
  <c r="N18" i="1"/>
  <c r="Q18" i="1"/>
  <c r="F18" i="1"/>
  <c r="L22" i="1"/>
  <c r="N22" i="1"/>
  <c r="Q22" i="1"/>
  <c r="F22" i="1"/>
  <c r="J22" i="1"/>
  <c r="L10" i="1"/>
  <c r="N10" i="1"/>
  <c r="Q10" i="1"/>
  <c r="F10" i="1"/>
  <c r="J10" i="1"/>
  <c r="Q14" i="1"/>
  <c r="F14" i="1"/>
  <c r="J14" i="1"/>
  <c r="L14" i="1"/>
  <c r="N14" i="1"/>
  <c r="J24" i="1"/>
  <c r="L24" i="1"/>
  <c r="N24" i="1"/>
  <c r="Q24" i="1"/>
  <c r="F24" i="1"/>
  <c r="L16" i="1"/>
  <c r="N16" i="1"/>
  <c r="Q16" i="1"/>
  <c r="F16" i="1"/>
  <c r="J16" i="1"/>
  <c r="L15" i="1"/>
  <c r="L9" i="1"/>
  <c r="F23" i="1"/>
  <c r="F17" i="1"/>
  <c r="F11" i="1"/>
  <c r="J21" i="1"/>
  <c r="J15" i="1"/>
  <c r="J9" i="1"/>
  <c r="L21" i="1"/>
  <c r="Q23" i="1"/>
  <c r="Q17" i="1"/>
  <c r="Q11" i="1"/>
  <c r="F15" i="1"/>
  <c r="N23" i="1"/>
  <c r="F21" i="1"/>
  <c r="F9" i="1"/>
  <c r="N17" i="1"/>
  <c r="N11" i="1"/>
  <c r="Q21" i="1"/>
  <c r="Q15" i="1"/>
  <c r="Q9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<sst xmlns="http://schemas.openxmlformats.org/spreadsheetml/2006/main" count="637" uniqueCount="290">
  <si>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</si>
  <si>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</si>
  <si>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</si>
  <si>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</si>
  <si>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</si>
  <si>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</si>
  <si>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</si>
  <si>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</si>
  <si>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</si>
  <si>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</si>
  <si>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</si>
  <si>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</si>
  <si>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</si>
  <si>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</si>
  <si>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</si>
  <si>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</si>
  <si>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</si>
  <si>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</si>
  <si>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</si>
  <si>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</si>
  <si>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</si>
  <si>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</si>
  <si>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</si>
  <si>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</si>
  <si>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</si>
  <si>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</si>
  <si>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</si>
  <si>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</si>
  <si>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</si>
  <si>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</si>
  <si>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</si>
  <si>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</si>
  <si>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</si>
  <si>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</si>
  <si>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</si>
  <si>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</si>
  <si>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</si>
  <si>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</si>
  <si>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</si>
  <si>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</si>
  <si>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</si>
  <si>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</si>
  <si>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</si>
  <si>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</si>
  <si>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</si>
  <si>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</si>
  <si>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</si>
  <si>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</si>
  <si>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</si>
  <si>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</si>
  <si>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</si>
  <si>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</si>
  <si>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</si>
  <si>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</si>
  <si>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</si>
  <si>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</si>
  <si>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</si>
  <si>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</si>
  <si>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</si>
  <si>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</si>
  <si>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</si>
  <si>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</si>
  <si>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</si>
  <si>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</si>
  <si>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</si>
  <si>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</si>
  <si>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</si>
  <si>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</si>
  <si>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</si>
  <si>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</si>
  <si>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</si>
  <si>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</si>
  <si>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</si>
  <si>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</si>
  <si>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</si>
  <si>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</si>
  <si>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</si>
  <si>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</si>
  <si>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</si>
  <si>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</si>
  <si>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</si>
  <si>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</si>
  <si>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</si>
  <si>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</si>
  <si>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</si>
  <si>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</si>
  <si>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</si>
  <si>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</si>
  <si>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</si>
  <si>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</si>
  <si>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</si>
  <si>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</si>
  <si>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</si>
  <si>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</si>
  <si>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</si>
  <si>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</si>
  <si>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</si>
  <si>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</si>
  <si>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</si>
  <si>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</si>
  <si>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</si>
  <si>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</si>
  <si>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</si>
  <si>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</si>
  <si>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</si>
  <si>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</si>
  <si>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</si>
  <si>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</si>
  <si>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</si>
  <si>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</si>
  <si>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</si>
  <si>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</si>
  <si>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</si>
  <si>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</si>
  <si>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</si>
  <si>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</si>
  <si>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</si>
  <si>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</si>
  <si>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</si>
  <si>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</si>
  <si>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</si>
  <si>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</si>
  <si>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</si>
  <si>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</si>
  <si>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</si>
  <si>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</si>
  <si>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</si>
  <si>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</si>
  <si>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</si>
  <si>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</si>
  <si>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</si>
  <si>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</si>
  <si>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</si>
  <si>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</si>
  <si>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</si>
  <si>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</si>
  <si>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</si>
  <si>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</si>
  <si>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</si>
  <si>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</si>
  <si>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</si>
  <si>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</si>
  <si>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</si>
  <si>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</si>
  <si>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</si>
  <si>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</si>
  <si>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</si>
  <si>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</si>
  <si>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</si>
  <si>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</si>
  <si>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</si>
  <si>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</si>
  <si>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</si>
  <si>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</si>
  <si>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</si>
  <si>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</si>
  <si>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</si>
  <si>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</si>
  <si>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</si>
  <si>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</si>
  <si>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</si>
  <si>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</si>
  <si>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</si>
  <si>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</si>
  <si>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</si>
  <si>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</si>
  <si>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</si>
  <si>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</si>
  <si>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</si>
  <si>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</si>
  <si>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</si>
  <si>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</si>
  <si>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</si>
  <si>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</si>
  <si>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</si>
  <si>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</si>
  <si>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</si>
  <si>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</si>
  <si>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</si>
  <si>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</si>
  <si>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</si>
  <si>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</si>
  <si>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</si>
  <si>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</si>
  <si>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</si>
  <si>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</si>
  <si>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</si>
  <si>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</si>
  <si>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</si>
  <si>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</si>
  <si>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</si>
  <si>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</si>
  <si>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</si>
  <si>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</si>
  <si>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</si>
  <si>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</si>
  <si>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</si>
  <si>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</si>
  <si>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</si>
  <si>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</si>
  <si>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</si>
  <si>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</si>
  <si>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</si>
  <si>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</si>
  <si>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</si>
  <si>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</si>
  <si>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</si>
  <si>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</si>
  <si>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</si>
  <si>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</si>
  <si>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</si>
  <si>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</si>
  <si>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</si>
  <si>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</si>
  <si>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</si>
  <si>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</si>
  <si>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</si>
  <si>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</si>
  <si>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</si>
  <si>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</si>
  <si>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</si>
  <si>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</si>
  <si>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</si>
  <si>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</si>
  <si>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</si>
  <si>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</si>
  <si>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</si>
  <si>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</si>
  <si>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</si>
  <si>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</si>
  <si>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</si>
  <si>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</si>
  <si>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</si>
  <si>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</si>
  <si>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</si>
  <si>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</si>
  <si>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</si>
  <si>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</si>
  <si>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</si>
  <si>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</si>
  <si>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</si>
  <si>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</si>
  <si>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</si>
  <si>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</si>
  <si>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</si>
  <si>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</si>
  <si>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</si>
  <si>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</si>
  <si>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</si>
  <si>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</si>
  <si>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</si>
  <si>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37000</t>
  </si>
  <si>
    <t>水洗化人口等（令和2年度実績）</t>
    <phoneticPr fontId="3"/>
  </si>
  <si>
    <t>し尿処理の状況（令和2年度実績）</t>
    <phoneticPr fontId="3"/>
  </si>
  <si>
    <t>37201</t>
  </si>
  <si>
    <t>高松市</t>
  </si>
  <si>
    <t/>
  </si>
  <si>
    <t>○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</si>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</sst>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17</v>
      </c>
      <c r="B7" s="116" t="s">
        <v>251</v>
      </c>
      <c r="C7" s="109" t="s">
        <v>200</v>
      </c>
      <c r="D7" s="110">
        <f>+SUM(E7,+I7)</f>
        <v>975045</v>
      </c>
      <c r="E7" s="110">
        <f>+SUM(G7,+H7)</f>
        <v>68288</v>
      </c>
      <c r="F7" s="111">
        <f>IF(D7&gt;0,E7/D7*100,"-")</f>
        <v>7.0035741940115583</v>
      </c>
      <c r="G7" s="108">
        <f>SUM(G$8:G$207)</f>
        <v>67900</v>
      </c>
      <c r="H7" s="108">
        <f>SUM(H$8:H$207)</f>
        <v>388</v>
      </c>
      <c r="I7" s="110">
        <f>+SUM(K7,+M7,+O7)</f>
        <v>906757</v>
      </c>
      <c r="J7" s="111">
        <f>IF(D7&gt;0,I7/D7*100,"-")</f>
        <v>92.996425805988437</v>
      </c>
      <c r="K7" s="108">
        <f>SUM(K$8:K$207)</f>
        <v>400873</v>
      </c>
      <c r="L7" s="111">
        <f>IF(D7&gt;0,K7/D7*100,"-")</f>
        <v>41.113281951089434</v>
      </c>
      <c r="M7" s="108">
        <f>SUM(M$8:M$207)</f>
        <v>416</v>
      </c>
      <c r="N7" s="111">
        <f>IF(D7&gt;0,M7/D7*100,"-")</f>
        <v>4.2664697526780815E-2</v>
      </c>
      <c r="O7" s="108">
        <f>SUM(O$8:O$207)</f>
        <v>505468</v>
      </c>
      <c r="P7" s="108">
        <f>SUM(P$8:P$207)</f>
        <v>320886</v>
      </c>
      <c r="Q7" s="111">
        <f>IF(D7&gt;0,O7/D7*100,"-")</f>
        <v>51.840479157372222</v>
      </c>
      <c r="R7" s="108">
        <f>SUM(R$8:R$207)</f>
        <v>13489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17</v>
      </c>
      <c r="B8" s="102" t="s">
        <v>254</v>
      </c>
      <c r="C8" s="101" t="s">
        <v>255</v>
      </c>
      <c r="D8" s="103">
        <f>+SUM(E8,+I8)</f>
        <v>426260</v>
      </c>
      <c r="E8" s="103">
        <f>+SUM(G8,+H8)</f>
        <v>11851</v>
      </c>
      <c r="F8" s="104">
        <f>IF(D8&gt;0,E8/D8*100,"-")</f>
        <v>2.7802280298409423</v>
      </c>
      <c r="G8" s="103">
        <v>11851</v>
      </c>
      <c r="H8" s="103">
        <v>0</v>
      </c>
      <c r="I8" s="103">
        <f>+SUM(K8,+M8,+O8)</f>
        <v>414409</v>
      </c>
      <c r="J8" s="104">
        <f>IF(D8&gt;0,I8/D8*100,"-")</f>
        <v>97.219771970159059</v>
      </c>
      <c r="K8" s="103">
        <v>249637</v>
      </c>
      <c r="L8" s="104">
        <f>IF(D8&gt;0,K8/D8*100,"-")</f>
        <v>58.564491155632716</v>
      </c>
      <c r="M8" s="103">
        <v>71</v>
      </c>
      <c r="N8" s="104">
        <f>IF(D8&gt;0,M8/D8*100,"-")</f>
        <v>1.6656500727255667E-2</v>
      </c>
      <c r="O8" s="103">
        <v>164701</v>
      </c>
      <c r="P8" s="103">
        <v>109089</v>
      </c>
      <c r="Q8" s="104">
        <f>IF(D8&gt;0,O8/D8*100,"-")</f>
        <v>38.638624313799092</v>
      </c>
      <c r="R8" s="103">
        <v>4991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17</v>
      </c>
      <c r="B9" s="102" t="s">
        <v>258</v>
      </c>
      <c r="C9" s="101" t="s">
        <v>259</v>
      </c>
      <c r="D9" s="103">
        <f>+SUM(E9,+I9)</f>
        <v>112638</v>
      </c>
      <c r="E9" s="103">
        <f>+SUM(G9,+H9)</f>
        <v>7814</v>
      </c>
      <c r="F9" s="104">
        <f>IF(D9&gt;0,E9/D9*100,"-")</f>
        <v>6.9372680622880374</v>
      </c>
      <c r="G9" s="103">
        <v>7809</v>
      </c>
      <c r="H9" s="103">
        <v>5</v>
      </c>
      <c r="I9" s="103">
        <f>+SUM(K9,+M9,+O9)</f>
        <v>104824</v>
      </c>
      <c r="J9" s="104">
        <f>IF(D9&gt;0,I9/D9*100,"-")</f>
        <v>93.062731937711959</v>
      </c>
      <c r="K9" s="103">
        <v>47378</v>
      </c>
      <c r="L9" s="104">
        <f>IF(D9&gt;0,K9/D9*100,"-")</f>
        <v>42.062181501802229</v>
      </c>
      <c r="M9" s="103">
        <v>0</v>
      </c>
      <c r="N9" s="104">
        <f>IF(D9&gt;0,M9/D9*100,"-")</f>
        <v>0</v>
      </c>
      <c r="O9" s="103">
        <v>57446</v>
      </c>
      <c r="P9" s="103">
        <v>31147</v>
      </c>
      <c r="Q9" s="104">
        <f>IF(D9&gt;0,O9/D9*100,"-")</f>
        <v>51.00055043590973</v>
      </c>
      <c r="R9" s="103">
        <v>2070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17</v>
      </c>
      <c r="B10" s="102" t="s">
        <v>260</v>
      </c>
      <c r="C10" s="101" t="s">
        <v>261</v>
      </c>
      <c r="D10" s="103">
        <f>+SUM(E10,+I10)</f>
        <v>52288</v>
      </c>
      <c r="E10" s="103">
        <f>+SUM(G10,+H10)</f>
        <v>7685</v>
      </c>
      <c r="F10" s="104">
        <f>IF(D10&gt;0,E10/D10*100,"-")</f>
        <v>14.697444920440637</v>
      </c>
      <c r="G10" s="103">
        <v>7685</v>
      </c>
      <c r="H10" s="103">
        <v>0</v>
      </c>
      <c r="I10" s="103">
        <f>+SUM(K10,+M10,+O10)</f>
        <v>44603</v>
      </c>
      <c r="J10" s="104">
        <f>IF(D10&gt;0,I10/D10*100,"-")</f>
        <v>85.302555079559355</v>
      </c>
      <c r="K10" s="103">
        <v>11137</v>
      </c>
      <c r="L10" s="104">
        <f>IF(D10&gt;0,K10/D10*100,"-")</f>
        <v>21.299342105263158</v>
      </c>
      <c r="M10" s="103">
        <v>0</v>
      </c>
      <c r="N10" s="104">
        <f>IF(D10&gt;0,M10/D10*100,"-")</f>
        <v>0</v>
      </c>
      <c r="O10" s="103">
        <v>33466</v>
      </c>
      <c r="P10" s="103">
        <v>21697</v>
      </c>
      <c r="Q10" s="104">
        <f>IF(D10&gt;0,O10/D10*100,"-")</f>
        <v>64.003212974296204</v>
      </c>
      <c r="R10" s="103">
        <v>995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17</v>
      </c>
      <c r="B11" s="102" t="s">
        <v>262</v>
      </c>
      <c r="C11" s="101" t="s">
        <v>263</v>
      </c>
      <c r="D11" s="103">
        <f>+SUM(E11,+I11)</f>
        <v>31557</v>
      </c>
      <c r="E11" s="103">
        <f>+SUM(G11,+H11)</f>
        <v>5518</v>
      </c>
      <c r="F11" s="104">
        <f>IF(D11&gt;0,E11/D11*100,"-")</f>
        <v>17.485819311087873</v>
      </c>
      <c r="G11" s="103">
        <v>5499</v>
      </c>
      <c r="H11" s="103">
        <v>19</v>
      </c>
      <c r="I11" s="103">
        <f>+SUM(K11,+M11,+O11)</f>
        <v>26039</v>
      </c>
      <c r="J11" s="104">
        <f>IF(D11&gt;0,I11/D11*100,"-")</f>
        <v>82.514180688912134</v>
      </c>
      <c r="K11" s="103">
        <v>16569</v>
      </c>
      <c r="L11" s="104">
        <f>IF(D11&gt;0,K11/D11*100,"-")</f>
        <v>52.504990968723263</v>
      </c>
      <c r="M11" s="103">
        <v>345</v>
      </c>
      <c r="N11" s="104">
        <f>IF(D11&gt;0,M11/D11*100,"-")</f>
        <v>1.0932598155718225</v>
      </c>
      <c r="O11" s="103">
        <v>9125</v>
      </c>
      <c r="P11" s="103">
        <v>6692</v>
      </c>
      <c r="Q11" s="104">
        <f>IF(D11&gt;0,O11/D11*100,"-")</f>
        <v>28.915929904617045</v>
      </c>
      <c r="R11" s="103">
        <v>276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17</v>
      </c>
      <c r="B12" s="102" t="s">
        <v>264</v>
      </c>
      <c r="C12" s="101" t="s">
        <v>265</v>
      </c>
      <c r="D12" s="103">
        <f>+SUM(E12,+I12)</f>
        <v>59342</v>
      </c>
      <c r="E12" s="103">
        <f>+SUM(G12,+H12)</f>
        <v>3836</v>
      </c>
      <c r="F12" s="104">
        <f>IF(D12&gt;0,E12/D12*100,"-")</f>
        <v>6.4642243267837278</v>
      </c>
      <c r="G12" s="103">
        <v>3836</v>
      </c>
      <c r="H12" s="103">
        <v>0</v>
      </c>
      <c r="I12" s="103">
        <f>+SUM(K12,+M12,+O12)</f>
        <v>55506</v>
      </c>
      <c r="J12" s="104">
        <f>IF(D12&gt;0,I12/D12*100,"-")</f>
        <v>93.535775673216264</v>
      </c>
      <c r="K12" s="103">
        <v>9918</v>
      </c>
      <c r="L12" s="104">
        <f>IF(D12&gt;0,K12/D12*100,"-")</f>
        <v>16.713289070135822</v>
      </c>
      <c r="M12" s="103">
        <v>0</v>
      </c>
      <c r="N12" s="104">
        <f>IF(D12&gt;0,M12/D12*100,"-")</f>
        <v>0</v>
      </c>
      <c r="O12" s="103">
        <v>45588</v>
      </c>
      <c r="P12" s="103">
        <v>24657</v>
      </c>
      <c r="Q12" s="104">
        <f>IF(D12&gt;0,O12/D12*100,"-")</f>
        <v>76.822486603080449</v>
      </c>
      <c r="R12" s="103">
        <v>944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17</v>
      </c>
      <c r="B13" s="102" t="s">
        <v>266</v>
      </c>
      <c r="C13" s="101" t="s">
        <v>267</v>
      </c>
      <c r="D13" s="103">
        <f>+SUM(E13,+I13)</f>
        <v>47467</v>
      </c>
      <c r="E13" s="103">
        <f>+SUM(G13,+H13)</f>
        <v>2834</v>
      </c>
      <c r="F13" s="104">
        <f>IF(D13&gt;0,E13/D13*100,"-")</f>
        <v>5.970463690563971</v>
      </c>
      <c r="G13" s="103">
        <v>2756</v>
      </c>
      <c r="H13" s="103">
        <v>78</v>
      </c>
      <c r="I13" s="103">
        <f>+SUM(K13,+M13,+O13)</f>
        <v>44633</v>
      </c>
      <c r="J13" s="104">
        <f>IF(D13&gt;0,I13/D13*100,"-")</f>
        <v>94.029536309436025</v>
      </c>
      <c r="K13" s="103">
        <v>18983</v>
      </c>
      <c r="L13" s="104">
        <f>IF(D13&gt;0,K13/D13*100,"-")</f>
        <v>39.991994438241299</v>
      </c>
      <c r="M13" s="103">
        <v>0</v>
      </c>
      <c r="N13" s="104">
        <f>IF(D13&gt;0,M13/D13*100,"-")</f>
        <v>0</v>
      </c>
      <c r="O13" s="103">
        <v>25650</v>
      </c>
      <c r="P13" s="103">
        <v>17331</v>
      </c>
      <c r="Q13" s="104">
        <f>IF(D13&gt;0,O13/D13*100,"-")</f>
        <v>54.037541871194726</v>
      </c>
      <c r="R13" s="103">
        <v>411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17</v>
      </c>
      <c r="B14" s="102" t="s">
        <v>268</v>
      </c>
      <c r="C14" s="101" t="s">
        <v>269</v>
      </c>
      <c r="D14" s="103">
        <f>+SUM(E14,+I14)</f>
        <v>29775</v>
      </c>
      <c r="E14" s="103">
        <f>+SUM(G14,+H14)</f>
        <v>1792</v>
      </c>
      <c r="F14" s="104">
        <f>IF(D14&gt;0,E14/D14*100,"-")</f>
        <v>6.0184718723761543</v>
      </c>
      <c r="G14" s="103">
        <v>1792</v>
      </c>
      <c r="H14" s="103">
        <v>0</v>
      </c>
      <c r="I14" s="103">
        <f>+SUM(K14,+M14,+O14)</f>
        <v>27983</v>
      </c>
      <c r="J14" s="104">
        <f>IF(D14&gt;0,I14/D14*100,"-")</f>
        <v>93.981528127623847</v>
      </c>
      <c r="K14" s="103">
        <v>1357</v>
      </c>
      <c r="L14" s="104">
        <f>IF(D14&gt;0,K14/D14*100,"-")</f>
        <v>4.557514693534845</v>
      </c>
      <c r="M14" s="103">
        <v>0</v>
      </c>
      <c r="N14" s="104">
        <f>IF(D14&gt;0,M14/D14*100,"-")</f>
        <v>0</v>
      </c>
      <c r="O14" s="103">
        <v>26626</v>
      </c>
      <c r="P14" s="103">
        <v>15961</v>
      </c>
      <c r="Q14" s="104">
        <f>IF(D14&gt;0,O14/D14*100,"-")</f>
        <v>89.424013434089005</v>
      </c>
      <c r="R14" s="103">
        <v>279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17</v>
      </c>
      <c r="B15" s="102" t="s">
        <v>270</v>
      </c>
      <c r="C15" s="101" t="s">
        <v>271</v>
      </c>
      <c r="D15" s="103">
        <f>+SUM(E15,+I15)</f>
        <v>64485</v>
      </c>
      <c r="E15" s="103">
        <f>+SUM(G15,+H15)</f>
        <v>5865</v>
      </c>
      <c r="F15" s="104">
        <f>IF(D15&gt;0,E15/D15*100,"-")</f>
        <v>9.095138404280064</v>
      </c>
      <c r="G15" s="103">
        <v>5679</v>
      </c>
      <c r="H15" s="103">
        <v>186</v>
      </c>
      <c r="I15" s="103">
        <f>+SUM(K15,+M15,+O15)</f>
        <v>58620</v>
      </c>
      <c r="J15" s="104">
        <f>IF(D15&gt;0,I15/D15*100,"-")</f>
        <v>90.904861595719936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58620</v>
      </c>
      <c r="P15" s="103">
        <v>40477</v>
      </c>
      <c r="Q15" s="104">
        <f>IF(D15&gt;0,O15/D15*100,"-")</f>
        <v>90.904861595719936</v>
      </c>
      <c r="R15" s="103">
        <v>1025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17</v>
      </c>
      <c r="B16" s="102" t="s">
        <v>272</v>
      </c>
      <c r="C16" s="101" t="s">
        <v>273</v>
      </c>
      <c r="D16" s="103">
        <f>+SUM(E16,+I16)</f>
        <v>13626</v>
      </c>
      <c r="E16" s="103">
        <f>+SUM(G16,+H16)</f>
        <v>4861</v>
      </c>
      <c r="F16" s="104">
        <f>IF(D16&gt;0,E16/D16*100,"-")</f>
        <v>35.674445912226624</v>
      </c>
      <c r="G16" s="103">
        <v>4861</v>
      </c>
      <c r="H16" s="103">
        <v>0</v>
      </c>
      <c r="I16" s="103">
        <f>+SUM(K16,+M16,+O16)</f>
        <v>8765</v>
      </c>
      <c r="J16" s="104">
        <f>IF(D16&gt;0,I16/D16*100,"-")</f>
        <v>64.325554087773369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8765</v>
      </c>
      <c r="P16" s="103">
        <v>4783</v>
      </c>
      <c r="Q16" s="104">
        <f>IF(D16&gt;0,O16/D16*100,"-")</f>
        <v>64.325554087773369</v>
      </c>
      <c r="R16" s="103">
        <v>97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17</v>
      </c>
      <c r="B17" s="102" t="s">
        <v>274</v>
      </c>
      <c r="C17" s="101" t="s">
        <v>275</v>
      </c>
      <c r="D17" s="103">
        <f>+SUM(E17,+I17)</f>
        <v>14267</v>
      </c>
      <c r="E17" s="103">
        <f>+SUM(G17,+H17)</f>
        <v>957</v>
      </c>
      <c r="F17" s="104">
        <f>IF(D17&gt;0,E17/D17*100,"-")</f>
        <v>6.7077872012336153</v>
      </c>
      <c r="G17" s="103">
        <v>957</v>
      </c>
      <c r="H17" s="103">
        <v>0</v>
      </c>
      <c r="I17" s="103">
        <f>+SUM(K17,+M17,+O17)</f>
        <v>13310</v>
      </c>
      <c r="J17" s="104">
        <f>IF(D17&gt;0,I17/D17*100,"-")</f>
        <v>93.292212798766386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13310</v>
      </c>
      <c r="P17" s="103">
        <v>7375</v>
      </c>
      <c r="Q17" s="104">
        <f>IF(D17&gt;0,O17/D17*100,"-")</f>
        <v>93.292212798766386</v>
      </c>
      <c r="R17" s="103">
        <v>153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17</v>
      </c>
      <c r="B18" s="102" t="s">
        <v>276</v>
      </c>
      <c r="C18" s="101" t="s">
        <v>277</v>
      </c>
      <c r="D18" s="103">
        <f>+SUM(E18,+I18)</f>
        <v>27773</v>
      </c>
      <c r="E18" s="103">
        <f>+SUM(G18,+H18)</f>
        <v>4024</v>
      </c>
      <c r="F18" s="104">
        <f>IF(D18&gt;0,E18/D18*100,"-")</f>
        <v>14.488892089439384</v>
      </c>
      <c r="G18" s="103">
        <v>4024</v>
      </c>
      <c r="H18" s="103">
        <v>0</v>
      </c>
      <c r="I18" s="103">
        <f>+SUM(K18,+M18,+O18)</f>
        <v>23749</v>
      </c>
      <c r="J18" s="104">
        <f>IF(D18&gt;0,I18/D18*100,"-")</f>
        <v>85.511107910560611</v>
      </c>
      <c r="K18" s="103">
        <v>1401</v>
      </c>
      <c r="L18" s="104">
        <f>IF(D18&gt;0,K18/D18*100,"-")</f>
        <v>5.0444676484355311</v>
      </c>
      <c r="M18" s="103">
        <v>0</v>
      </c>
      <c r="N18" s="104">
        <f>IF(D18&gt;0,M18/D18*100,"-")</f>
        <v>0</v>
      </c>
      <c r="O18" s="103">
        <v>22348</v>
      </c>
      <c r="P18" s="103">
        <v>13243</v>
      </c>
      <c r="Q18" s="104">
        <f>IF(D18&gt;0,O18/D18*100,"-")</f>
        <v>80.466640262125082</v>
      </c>
      <c r="R18" s="103">
        <v>238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17</v>
      </c>
      <c r="B19" s="102" t="s">
        <v>278</v>
      </c>
      <c r="C19" s="101" t="s">
        <v>279</v>
      </c>
      <c r="D19" s="103">
        <f>+SUM(E19,+I19)</f>
        <v>3053</v>
      </c>
      <c r="E19" s="103">
        <f>+SUM(G19,+H19)</f>
        <v>58</v>
      </c>
      <c r="F19" s="104">
        <f>IF(D19&gt;0,E19/D19*100,"-")</f>
        <v>1.8997707173272191</v>
      </c>
      <c r="G19" s="103">
        <v>44</v>
      </c>
      <c r="H19" s="103">
        <v>14</v>
      </c>
      <c r="I19" s="103">
        <f>+SUM(K19,+M19,+O19)</f>
        <v>2995</v>
      </c>
      <c r="J19" s="104">
        <f>IF(D19&gt;0,I19/D19*100,"-")</f>
        <v>98.100229282672785</v>
      </c>
      <c r="K19" s="103">
        <v>2784</v>
      </c>
      <c r="L19" s="104">
        <f>IF(D19&gt;0,K19/D19*100,"-")</f>
        <v>91.188994431706519</v>
      </c>
      <c r="M19" s="103">
        <v>0</v>
      </c>
      <c r="N19" s="104">
        <f>IF(D19&gt;0,M19/D19*100,"-")</f>
        <v>0</v>
      </c>
      <c r="O19" s="103">
        <v>211</v>
      </c>
      <c r="P19" s="103">
        <v>177</v>
      </c>
      <c r="Q19" s="104">
        <f>IF(D19&gt;0,O19/D19*100,"-")</f>
        <v>6.9112348509662622</v>
      </c>
      <c r="R19" s="103">
        <v>27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17</v>
      </c>
      <c r="B20" s="102" t="s">
        <v>280</v>
      </c>
      <c r="C20" s="101" t="s">
        <v>281</v>
      </c>
      <c r="D20" s="103">
        <f>+SUM(E20,+I20)</f>
        <v>18401</v>
      </c>
      <c r="E20" s="103">
        <f>+SUM(G20,+H20)</f>
        <v>418</v>
      </c>
      <c r="F20" s="104">
        <f>IF(D20&gt;0,E20/D20*100,"-")</f>
        <v>2.2716156730612469</v>
      </c>
      <c r="G20" s="103">
        <v>418</v>
      </c>
      <c r="H20" s="103">
        <v>0</v>
      </c>
      <c r="I20" s="103">
        <f>+SUM(K20,+M20,+O20)</f>
        <v>17983</v>
      </c>
      <c r="J20" s="104">
        <f>IF(D20&gt;0,I20/D20*100,"-")</f>
        <v>97.728384326938752</v>
      </c>
      <c r="K20" s="103">
        <v>14892</v>
      </c>
      <c r="L20" s="104">
        <f>IF(D20&gt;0,K20/D20*100,"-")</f>
        <v>80.930384218249003</v>
      </c>
      <c r="M20" s="103">
        <v>0</v>
      </c>
      <c r="N20" s="104">
        <f>IF(D20&gt;0,M20/D20*100,"-")</f>
        <v>0</v>
      </c>
      <c r="O20" s="103">
        <v>3091</v>
      </c>
      <c r="P20" s="103">
        <v>3091</v>
      </c>
      <c r="Q20" s="104">
        <f>IF(D20&gt;0,O20/D20*100,"-")</f>
        <v>16.798000108689745</v>
      </c>
      <c r="R20" s="103">
        <v>476</v>
      </c>
      <c r="S20" s="101" t="s">
        <v>257</v>
      </c>
      <c r="T20" s="101"/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17</v>
      </c>
      <c r="B21" s="102" t="s">
        <v>282</v>
      </c>
      <c r="C21" s="101" t="s">
        <v>283</v>
      </c>
      <c r="D21" s="103">
        <f>+SUM(E21,+I21)</f>
        <v>23860</v>
      </c>
      <c r="E21" s="103">
        <f>+SUM(G21,+H21)</f>
        <v>1825</v>
      </c>
      <c r="F21" s="104">
        <f>IF(D21&gt;0,E21/D21*100,"-")</f>
        <v>7.648784576697401</v>
      </c>
      <c r="G21" s="103">
        <v>1825</v>
      </c>
      <c r="H21" s="103">
        <v>0</v>
      </c>
      <c r="I21" s="103">
        <f>+SUM(K21,+M21,+O21)</f>
        <v>22035</v>
      </c>
      <c r="J21" s="104">
        <f>IF(D21&gt;0,I21/D21*100,"-")</f>
        <v>92.351215423302605</v>
      </c>
      <c r="K21" s="103">
        <v>7417</v>
      </c>
      <c r="L21" s="104">
        <f>IF(D21&gt;0,K21/D21*100,"-")</f>
        <v>31.08549874266555</v>
      </c>
      <c r="M21" s="103">
        <v>0</v>
      </c>
      <c r="N21" s="104">
        <f>IF(D21&gt;0,M21/D21*100,"-")</f>
        <v>0</v>
      </c>
      <c r="O21" s="103">
        <v>14618</v>
      </c>
      <c r="P21" s="103">
        <v>10150</v>
      </c>
      <c r="Q21" s="104">
        <f>IF(D21&gt;0,O21/D21*100,"-")</f>
        <v>61.265716680637048</v>
      </c>
      <c r="R21" s="103">
        <v>363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17</v>
      </c>
      <c r="B22" s="102" t="s">
        <v>284</v>
      </c>
      <c r="C22" s="101" t="s">
        <v>285</v>
      </c>
      <c r="D22" s="103">
        <f>+SUM(E22,+I22)</f>
        <v>8758</v>
      </c>
      <c r="E22" s="103">
        <f>+SUM(G22,+H22)</f>
        <v>2154</v>
      </c>
      <c r="F22" s="104">
        <f>IF(D22&gt;0,E22/D22*100,"-")</f>
        <v>24.594656314226992</v>
      </c>
      <c r="G22" s="103">
        <v>2154</v>
      </c>
      <c r="H22" s="103">
        <v>0</v>
      </c>
      <c r="I22" s="103">
        <f>+SUM(K22,+M22,+O22)</f>
        <v>6604</v>
      </c>
      <c r="J22" s="104">
        <f>IF(D22&gt;0,I22/D22*100,"-")</f>
        <v>75.405343685773005</v>
      </c>
      <c r="K22" s="103">
        <v>3154</v>
      </c>
      <c r="L22" s="104">
        <f>IF(D22&gt;0,K22/D22*100,"-")</f>
        <v>36.012788307832835</v>
      </c>
      <c r="M22" s="103">
        <v>0</v>
      </c>
      <c r="N22" s="104">
        <f>IF(D22&gt;0,M22/D22*100,"-")</f>
        <v>0</v>
      </c>
      <c r="O22" s="103">
        <v>3450</v>
      </c>
      <c r="P22" s="103">
        <v>2976</v>
      </c>
      <c r="Q22" s="104">
        <f>IF(D22&gt;0,O22/D22*100,"-")</f>
        <v>39.39255537794017</v>
      </c>
      <c r="R22" s="103">
        <v>195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17</v>
      </c>
      <c r="B23" s="102" t="s">
        <v>286</v>
      </c>
      <c r="C23" s="101" t="s">
        <v>287</v>
      </c>
      <c r="D23" s="103">
        <f>+SUM(E23,+I23)</f>
        <v>23170</v>
      </c>
      <c r="E23" s="103">
        <f>+SUM(G23,+H23)</f>
        <v>1295</v>
      </c>
      <c r="F23" s="104">
        <f>IF(D23&gt;0,E23/D23*100,"-")</f>
        <v>5.5891238670694863</v>
      </c>
      <c r="G23" s="103">
        <v>1295</v>
      </c>
      <c r="H23" s="103">
        <v>0</v>
      </c>
      <c r="I23" s="103">
        <f>+SUM(K23,+M23,+O23)</f>
        <v>21875</v>
      </c>
      <c r="J23" s="104">
        <f>IF(D23&gt;0,I23/D23*100,"-")</f>
        <v>94.410876132930511</v>
      </c>
      <c r="K23" s="103">
        <v>14134</v>
      </c>
      <c r="L23" s="104">
        <f>IF(D23&gt;0,K23/D23*100,"-")</f>
        <v>61.001294777729818</v>
      </c>
      <c r="M23" s="103">
        <v>0</v>
      </c>
      <c r="N23" s="104">
        <f>IF(D23&gt;0,M23/D23*100,"-")</f>
        <v>0</v>
      </c>
      <c r="O23" s="103">
        <v>7741</v>
      </c>
      <c r="P23" s="103">
        <v>4297</v>
      </c>
      <c r="Q23" s="104">
        <f>IF(D23&gt;0,O23/D23*100,"-")</f>
        <v>33.409581355200693</v>
      </c>
      <c r="R23" s="103">
        <v>719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17</v>
      </c>
      <c r="B24" s="102" t="s">
        <v>288</v>
      </c>
      <c r="C24" s="101" t="s">
        <v>289</v>
      </c>
      <c r="D24" s="103">
        <f>+SUM(E24,+I24)</f>
        <v>18325</v>
      </c>
      <c r="E24" s="103">
        <f>+SUM(G24,+H24)</f>
        <v>5501</v>
      </c>
      <c r="F24" s="104">
        <f>IF(D24&gt;0,E24/D24*100,"-")</f>
        <v>30.019099590723059</v>
      </c>
      <c r="G24" s="103">
        <v>5415</v>
      </c>
      <c r="H24" s="103">
        <v>86</v>
      </c>
      <c r="I24" s="103">
        <f>+SUM(K24,+M24,+O24)</f>
        <v>12824</v>
      </c>
      <c r="J24" s="104">
        <f>IF(D24&gt;0,I24/D24*100,"-")</f>
        <v>69.980900409276941</v>
      </c>
      <c r="K24" s="103">
        <v>2112</v>
      </c>
      <c r="L24" s="104">
        <f>IF(D24&gt;0,K24/D24*100,"-")</f>
        <v>11.525238744884039</v>
      </c>
      <c r="M24" s="103">
        <v>0</v>
      </c>
      <c r="N24" s="104">
        <f>IF(D24&gt;0,M24/D24*100,"-")</f>
        <v>0</v>
      </c>
      <c r="O24" s="103">
        <v>10712</v>
      </c>
      <c r="P24" s="103">
        <v>7743</v>
      </c>
      <c r="Q24" s="104">
        <f>IF(D24&gt;0,O24/D24*100,"-")</f>
        <v>58.455661664392913</v>
      </c>
      <c r="R24" s="103">
        <v>230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香川県</v>
      </c>
      <c r="B7" s="107" t="str">
        <f>水洗化人口等!B7</f>
        <v>37000</v>
      </c>
      <c r="C7" s="106" t="s">
        <v>200</v>
      </c>
      <c r="D7" s="108">
        <f>SUM(E7,+H7,+K7)</f>
        <v>192536</v>
      </c>
      <c r="E7" s="108">
        <f>SUM(F7:G7)</f>
        <v>12011</v>
      </c>
      <c r="F7" s="108">
        <f>SUM(F$8:F$207)</f>
        <v>10010</v>
      </c>
      <c r="G7" s="108">
        <f>SUM(G$8:G$207)</f>
        <v>2001</v>
      </c>
      <c r="H7" s="108">
        <f>SUM(I7:J7)</f>
        <v>21890</v>
      </c>
      <c r="I7" s="108">
        <f>SUM(I$8:I$207)</f>
        <v>21414</v>
      </c>
      <c r="J7" s="108">
        <f>SUM(J$8:J$207)</f>
        <v>476</v>
      </c>
      <c r="K7" s="108">
        <f>SUM(L7:M7)</f>
        <v>158635</v>
      </c>
      <c r="L7" s="108">
        <f>SUM(L$8:L$207)</f>
        <v>20103</v>
      </c>
      <c r="M7" s="108">
        <f>SUM(M$8:M$207)</f>
        <v>138532</v>
      </c>
      <c r="N7" s="108">
        <f>SUM(O7,+V7,+AC7)</f>
        <v>192630</v>
      </c>
      <c r="O7" s="108">
        <f>SUM(P7:U7)</f>
        <v>51527</v>
      </c>
      <c r="P7" s="108">
        <f t="shared" ref="P7:U7" si="0">SUM(P$8:P$207)</f>
        <v>50248</v>
      </c>
      <c r="Q7" s="108">
        <f t="shared" si="0"/>
        <v>0</v>
      </c>
      <c r="R7" s="108">
        <f t="shared" si="0"/>
        <v>0</v>
      </c>
      <c r="S7" s="108">
        <f t="shared" si="0"/>
        <v>1279</v>
      </c>
      <c r="T7" s="108">
        <f t="shared" si="0"/>
        <v>0</v>
      </c>
      <c r="U7" s="108">
        <f t="shared" si="0"/>
        <v>0</v>
      </c>
      <c r="V7" s="108">
        <f>SUM(W7:AB7)</f>
        <v>141009</v>
      </c>
      <c r="W7" s="108">
        <f t="shared" ref="W7:AB7" si="1">SUM(W$8:W$207)</f>
        <v>136989</v>
      </c>
      <c r="X7" s="108">
        <f t="shared" si="1"/>
        <v>0</v>
      </c>
      <c r="Y7" s="108">
        <f t="shared" si="1"/>
        <v>0</v>
      </c>
      <c r="Z7" s="108">
        <f t="shared" si="1"/>
        <v>4020</v>
      </c>
      <c r="AA7" s="108">
        <f t="shared" si="1"/>
        <v>0</v>
      </c>
      <c r="AB7" s="108">
        <f t="shared" si="1"/>
        <v>0</v>
      </c>
      <c r="AC7" s="108">
        <f>SUM(AD7:AE7)</f>
        <v>94</v>
      </c>
      <c r="AD7" s="108">
        <f>SUM(AD$8:AD$207)</f>
        <v>94</v>
      </c>
      <c r="AE7" s="108">
        <f>SUM(AE$8:AE$207)</f>
        <v>0</v>
      </c>
      <c r="AF7" s="108">
        <f>SUM(AG7:AI7)</f>
        <v>1218</v>
      </c>
      <c r="AG7" s="108">
        <f>SUM(AG$8:AG$207)</f>
        <v>1218</v>
      </c>
      <c r="AH7" s="108">
        <f>SUM(AH$8:AH$207)</f>
        <v>0</v>
      </c>
      <c r="AI7" s="108">
        <f>SUM(AI$8:AI$207)</f>
        <v>0</v>
      </c>
      <c r="AJ7" s="108">
        <f>SUM(AK7:AS7)</f>
        <v>1172</v>
      </c>
      <c r="AK7" s="108">
        <f t="shared" ref="AK7:AS7" si="2">SUM(AK$8:AK$207)</f>
        <v>3</v>
      </c>
      <c r="AL7" s="108">
        <f t="shared" si="2"/>
        <v>0</v>
      </c>
      <c r="AM7" s="108">
        <f t="shared" si="2"/>
        <v>279</v>
      </c>
      <c r="AN7" s="108">
        <f t="shared" si="2"/>
        <v>663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227</v>
      </c>
      <c r="AS7" s="108">
        <f t="shared" si="2"/>
        <v>0</v>
      </c>
      <c r="AT7" s="108">
        <f>SUM(AU7:AY7)</f>
        <v>50</v>
      </c>
      <c r="AU7" s="108">
        <f>SUM(AU$8:AU$207)</f>
        <v>49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58</v>
      </c>
      <c r="BA7" s="108">
        <f>SUM(BA$8:BA$207)</f>
        <v>58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17</v>
      </c>
      <c r="B8" s="113" t="s">
        <v>254</v>
      </c>
      <c r="C8" s="101" t="s">
        <v>255</v>
      </c>
      <c r="D8" s="103">
        <f>SUM(E8,+H8,+K8)</f>
        <v>64205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64205</v>
      </c>
      <c r="L8" s="103">
        <v>13422</v>
      </c>
      <c r="M8" s="103">
        <v>50783</v>
      </c>
      <c r="N8" s="103">
        <f>SUM(O8,+V8,+AC8)</f>
        <v>64205</v>
      </c>
      <c r="O8" s="103">
        <f>SUM(P8:U8)</f>
        <v>13422</v>
      </c>
      <c r="P8" s="103">
        <v>13422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50783</v>
      </c>
      <c r="W8" s="103">
        <v>50783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268</v>
      </c>
      <c r="AG8" s="103">
        <v>268</v>
      </c>
      <c r="AH8" s="103">
        <v>0</v>
      </c>
      <c r="AI8" s="103">
        <v>0</v>
      </c>
      <c r="AJ8" s="103">
        <f>SUM(AK8:AS8)</f>
        <v>268</v>
      </c>
      <c r="AK8" s="103">
        <v>0</v>
      </c>
      <c r="AL8" s="103">
        <v>0</v>
      </c>
      <c r="AM8" s="103">
        <v>260</v>
      </c>
      <c r="AN8" s="103">
        <v>0</v>
      </c>
      <c r="AO8" s="103">
        <v>0</v>
      </c>
      <c r="AP8" s="103">
        <v>0</v>
      </c>
      <c r="AQ8" s="103">
        <v>0</v>
      </c>
      <c r="AR8" s="103">
        <v>8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17</v>
      </c>
      <c r="B9" s="113" t="s">
        <v>258</v>
      </c>
      <c r="C9" s="101" t="s">
        <v>259</v>
      </c>
      <c r="D9" s="103">
        <f>SUM(E9,+H9,+K9)</f>
        <v>15444</v>
      </c>
      <c r="E9" s="103">
        <f>SUM(F9:G9)</f>
        <v>2505</v>
      </c>
      <c r="F9" s="103">
        <v>532</v>
      </c>
      <c r="G9" s="103">
        <v>1973</v>
      </c>
      <c r="H9" s="103">
        <f>SUM(I9:J9)</f>
        <v>3781</v>
      </c>
      <c r="I9" s="103">
        <v>3781</v>
      </c>
      <c r="J9" s="103">
        <v>0</v>
      </c>
      <c r="K9" s="103">
        <f>SUM(L9:M9)</f>
        <v>9158</v>
      </c>
      <c r="L9" s="103">
        <v>0</v>
      </c>
      <c r="M9" s="103">
        <v>9158</v>
      </c>
      <c r="N9" s="103">
        <f>SUM(O9,+V9,+AC9)</f>
        <v>15445</v>
      </c>
      <c r="O9" s="103">
        <f>SUM(P9:U9)</f>
        <v>4313</v>
      </c>
      <c r="P9" s="103">
        <v>4313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11131</v>
      </c>
      <c r="W9" s="103">
        <v>11131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1</v>
      </c>
      <c r="AD9" s="103">
        <v>1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17</v>
      </c>
      <c r="B10" s="113" t="s">
        <v>260</v>
      </c>
      <c r="C10" s="101" t="s">
        <v>261</v>
      </c>
      <c r="D10" s="103">
        <f>SUM(E10,+H10,+K10)</f>
        <v>15351</v>
      </c>
      <c r="E10" s="103">
        <f>SUM(F10:G10)</f>
        <v>5083</v>
      </c>
      <c r="F10" s="103">
        <v>5083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10268</v>
      </c>
      <c r="L10" s="103">
        <v>0</v>
      </c>
      <c r="M10" s="103">
        <v>10268</v>
      </c>
      <c r="N10" s="103">
        <f>SUM(O10,+V10,+AC10)</f>
        <v>15351</v>
      </c>
      <c r="O10" s="103">
        <f>SUM(P10:U10)</f>
        <v>5083</v>
      </c>
      <c r="P10" s="103">
        <v>5083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10268</v>
      </c>
      <c r="W10" s="103">
        <v>10268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40</v>
      </c>
      <c r="AG10" s="103">
        <v>40</v>
      </c>
      <c r="AH10" s="103">
        <v>0</v>
      </c>
      <c r="AI10" s="103">
        <v>0</v>
      </c>
      <c r="AJ10" s="103">
        <f>SUM(AK10:AS10)</f>
        <v>40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40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17</v>
      </c>
      <c r="B11" s="113" t="s">
        <v>262</v>
      </c>
      <c r="C11" s="101" t="s">
        <v>263</v>
      </c>
      <c r="D11" s="103">
        <f>SUM(E11,+H11,+K11)</f>
        <v>4013</v>
      </c>
      <c r="E11" s="103">
        <f>SUM(F11:G11)</f>
        <v>0</v>
      </c>
      <c r="F11" s="103">
        <v>0</v>
      </c>
      <c r="G11" s="103">
        <v>0</v>
      </c>
      <c r="H11" s="103">
        <f>SUM(I11:J11)</f>
        <v>1609</v>
      </c>
      <c r="I11" s="103">
        <v>1609</v>
      </c>
      <c r="J11" s="103">
        <v>0</v>
      </c>
      <c r="K11" s="103">
        <f>SUM(L11:M11)</f>
        <v>2404</v>
      </c>
      <c r="L11" s="103">
        <v>0</v>
      </c>
      <c r="M11" s="103">
        <v>2404</v>
      </c>
      <c r="N11" s="103">
        <f>SUM(O11,+V11,+AC11)</f>
        <v>4014</v>
      </c>
      <c r="O11" s="103">
        <f>SUM(P11:U11)</f>
        <v>1609</v>
      </c>
      <c r="P11" s="103">
        <v>1609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2404</v>
      </c>
      <c r="W11" s="103">
        <v>2404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</v>
      </c>
      <c r="AD11" s="103">
        <v>1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17</v>
      </c>
      <c r="B12" s="113" t="s">
        <v>264</v>
      </c>
      <c r="C12" s="101" t="s">
        <v>265</v>
      </c>
      <c r="D12" s="103">
        <f>SUM(E12,+H12,+K12)</f>
        <v>16114</v>
      </c>
      <c r="E12" s="103">
        <f>SUM(F12:G12)</f>
        <v>164</v>
      </c>
      <c r="F12" s="103">
        <v>136</v>
      </c>
      <c r="G12" s="103">
        <v>28</v>
      </c>
      <c r="H12" s="103">
        <f>SUM(I12:J12)</f>
        <v>5271</v>
      </c>
      <c r="I12" s="103">
        <v>5271</v>
      </c>
      <c r="J12" s="103">
        <v>0</v>
      </c>
      <c r="K12" s="103">
        <f>SUM(L12:M12)</f>
        <v>10679</v>
      </c>
      <c r="L12" s="103">
        <v>0</v>
      </c>
      <c r="M12" s="103">
        <v>10679</v>
      </c>
      <c r="N12" s="103">
        <f>SUM(O12,+V12,+AC12)</f>
        <v>16114</v>
      </c>
      <c r="O12" s="103">
        <f>SUM(P12:U12)</f>
        <v>5407</v>
      </c>
      <c r="P12" s="103">
        <v>5407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10707</v>
      </c>
      <c r="W12" s="103">
        <v>10707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682</v>
      </c>
      <c r="AG12" s="103">
        <v>682</v>
      </c>
      <c r="AH12" s="103">
        <v>0</v>
      </c>
      <c r="AI12" s="103">
        <v>0</v>
      </c>
      <c r="AJ12" s="103">
        <f>SUM(AK12:AS12)</f>
        <v>663</v>
      </c>
      <c r="AK12" s="103">
        <v>0</v>
      </c>
      <c r="AL12" s="103">
        <v>0</v>
      </c>
      <c r="AM12" s="103">
        <v>0</v>
      </c>
      <c r="AN12" s="103">
        <v>663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19</v>
      </c>
      <c r="AU12" s="103">
        <v>19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17</v>
      </c>
      <c r="B13" s="113" t="s">
        <v>266</v>
      </c>
      <c r="C13" s="101" t="s">
        <v>267</v>
      </c>
      <c r="D13" s="103">
        <f>SUM(E13,+H13,+K13)</f>
        <v>6994</v>
      </c>
      <c r="E13" s="103">
        <f>SUM(F13:G13)</f>
        <v>0</v>
      </c>
      <c r="F13" s="103">
        <v>0</v>
      </c>
      <c r="G13" s="103">
        <v>0</v>
      </c>
      <c r="H13" s="103">
        <f>SUM(I13:J13)</f>
        <v>1199</v>
      </c>
      <c r="I13" s="103">
        <v>1199</v>
      </c>
      <c r="J13" s="103">
        <v>0</v>
      </c>
      <c r="K13" s="103">
        <f>SUM(L13:M13)</f>
        <v>5795</v>
      </c>
      <c r="L13" s="103">
        <v>0</v>
      </c>
      <c r="M13" s="103">
        <v>5795</v>
      </c>
      <c r="N13" s="103">
        <f>SUM(O13,+V13,+AC13)</f>
        <v>7010</v>
      </c>
      <c r="O13" s="103">
        <f>SUM(P13:U13)</f>
        <v>1199</v>
      </c>
      <c r="P13" s="103">
        <v>1199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5795</v>
      </c>
      <c r="W13" s="103">
        <v>5795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16</v>
      </c>
      <c r="AD13" s="103">
        <v>16</v>
      </c>
      <c r="AE13" s="103">
        <v>0</v>
      </c>
      <c r="AF13" s="103">
        <f>SUM(AG13:AI13)</f>
        <v>14</v>
      </c>
      <c r="AG13" s="103">
        <v>14</v>
      </c>
      <c r="AH13" s="103">
        <v>0</v>
      </c>
      <c r="AI13" s="103">
        <v>0</v>
      </c>
      <c r="AJ13" s="103">
        <f>SUM(AK13:AS13)</f>
        <v>14</v>
      </c>
      <c r="AK13" s="103">
        <v>0</v>
      </c>
      <c r="AL13" s="103">
        <v>0</v>
      </c>
      <c r="AM13" s="103">
        <v>14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17</v>
      </c>
      <c r="B14" s="113" t="s">
        <v>268</v>
      </c>
      <c r="C14" s="101" t="s">
        <v>269</v>
      </c>
      <c r="D14" s="103">
        <f>SUM(E14,+H14,+K14)</f>
        <v>5728</v>
      </c>
      <c r="E14" s="103">
        <f>SUM(F14:G14)</f>
        <v>0</v>
      </c>
      <c r="F14" s="103">
        <v>0</v>
      </c>
      <c r="G14" s="103">
        <v>0</v>
      </c>
      <c r="H14" s="103">
        <f>SUM(I14:J14)</f>
        <v>1540</v>
      </c>
      <c r="I14" s="103">
        <v>1540</v>
      </c>
      <c r="J14" s="103">
        <v>0</v>
      </c>
      <c r="K14" s="103">
        <f>SUM(L14:M14)</f>
        <v>4188</v>
      </c>
      <c r="L14" s="103">
        <v>0</v>
      </c>
      <c r="M14" s="103">
        <v>4188</v>
      </c>
      <c r="N14" s="103">
        <f>SUM(O14,+V14,+AC14)</f>
        <v>5728</v>
      </c>
      <c r="O14" s="103">
        <f>SUM(P14:U14)</f>
        <v>1540</v>
      </c>
      <c r="P14" s="103">
        <v>1540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4188</v>
      </c>
      <c r="W14" s="103">
        <v>4188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17</v>
      </c>
      <c r="B15" s="113" t="s">
        <v>270</v>
      </c>
      <c r="C15" s="101" t="s">
        <v>271</v>
      </c>
      <c r="D15" s="103">
        <f>SUM(E15,+H15,+K15)</f>
        <v>25446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25446</v>
      </c>
      <c r="L15" s="103">
        <v>4362</v>
      </c>
      <c r="M15" s="103">
        <v>21084</v>
      </c>
      <c r="N15" s="103">
        <f>SUM(O15,+V15,+AC15)</f>
        <v>25502</v>
      </c>
      <c r="O15" s="103">
        <f>SUM(P15:U15)</f>
        <v>4362</v>
      </c>
      <c r="P15" s="103">
        <v>4362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21084</v>
      </c>
      <c r="W15" s="103">
        <v>21084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56</v>
      </c>
      <c r="AD15" s="103">
        <v>56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17</v>
      </c>
      <c r="B16" s="113" t="s">
        <v>272</v>
      </c>
      <c r="C16" s="101" t="s">
        <v>273</v>
      </c>
      <c r="D16" s="103">
        <f>SUM(E16,+H16,+K16)</f>
        <v>10457</v>
      </c>
      <c r="E16" s="103">
        <f>SUM(F16:G16)</f>
        <v>0</v>
      </c>
      <c r="F16" s="103">
        <v>0</v>
      </c>
      <c r="G16" s="103">
        <v>0</v>
      </c>
      <c r="H16" s="103">
        <f>SUM(I16:J16)</f>
        <v>4651</v>
      </c>
      <c r="I16" s="103">
        <v>4651</v>
      </c>
      <c r="J16" s="103">
        <v>0</v>
      </c>
      <c r="K16" s="103">
        <f>SUM(L16:M16)</f>
        <v>5806</v>
      </c>
      <c r="L16" s="103">
        <v>0</v>
      </c>
      <c r="M16" s="103">
        <v>5806</v>
      </c>
      <c r="N16" s="103">
        <f>SUM(O16,+V16,+AC16)</f>
        <v>10457</v>
      </c>
      <c r="O16" s="103">
        <f>SUM(P16:U16)</f>
        <v>4651</v>
      </c>
      <c r="P16" s="103">
        <v>4651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5806</v>
      </c>
      <c r="W16" s="103">
        <v>5806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27</v>
      </c>
      <c r="AG16" s="103">
        <v>27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27</v>
      </c>
      <c r="AU16" s="103">
        <v>27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17</v>
      </c>
      <c r="B17" s="113" t="s">
        <v>274</v>
      </c>
      <c r="C17" s="101" t="s">
        <v>275</v>
      </c>
      <c r="D17" s="103">
        <f>SUM(E17,+H17,+K17)</f>
        <v>5660</v>
      </c>
      <c r="E17" s="103">
        <f>SUM(F17:G17)</f>
        <v>2898</v>
      </c>
      <c r="F17" s="103">
        <v>2898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2762</v>
      </c>
      <c r="L17" s="103">
        <v>0</v>
      </c>
      <c r="M17" s="103">
        <v>2762</v>
      </c>
      <c r="N17" s="103">
        <f>SUM(O17,+V17,+AC17)</f>
        <v>5660</v>
      </c>
      <c r="O17" s="103">
        <f>SUM(P17:U17)</f>
        <v>2898</v>
      </c>
      <c r="P17" s="103">
        <v>2898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2762</v>
      </c>
      <c r="W17" s="103">
        <v>2762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179</v>
      </c>
      <c r="AG17" s="103">
        <v>179</v>
      </c>
      <c r="AH17" s="103">
        <v>0</v>
      </c>
      <c r="AI17" s="103">
        <v>0</v>
      </c>
      <c r="AJ17" s="103">
        <f>SUM(AK17:AS17)</f>
        <v>179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179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17</v>
      </c>
      <c r="B18" s="113" t="s">
        <v>276</v>
      </c>
      <c r="C18" s="101" t="s">
        <v>277</v>
      </c>
      <c r="D18" s="103">
        <f>SUM(E18,+H18,+K18)</f>
        <v>7754</v>
      </c>
      <c r="E18" s="103">
        <f>SUM(F18:G18)</f>
        <v>0</v>
      </c>
      <c r="F18" s="103">
        <v>0</v>
      </c>
      <c r="G18" s="103">
        <v>0</v>
      </c>
      <c r="H18" s="103">
        <f>SUM(I18:J18)</f>
        <v>1511</v>
      </c>
      <c r="I18" s="103">
        <v>1511</v>
      </c>
      <c r="J18" s="103">
        <v>0</v>
      </c>
      <c r="K18" s="103">
        <f>SUM(L18:M18)</f>
        <v>6243</v>
      </c>
      <c r="L18" s="103">
        <v>0</v>
      </c>
      <c r="M18" s="103">
        <v>6243</v>
      </c>
      <c r="N18" s="103">
        <f>SUM(O18,+V18,+AC18)</f>
        <v>7754</v>
      </c>
      <c r="O18" s="103">
        <f>SUM(P18:U18)</f>
        <v>1511</v>
      </c>
      <c r="P18" s="103">
        <v>1511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6243</v>
      </c>
      <c r="W18" s="103">
        <v>6243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17</v>
      </c>
      <c r="B19" s="113" t="s">
        <v>278</v>
      </c>
      <c r="C19" s="101" t="s">
        <v>279</v>
      </c>
      <c r="D19" s="103">
        <f>SUM(E19,+H19,+K19)</f>
        <v>472</v>
      </c>
      <c r="E19" s="103">
        <f>SUM(F19:G19)</f>
        <v>0</v>
      </c>
      <c r="F19" s="103">
        <v>0</v>
      </c>
      <c r="G19" s="103">
        <v>0</v>
      </c>
      <c r="H19" s="103">
        <f>SUM(I19:J19)</f>
        <v>91</v>
      </c>
      <c r="I19" s="103">
        <v>91</v>
      </c>
      <c r="J19" s="103">
        <v>0</v>
      </c>
      <c r="K19" s="103">
        <f>SUM(L19:M19)</f>
        <v>381</v>
      </c>
      <c r="L19" s="103">
        <v>0</v>
      </c>
      <c r="M19" s="103">
        <v>381</v>
      </c>
      <c r="N19" s="103">
        <f>SUM(O19,+V19,+AC19)</f>
        <v>486</v>
      </c>
      <c r="O19" s="103">
        <f>SUM(P19:U19)</f>
        <v>91</v>
      </c>
      <c r="P19" s="103">
        <v>0</v>
      </c>
      <c r="Q19" s="103">
        <v>0</v>
      </c>
      <c r="R19" s="103">
        <v>0</v>
      </c>
      <c r="S19" s="103">
        <v>91</v>
      </c>
      <c r="T19" s="103">
        <v>0</v>
      </c>
      <c r="U19" s="103">
        <v>0</v>
      </c>
      <c r="V19" s="103">
        <f>SUM(W19:AB19)</f>
        <v>381</v>
      </c>
      <c r="W19" s="103">
        <v>0</v>
      </c>
      <c r="X19" s="103">
        <v>0</v>
      </c>
      <c r="Y19" s="103">
        <v>0</v>
      </c>
      <c r="Z19" s="103">
        <v>381</v>
      </c>
      <c r="AA19" s="103">
        <v>0</v>
      </c>
      <c r="AB19" s="103">
        <v>0</v>
      </c>
      <c r="AC19" s="103">
        <f>SUM(AD19:AE19)</f>
        <v>14</v>
      </c>
      <c r="AD19" s="103">
        <v>14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17</v>
      </c>
      <c r="B20" s="113" t="s">
        <v>280</v>
      </c>
      <c r="C20" s="101" t="s">
        <v>281</v>
      </c>
      <c r="D20" s="103">
        <f>SUM(E20,+H20,+K20)</f>
        <v>1231</v>
      </c>
      <c r="E20" s="103">
        <f>SUM(F20:G20)</f>
        <v>433</v>
      </c>
      <c r="F20" s="103">
        <v>433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798</v>
      </c>
      <c r="L20" s="103">
        <v>0</v>
      </c>
      <c r="M20" s="103">
        <v>798</v>
      </c>
      <c r="N20" s="103">
        <f>SUM(O20,+V20,+AC20)</f>
        <v>1231</v>
      </c>
      <c r="O20" s="103">
        <f>SUM(P20:U20)</f>
        <v>433</v>
      </c>
      <c r="P20" s="103">
        <v>433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798</v>
      </c>
      <c r="W20" s="103">
        <v>798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</v>
      </c>
      <c r="AG20" s="103">
        <v>3</v>
      </c>
      <c r="AH20" s="103">
        <v>0</v>
      </c>
      <c r="AI20" s="103">
        <v>0</v>
      </c>
      <c r="AJ20" s="103">
        <f>SUM(AK20:AS20)</f>
        <v>3</v>
      </c>
      <c r="AK20" s="103">
        <v>3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</v>
      </c>
      <c r="AU20" s="103">
        <v>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17</v>
      </c>
      <c r="B21" s="113" t="s">
        <v>282</v>
      </c>
      <c r="C21" s="101" t="s">
        <v>283</v>
      </c>
      <c r="D21" s="103">
        <f>SUM(E21,+H21,+K21)</f>
        <v>4827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4827</v>
      </c>
      <c r="L21" s="103">
        <v>1188</v>
      </c>
      <c r="M21" s="103">
        <v>3639</v>
      </c>
      <c r="N21" s="103">
        <f>SUM(O21,+V21,+AC21)</f>
        <v>4827</v>
      </c>
      <c r="O21" s="103">
        <f>SUM(P21:U21)</f>
        <v>1188</v>
      </c>
      <c r="P21" s="103">
        <v>0</v>
      </c>
      <c r="Q21" s="103">
        <v>0</v>
      </c>
      <c r="R21" s="103">
        <v>0</v>
      </c>
      <c r="S21" s="103">
        <v>1188</v>
      </c>
      <c r="T21" s="103">
        <v>0</v>
      </c>
      <c r="U21" s="103">
        <v>0</v>
      </c>
      <c r="V21" s="103">
        <f>SUM(W21:AB21)</f>
        <v>3639</v>
      </c>
      <c r="W21" s="103">
        <v>0</v>
      </c>
      <c r="X21" s="103">
        <v>0</v>
      </c>
      <c r="Y21" s="103">
        <v>0</v>
      </c>
      <c r="Z21" s="103">
        <v>3639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17</v>
      </c>
      <c r="B22" s="113" t="s">
        <v>284</v>
      </c>
      <c r="C22" s="101" t="s">
        <v>285</v>
      </c>
      <c r="D22" s="103">
        <f>SUM(E22,+H22,+K22)</f>
        <v>2395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2395</v>
      </c>
      <c r="L22" s="103">
        <v>1131</v>
      </c>
      <c r="M22" s="103">
        <v>1264</v>
      </c>
      <c r="N22" s="103">
        <f>SUM(O22,+V22,+AC22)</f>
        <v>2395</v>
      </c>
      <c r="O22" s="103">
        <f>SUM(P22:U22)</f>
        <v>1131</v>
      </c>
      <c r="P22" s="103">
        <v>1131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1264</v>
      </c>
      <c r="W22" s="103">
        <v>1264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17</v>
      </c>
      <c r="B23" s="113" t="s">
        <v>286</v>
      </c>
      <c r="C23" s="101" t="s">
        <v>287</v>
      </c>
      <c r="D23" s="103">
        <f>SUM(E23,+H23,+K23)</f>
        <v>3197</v>
      </c>
      <c r="E23" s="103">
        <f>SUM(F23:G23)</f>
        <v>0</v>
      </c>
      <c r="F23" s="103">
        <v>0</v>
      </c>
      <c r="G23" s="103">
        <v>0</v>
      </c>
      <c r="H23" s="103">
        <f>SUM(I23:J23)</f>
        <v>1546</v>
      </c>
      <c r="I23" s="103">
        <v>1546</v>
      </c>
      <c r="J23" s="103">
        <v>0</v>
      </c>
      <c r="K23" s="103">
        <f>SUM(L23:M23)</f>
        <v>1651</v>
      </c>
      <c r="L23" s="103">
        <v>0</v>
      </c>
      <c r="M23" s="103">
        <v>1651</v>
      </c>
      <c r="N23" s="103">
        <f>SUM(O23,+V23,+AC23)</f>
        <v>3197</v>
      </c>
      <c r="O23" s="103">
        <f>SUM(P23:U23)</f>
        <v>1546</v>
      </c>
      <c r="P23" s="103">
        <v>1546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1651</v>
      </c>
      <c r="W23" s="103">
        <v>1651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5</v>
      </c>
      <c r="AG23" s="103">
        <v>5</v>
      </c>
      <c r="AH23" s="103">
        <v>0</v>
      </c>
      <c r="AI23" s="103">
        <v>0</v>
      </c>
      <c r="AJ23" s="103">
        <f>SUM(AK23:AS23)</f>
        <v>5</v>
      </c>
      <c r="AK23" s="103">
        <v>0</v>
      </c>
      <c r="AL23" s="103">
        <v>0</v>
      </c>
      <c r="AM23" s="103">
        <v>5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</v>
      </c>
      <c r="AU23" s="103">
        <v>0</v>
      </c>
      <c r="AV23" s="103">
        <v>0</v>
      </c>
      <c r="AW23" s="103">
        <v>1</v>
      </c>
      <c r="AX23" s="103">
        <v>0</v>
      </c>
      <c r="AY23" s="103">
        <v>0</v>
      </c>
      <c r="AZ23" s="103">
        <f>SUM(BA23:BC23)</f>
        <v>58</v>
      </c>
      <c r="BA23" s="103">
        <v>58</v>
      </c>
      <c r="BB23" s="103">
        <v>0</v>
      </c>
      <c r="BC23" s="103">
        <v>0</v>
      </c>
    </row>
    <row r="24" spans="1:55" s="105" customFormat="1" ht="13.5" customHeight="1">
      <c r="A24" s="115" t="s">
        <v>17</v>
      </c>
      <c r="B24" s="113" t="s">
        <v>288</v>
      </c>
      <c r="C24" s="101" t="s">
        <v>289</v>
      </c>
      <c r="D24" s="103">
        <f>SUM(E24,+H24,+K24)</f>
        <v>3248</v>
      </c>
      <c r="E24" s="103">
        <f>SUM(F24:G24)</f>
        <v>928</v>
      </c>
      <c r="F24" s="103">
        <v>928</v>
      </c>
      <c r="G24" s="103">
        <v>0</v>
      </c>
      <c r="H24" s="103">
        <f>SUM(I24:J24)</f>
        <v>691</v>
      </c>
      <c r="I24" s="103">
        <v>215</v>
      </c>
      <c r="J24" s="103">
        <v>476</v>
      </c>
      <c r="K24" s="103">
        <f>SUM(L24:M24)</f>
        <v>1629</v>
      </c>
      <c r="L24" s="103">
        <v>0</v>
      </c>
      <c r="M24" s="103">
        <v>1629</v>
      </c>
      <c r="N24" s="103">
        <f>SUM(O24,+V24,+AC24)</f>
        <v>3254</v>
      </c>
      <c r="O24" s="103">
        <f>SUM(P24:U24)</f>
        <v>1143</v>
      </c>
      <c r="P24" s="103">
        <v>1143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2105</v>
      </c>
      <c r="W24" s="103">
        <v>2105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6</v>
      </c>
      <c r="AD24" s="103">
        <v>6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37208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37322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37324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37341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37364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37386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37387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37403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37404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37406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2022-01-20T01:06:10Z</dcterms:modified>
</cp:coreProperties>
</file>