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3岡山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水洗化人口等!$A$6:$AA$33</definedName>
    <definedName name="_xlnm.Print_Area" localSheetId="2">し尿集計結果!$A$1:$M$36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N9" i="2" s="1"/>
  <c r="AC10" i="2"/>
  <c r="AC11" i="2"/>
  <c r="AC12" i="2"/>
  <c r="AC13" i="2"/>
  <c r="N13" i="2" s="1"/>
  <c r="AC14" i="2"/>
  <c r="AC15" i="2"/>
  <c r="N15" i="2" s="1"/>
  <c r="AC16" i="2"/>
  <c r="AC17" i="2"/>
  <c r="AC18" i="2"/>
  <c r="AC19" i="2"/>
  <c r="N19" i="2" s="1"/>
  <c r="AC20" i="2"/>
  <c r="AC21" i="2"/>
  <c r="N21" i="2" s="1"/>
  <c r="AC22" i="2"/>
  <c r="AC23" i="2"/>
  <c r="AC24" i="2"/>
  <c r="AC25" i="2"/>
  <c r="N25" i="2" s="1"/>
  <c r="AC26" i="2"/>
  <c r="AC27" i="2"/>
  <c r="N27" i="2" s="1"/>
  <c r="AC28" i="2"/>
  <c r="AC29" i="2"/>
  <c r="AC30" i="2"/>
  <c r="AC31" i="2"/>
  <c r="N31" i="2" s="1"/>
  <c r="AC32" i="2"/>
  <c r="AC33" i="2"/>
  <c r="N33" i="2" s="1"/>
  <c r="AC34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8" i="2"/>
  <c r="N10" i="2"/>
  <c r="N11" i="2"/>
  <c r="N12" i="2"/>
  <c r="N14" i="2"/>
  <c r="N16" i="2"/>
  <c r="N17" i="2"/>
  <c r="N18" i="2"/>
  <c r="N20" i="2"/>
  <c r="N22" i="2"/>
  <c r="N23" i="2"/>
  <c r="N24" i="2"/>
  <c r="N26" i="2"/>
  <c r="N28" i="2"/>
  <c r="N29" i="2"/>
  <c r="N30" i="2"/>
  <c r="N32" i="2"/>
  <c r="N34" i="2"/>
  <c r="K8" i="2"/>
  <c r="K9" i="2"/>
  <c r="D9" i="2" s="1"/>
  <c r="K10" i="2"/>
  <c r="K11" i="2"/>
  <c r="K12" i="2"/>
  <c r="K13" i="2"/>
  <c r="D13" i="2" s="1"/>
  <c r="K14" i="2"/>
  <c r="K15" i="2"/>
  <c r="D15" i="2" s="1"/>
  <c r="K16" i="2"/>
  <c r="K17" i="2"/>
  <c r="K18" i="2"/>
  <c r="K19" i="2"/>
  <c r="D19" i="2" s="1"/>
  <c r="K20" i="2"/>
  <c r="K21" i="2"/>
  <c r="D21" i="2" s="1"/>
  <c r="K22" i="2"/>
  <c r="K23" i="2"/>
  <c r="K24" i="2"/>
  <c r="K25" i="2"/>
  <c r="D25" i="2" s="1"/>
  <c r="K26" i="2"/>
  <c r="K27" i="2"/>
  <c r="D27" i="2" s="1"/>
  <c r="K28" i="2"/>
  <c r="K29" i="2"/>
  <c r="K30" i="2"/>
  <c r="K31" i="2"/>
  <c r="D31" i="2" s="1"/>
  <c r="K32" i="2"/>
  <c r="K33" i="2"/>
  <c r="D33" i="2" s="1"/>
  <c r="K3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E8" i="2"/>
  <c r="D8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D29" i="2"/>
  <c r="D30" i="2"/>
  <c r="D32" i="2"/>
  <c r="D34" i="2"/>
  <c r="I8" i="1"/>
  <c r="I9" i="1"/>
  <c r="D9" i="1" s="1"/>
  <c r="I10" i="1"/>
  <c r="I11" i="1"/>
  <c r="I12" i="1"/>
  <c r="I13" i="1"/>
  <c r="I14" i="1"/>
  <c r="I15" i="1"/>
  <c r="D15" i="1" s="1"/>
  <c r="I16" i="1"/>
  <c r="I17" i="1"/>
  <c r="I18" i="1"/>
  <c r="I19" i="1"/>
  <c r="I20" i="1"/>
  <c r="I21" i="1"/>
  <c r="D21" i="1" s="1"/>
  <c r="I22" i="1"/>
  <c r="I23" i="1"/>
  <c r="I24" i="1"/>
  <c r="I25" i="1"/>
  <c r="I26" i="1"/>
  <c r="I27" i="1"/>
  <c r="D27" i="1" s="1"/>
  <c r="I28" i="1"/>
  <c r="I29" i="1"/>
  <c r="I30" i="1"/>
  <c r="I31" i="1"/>
  <c r="I32" i="1"/>
  <c r="I33" i="1"/>
  <c r="D33" i="1" s="1"/>
  <c r="I34" i="1"/>
  <c r="E8" i="1"/>
  <c r="E9" i="1"/>
  <c r="E10" i="1"/>
  <c r="E11" i="1"/>
  <c r="E12" i="1"/>
  <c r="E13" i="1"/>
  <c r="D13" i="1" s="1"/>
  <c r="E14" i="1"/>
  <c r="E15" i="1"/>
  <c r="E16" i="1"/>
  <c r="E17" i="1"/>
  <c r="E18" i="1"/>
  <c r="E19" i="1"/>
  <c r="D19" i="1" s="1"/>
  <c r="E20" i="1"/>
  <c r="E21" i="1"/>
  <c r="E22" i="1"/>
  <c r="E23" i="1"/>
  <c r="E24" i="1"/>
  <c r="E25" i="1"/>
  <c r="D25" i="1" s="1"/>
  <c r="E26" i="1"/>
  <c r="E27" i="1"/>
  <c r="E28" i="1"/>
  <c r="E29" i="1"/>
  <c r="E30" i="1"/>
  <c r="E31" i="1"/>
  <c r="D31" i="1" s="1"/>
  <c r="E32" i="1"/>
  <c r="E33" i="1"/>
  <c r="E34" i="1"/>
  <c r="D8" i="1"/>
  <c r="Q8" i="1" s="1"/>
  <c r="D10" i="1"/>
  <c r="Q10" i="1" s="1"/>
  <c r="D11" i="1"/>
  <c r="N11" i="1" s="1"/>
  <c r="D12" i="1"/>
  <c r="N12" i="1" s="1"/>
  <c r="D14" i="1"/>
  <c r="Q14" i="1" s="1"/>
  <c r="D16" i="1"/>
  <c r="Q16" i="1" s="1"/>
  <c r="D17" i="1"/>
  <c r="N17" i="1" s="1"/>
  <c r="D18" i="1"/>
  <c r="N18" i="1" s="1"/>
  <c r="D20" i="1"/>
  <c r="Q20" i="1" s="1"/>
  <c r="D22" i="1"/>
  <c r="Q22" i="1" s="1"/>
  <c r="D23" i="1"/>
  <c r="N23" i="1" s="1"/>
  <c r="D24" i="1"/>
  <c r="N24" i="1" s="1"/>
  <c r="D26" i="1"/>
  <c r="Q26" i="1" s="1"/>
  <c r="D28" i="1"/>
  <c r="F28" i="1" s="1"/>
  <c r="D29" i="1"/>
  <c r="N29" i="1" s="1"/>
  <c r="D30" i="1"/>
  <c r="N30" i="1" s="1"/>
  <c r="D32" i="1"/>
  <c r="Q32" i="1" s="1"/>
  <c r="D34" i="1"/>
  <c r="Q34" i="1" s="1"/>
  <c r="Q27" i="1" l="1"/>
  <c r="L27" i="1"/>
  <c r="N27" i="1"/>
  <c r="J27" i="1"/>
  <c r="F27" i="1"/>
  <c r="N31" i="1"/>
  <c r="J31" i="1"/>
  <c r="F31" i="1"/>
  <c r="Q31" i="1"/>
  <c r="L31" i="1"/>
  <c r="N25" i="1"/>
  <c r="J25" i="1"/>
  <c r="F25" i="1"/>
  <c r="Q25" i="1"/>
  <c r="L25" i="1"/>
  <c r="N19" i="1"/>
  <c r="J19" i="1"/>
  <c r="F19" i="1"/>
  <c r="Q19" i="1"/>
  <c r="L19" i="1"/>
  <c r="N13" i="1"/>
  <c r="J13" i="1"/>
  <c r="F13" i="1"/>
  <c r="Q13" i="1"/>
  <c r="L13" i="1"/>
  <c r="Q33" i="1"/>
  <c r="L33" i="1"/>
  <c r="N33" i="1"/>
  <c r="J33" i="1"/>
  <c r="F33" i="1"/>
  <c r="Q21" i="1"/>
  <c r="L21" i="1"/>
  <c r="N21" i="1"/>
  <c r="J21" i="1"/>
  <c r="F21" i="1"/>
  <c r="Q15" i="1"/>
  <c r="L15" i="1"/>
  <c r="N15" i="1"/>
  <c r="J15" i="1"/>
  <c r="F15" i="1"/>
  <c r="Q9" i="1"/>
  <c r="L9" i="1"/>
  <c r="N9" i="1"/>
  <c r="J9" i="1"/>
  <c r="F9" i="1"/>
  <c r="F34" i="1"/>
  <c r="F22" i="1"/>
  <c r="F10" i="1"/>
  <c r="J34" i="1"/>
  <c r="J28" i="1"/>
  <c r="J22" i="1"/>
  <c r="J16" i="1"/>
  <c r="J10" i="1"/>
  <c r="N34" i="1"/>
  <c r="N28" i="1"/>
  <c r="N22" i="1"/>
  <c r="N16" i="1"/>
  <c r="N10" i="1"/>
  <c r="L30" i="1"/>
  <c r="L24" i="1"/>
  <c r="L18" i="1"/>
  <c r="L12" i="1"/>
  <c r="Q30" i="1"/>
  <c r="Q24" i="1"/>
  <c r="Q18" i="1"/>
  <c r="Q12" i="1"/>
  <c r="F16" i="1"/>
  <c r="F32" i="1"/>
  <c r="F26" i="1"/>
  <c r="F20" i="1"/>
  <c r="F14" i="1"/>
  <c r="F8" i="1"/>
  <c r="J32" i="1"/>
  <c r="J26" i="1"/>
  <c r="J20" i="1"/>
  <c r="J14" i="1"/>
  <c r="J8" i="1"/>
  <c r="L29" i="1"/>
  <c r="L23" i="1"/>
  <c r="L17" i="1"/>
  <c r="L11" i="1"/>
  <c r="N32" i="1"/>
  <c r="N26" i="1"/>
  <c r="N20" i="1"/>
  <c r="N14" i="1"/>
  <c r="N8" i="1"/>
  <c r="Q29" i="1"/>
  <c r="Q23" i="1"/>
  <c r="Q17" i="1"/>
  <c r="Q11" i="1"/>
  <c r="L34" i="1"/>
  <c r="L28" i="1"/>
  <c r="L22" i="1"/>
  <c r="L16" i="1"/>
  <c r="L10" i="1"/>
  <c r="Q28" i="1"/>
  <c r="F30" i="1"/>
  <c r="F24" i="1"/>
  <c r="F18" i="1"/>
  <c r="F12" i="1"/>
  <c r="J30" i="1"/>
  <c r="J24" i="1"/>
  <c r="J18" i="1"/>
  <c r="J12" i="1"/>
  <c r="F29" i="1"/>
  <c r="F23" i="1"/>
  <c r="F17" i="1"/>
  <c r="F11" i="1"/>
  <c r="J29" i="1"/>
  <c r="J23" i="1"/>
  <c r="J17" i="1"/>
  <c r="J11" i="1"/>
  <c r="L32" i="1"/>
  <c r="L26" i="1"/>
  <c r="L20" i="1"/>
  <c r="L14" i="1"/>
  <c r="L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<sst xmlns="http://schemas.openxmlformats.org/spreadsheetml/2006/main" count="727" uniqueCount="310">
  <si>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</si>
  <si>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</si>
  <si>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</si>
  <si>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</si>
  <si>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</si>
  <si>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</si>
  <si>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</si>
  <si>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</si>
  <si>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</si>
  <si>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</si>
  <si>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</si>
  <si>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</si>
  <si>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</si>
  <si>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</si>
  <si>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</si>
  <si>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</si>
  <si>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</si>
  <si>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</si>
  <si>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</si>
  <si>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</si>
  <si>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</si>
  <si>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</si>
  <si>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</si>
  <si>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</si>
  <si>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</si>
  <si>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</si>
  <si>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</si>
  <si>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</si>
  <si>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</si>
  <si>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</si>
  <si>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</si>
  <si>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</si>
  <si>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</si>
  <si>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</si>
  <si>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</si>
  <si>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</si>
  <si>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</si>
  <si>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</si>
  <si>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</si>
  <si>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</si>
  <si>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</si>
  <si>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</si>
  <si>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</si>
  <si>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</si>
  <si>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</si>
  <si>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</si>
  <si>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</si>
  <si>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</si>
  <si>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</si>
  <si>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</si>
  <si>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</si>
  <si>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</si>
  <si>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</si>
  <si>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</si>
  <si>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</si>
  <si>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</si>
  <si>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</si>
  <si>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</si>
  <si>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</si>
  <si>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</si>
  <si>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</si>
  <si>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</si>
  <si>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</si>
  <si>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</si>
  <si>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</si>
  <si>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</si>
  <si>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</si>
  <si>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</si>
  <si>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</si>
  <si>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</si>
  <si>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</si>
  <si>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</si>
  <si>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</si>
  <si>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</si>
  <si>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</si>
  <si>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</si>
  <si>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</si>
  <si>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</si>
  <si>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</si>
  <si>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</si>
  <si>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</si>
  <si>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</si>
  <si>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</si>
  <si>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</si>
  <si>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</si>
  <si>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</si>
  <si>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</si>
  <si>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</si>
  <si>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</si>
  <si>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</si>
  <si>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</si>
  <si>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</si>
  <si>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</si>
  <si>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</si>
  <si>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</si>
  <si>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</si>
  <si>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</si>
  <si>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</si>
  <si>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</si>
  <si>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</si>
  <si>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</si>
  <si>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</si>
  <si>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</si>
  <si>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</si>
  <si>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</si>
  <si>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</si>
  <si>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</si>
  <si>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</si>
  <si>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</si>
  <si>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</si>
  <si>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</si>
  <si>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</si>
  <si>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</si>
  <si>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</si>
  <si>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</si>
  <si>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</si>
  <si>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</si>
  <si>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</si>
  <si>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</si>
  <si>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</si>
  <si>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</si>
  <si>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</si>
  <si>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</si>
  <si>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</si>
  <si>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</si>
  <si>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</si>
  <si>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</si>
  <si>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</si>
  <si>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</si>
  <si>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</si>
  <si>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</si>
  <si>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</si>
  <si>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</si>
  <si>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</si>
  <si>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</si>
  <si>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</si>
  <si>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</si>
  <si>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</si>
  <si>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</si>
  <si>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</si>
  <si>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</si>
  <si>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</si>
  <si>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</si>
  <si>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</si>
  <si>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</si>
  <si>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</si>
  <si>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</si>
  <si>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</si>
  <si>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</si>
  <si>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</si>
  <si>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</si>
  <si>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</si>
  <si>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</si>
  <si>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</si>
  <si>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</si>
  <si>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</si>
  <si>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</si>
  <si>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</si>
  <si>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</si>
  <si>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</si>
  <si>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</si>
  <si>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</si>
  <si>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</si>
  <si>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</si>
  <si>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</si>
  <si>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</si>
  <si>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</si>
  <si>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</si>
  <si>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</si>
  <si>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</si>
  <si>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</si>
  <si>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</si>
  <si>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</si>
  <si>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</si>
  <si>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</si>
  <si>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</si>
  <si>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</si>
  <si>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</si>
  <si>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</si>
  <si>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</si>
  <si>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</si>
  <si>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</si>
  <si>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</si>
  <si>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</si>
  <si>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</si>
  <si>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</si>
  <si>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</si>
  <si>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</si>
  <si>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</si>
  <si>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</si>
  <si>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</si>
  <si>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</si>
  <si>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</si>
  <si>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</si>
  <si>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</si>
  <si>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</si>
  <si>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</si>
  <si>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</si>
  <si>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</si>
  <si>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</si>
  <si>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</si>
  <si>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</si>
  <si>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</si>
  <si>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</si>
  <si>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</si>
  <si>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</si>
  <si>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</si>
  <si>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</si>
  <si>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</si>
  <si>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</si>
  <si>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</si>
  <si>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</si>
  <si>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</si>
  <si>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</si>
  <si>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</si>
  <si>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</si>
  <si>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</si>
  <si>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</si>
  <si>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</si>
  <si>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</si>
  <si>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</si>
  <si>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</si>
  <si>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</si>
  <si>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</si>
  <si>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</si>
  <si>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</si>
  <si>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</si>
  <si>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</si>
  <si>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</si>
  <si>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</si>
  <si>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</si>
  <si>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</si>
  <si>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</si>
  <si>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</si>
  <si>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</si>
  <si>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</si>
  <si>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</si>
  <si>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</si>
  <si>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</si>
  <si>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</si>
  <si>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</si>
  <si>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</si>
  <si>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</si>
  <si>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</si>
  <si>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</si>
  <si>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</si>
  <si>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</si>
  <si>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</si>
  <si>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</si>
  <si>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</si>
  <si>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</si>
  <si>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33000</t>
  </si>
  <si>
    <t>水洗化人口等（令和2年度実績）</t>
    <phoneticPr fontId="3"/>
  </si>
  <si>
    <t>し尿処理の状況（令和2年度実績）</t>
    <phoneticPr fontId="3"/>
  </si>
  <si>
    <t>33100</t>
  </si>
  <si>
    <t>岡山市</t>
  </si>
  <si>
    <t/>
  </si>
  <si>
    <t>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</si>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</sst>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21</v>
      </c>
      <c r="B7" s="116" t="s">
        <v>251</v>
      </c>
      <c r="C7" s="109" t="s">
        <v>200</v>
      </c>
      <c r="D7" s="110">
        <f>+SUM(E7,+I7)</f>
        <v>1892683</v>
      </c>
      <c r="E7" s="110">
        <f>+SUM(G7,+H7)</f>
        <v>183946</v>
      </c>
      <c r="F7" s="111">
        <f>IF(D7&gt;0,E7/D7*100,"-")</f>
        <v>9.7187960160259266</v>
      </c>
      <c r="G7" s="108">
        <f>SUM(G$8:G$207)</f>
        <v>175639</v>
      </c>
      <c r="H7" s="108">
        <f>SUM(H$8:H$207)</f>
        <v>8307</v>
      </c>
      <c r="I7" s="110">
        <f>+SUM(K7,+M7,+O7)</f>
        <v>1708737</v>
      </c>
      <c r="J7" s="111">
        <f>IF(D7&gt;0,I7/D7*100,"-")</f>
        <v>90.281203983974066</v>
      </c>
      <c r="K7" s="108">
        <f>SUM(K$8:K$207)</f>
        <v>1179474</v>
      </c>
      <c r="L7" s="111">
        <f>IF(D7&gt;0,K7/D7*100,"-")</f>
        <v>62.317567178444563</v>
      </c>
      <c r="M7" s="108">
        <f>SUM(M$8:M$207)</f>
        <v>0</v>
      </c>
      <c r="N7" s="111">
        <f>IF(D7&gt;0,M7/D7*100,"-")</f>
        <v>0</v>
      </c>
      <c r="O7" s="108">
        <f>SUM(O$8:O$207)</f>
        <v>529263</v>
      </c>
      <c r="P7" s="108">
        <f>SUM(P$8:P$207)</f>
        <v>362362</v>
      </c>
      <c r="Q7" s="111">
        <f>IF(D7&gt;0,O7/D7*100,"-")</f>
        <v>27.963636805529507</v>
      </c>
      <c r="R7" s="108">
        <f>SUM(R$8:R$207)</f>
        <v>30071</v>
      </c>
      <c r="S7" s="112">
        <f t="shared" ref="S7:Z7" si="0">COUNTIF(S$8:S$207,"○")</f>
        <v>20</v>
      </c>
      <c r="T7" s="112">
        <f t="shared" si="0"/>
        <v>2</v>
      </c>
      <c r="U7" s="112">
        <f t="shared" si="0"/>
        <v>0</v>
      </c>
      <c r="V7" s="112">
        <f t="shared" si="0"/>
        <v>5</v>
      </c>
      <c r="W7" s="112">
        <f t="shared" si="0"/>
        <v>11</v>
      </c>
      <c r="X7" s="112">
        <f t="shared" si="0"/>
        <v>2</v>
      </c>
      <c r="Y7" s="112">
        <f t="shared" si="0"/>
        <v>0</v>
      </c>
      <c r="Z7" s="112">
        <f t="shared" si="0"/>
        <v>14</v>
      </c>
      <c r="AA7" s="188"/>
      <c r="AB7" s="188"/>
    </row>
    <row r="8" spans="1:28" s="105" customFormat="1" ht="13.5" customHeight="1">
      <c r="A8" s="101" t="s">
        <v>21</v>
      </c>
      <c r="B8" s="102" t="s">
        <v>254</v>
      </c>
      <c r="C8" s="101" t="s">
        <v>255</v>
      </c>
      <c r="D8" s="103">
        <f>+SUM(E8,+I8)</f>
        <v>707967</v>
      </c>
      <c r="E8" s="103">
        <f>+SUM(G8,+H8)</f>
        <v>55073</v>
      </c>
      <c r="F8" s="104">
        <f>IF(D8&gt;0,E8/D8*100,"-")</f>
        <v>7.7790348985192814</v>
      </c>
      <c r="G8" s="103">
        <v>55069</v>
      </c>
      <c r="H8" s="103">
        <v>4</v>
      </c>
      <c r="I8" s="103">
        <f>+SUM(K8,+M8,+O8)</f>
        <v>652894</v>
      </c>
      <c r="J8" s="104">
        <f>IF(D8&gt;0,I8/D8*100,"-")</f>
        <v>92.220965101480729</v>
      </c>
      <c r="K8" s="103">
        <v>432742</v>
      </c>
      <c r="L8" s="104">
        <f>IF(D8&gt;0,K8/D8*100,"-")</f>
        <v>61.12460044041601</v>
      </c>
      <c r="M8" s="103">
        <v>0</v>
      </c>
      <c r="N8" s="104">
        <f>IF(D8&gt;0,M8/D8*100,"-")</f>
        <v>0</v>
      </c>
      <c r="O8" s="103">
        <v>220152</v>
      </c>
      <c r="P8" s="103">
        <v>120174</v>
      </c>
      <c r="Q8" s="104">
        <f>IF(D8&gt;0,O8/D8*100,"-")</f>
        <v>31.096364661064712</v>
      </c>
      <c r="R8" s="103">
        <v>13450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21</v>
      </c>
      <c r="B9" s="102" t="s">
        <v>258</v>
      </c>
      <c r="C9" s="101" t="s">
        <v>259</v>
      </c>
      <c r="D9" s="103">
        <f>+SUM(E9,+I9)</f>
        <v>481646</v>
      </c>
      <c r="E9" s="103">
        <f>+SUM(G9,+H9)</f>
        <v>27443</v>
      </c>
      <c r="F9" s="104">
        <f>IF(D9&gt;0,E9/D9*100,"-")</f>
        <v>5.6977531215872235</v>
      </c>
      <c r="G9" s="103">
        <v>20841</v>
      </c>
      <c r="H9" s="103">
        <v>6602</v>
      </c>
      <c r="I9" s="103">
        <f>+SUM(K9,+M9,+O9)</f>
        <v>454203</v>
      </c>
      <c r="J9" s="104">
        <f>IF(D9&gt;0,I9/D9*100,"-")</f>
        <v>94.302246878412774</v>
      </c>
      <c r="K9" s="103">
        <v>362442</v>
      </c>
      <c r="L9" s="104">
        <f>IF(D9&gt;0,K9/D9*100,"-")</f>
        <v>75.250702798320759</v>
      </c>
      <c r="M9" s="103">
        <v>0</v>
      </c>
      <c r="N9" s="104">
        <f>IF(D9&gt;0,M9/D9*100,"-")</f>
        <v>0</v>
      </c>
      <c r="O9" s="103">
        <v>91761</v>
      </c>
      <c r="P9" s="103">
        <v>67502</v>
      </c>
      <c r="Q9" s="104">
        <f>IF(D9&gt;0,O9/D9*100,"-")</f>
        <v>19.051544080092018</v>
      </c>
      <c r="R9" s="103">
        <v>6644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21</v>
      </c>
      <c r="B10" s="102" t="s">
        <v>260</v>
      </c>
      <c r="C10" s="101" t="s">
        <v>261</v>
      </c>
      <c r="D10" s="103">
        <f>+SUM(E10,+I10)</f>
        <v>99994</v>
      </c>
      <c r="E10" s="103">
        <f>+SUM(G10,+H10)</f>
        <v>17672</v>
      </c>
      <c r="F10" s="104">
        <f>IF(D10&gt;0,E10/D10*100,"-")</f>
        <v>17.673060383623017</v>
      </c>
      <c r="G10" s="103">
        <v>17672</v>
      </c>
      <c r="H10" s="103">
        <v>0</v>
      </c>
      <c r="I10" s="103">
        <f>+SUM(K10,+M10,+O10)</f>
        <v>82322</v>
      </c>
      <c r="J10" s="104">
        <f>IF(D10&gt;0,I10/D10*100,"-")</f>
        <v>82.326939616376976</v>
      </c>
      <c r="K10" s="103">
        <v>29850</v>
      </c>
      <c r="L10" s="104">
        <f>IF(D10&gt;0,K10/D10*100,"-")</f>
        <v>29.851791107466447</v>
      </c>
      <c r="M10" s="103">
        <v>0</v>
      </c>
      <c r="N10" s="104">
        <f>IF(D10&gt;0,M10/D10*100,"-")</f>
        <v>0</v>
      </c>
      <c r="O10" s="103">
        <v>52472</v>
      </c>
      <c r="P10" s="103">
        <v>36826</v>
      </c>
      <c r="Q10" s="104">
        <f>IF(D10&gt;0,O10/D10*100,"-")</f>
        <v>52.475148508910529</v>
      </c>
      <c r="R10" s="103">
        <v>1003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21</v>
      </c>
      <c r="B11" s="102" t="s">
        <v>262</v>
      </c>
      <c r="C11" s="101" t="s">
        <v>263</v>
      </c>
      <c r="D11" s="103">
        <f>+SUM(E11,+I11)</f>
        <v>58163</v>
      </c>
      <c r="E11" s="103">
        <f>+SUM(G11,+H11)</f>
        <v>2600</v>
      </c>
      <c r="F11" s="104">
        <f>IF(D11&gt;0,E11/D11*100,"-")</f>
        <v>4.4701958289634298</v>
      </c>
      <c r="G11" s="103">
        <v>2600</v>
      </c>
      <c r="H11" s="103">
        <v>0</v>
      </c>
      <c r="I11" s="103">
        <f>+SUM(K11,+M11,+O11)</f>
        <v>55563</v>
      </c>
      <c r="J11" s="104">
        <f>IF(D11&gt;0,I11/D11*100,"-")</f>
        <v>95.529804171036574</v>
      </c>
      <c r="K11" s="103">
        <v>52372</v>
      </c>
      <c r="L11" s="104">
        <f>IF(D11&gt;0,K11/D11*100,"-")</f>
        <v>90.043498444027989</v>
      </c>
      <c r="M11" s="103">
        <v>0</v>
      </c>
      <c r="N11" s="104">
        <f>IF(D11&gt;0,M11/D11*100,"-")</f>
        <v>0</v>
      </c>
      <c r="O11" s="103">
        <v>3191</v>
      </c>
      <c r="P11" s="103">
        <v>2042</v>
      </c>
      <c r="Q11" s="104">
        <f>IF(D11&gt;0,O11/D11*100,"-")</f>
        <v>5.4863057270085793</v>
      </c>
      <c r="R11" s="103">
        <v>728</v>
      </c>
      <c r="S11" s="101"/>
      <c r="T11" s="101" t="s">
        <v>257</v>
      </c>
      <c r="U11" s="101"/>
      <c r="V11" s="101"/>
      <c r="W11" s="101"/>
      <c r="X11" s="101" t="s">
        <v>257</v>
      </c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21</v>
      </c>
      <c r="B12" s="102" t="s">
        <v>264</v>
      </c>
      <c r="C12" s="101" t="s">
        <v>265</v>
      </c>
      <c r="D12" s="103">
        <f>+SUM(E12,+I12)</f>
        <v>47337</v>
      </c>
      <c r="E12" s="103">
        <f>+SUM(G12,+H12)</f>
        <v>10178</v>
      </c>
      <c r="F12" s="104">
        <f>IF(D12&gt;0,E12/D12*100,"-")</f>
        <v>21.501151319264</v>
      </c>
      <c r="G12" s="103">
        <v>10178</v>
      </c>
      <c r="H12" s="103">
        <v>0</v>
      </c>
      <c r="I12" s="103">
        <f>+SUM(K12,+M12,+O12)</f>
        <v>37159</v>
      </c>
      <c r="J12" s="104">
        <f>IF(D12&gt;0,I12/D12*100,"-")</f>
        <v>78.498848680736003</v>
      </c>
      <c r="K12" s="103">
        <v>24687</v>
      </c>
      <c r="L12" s="104">
        <f>IF(D12&gt;0,K12/D12*100,"-")</f>
        <v>52.151593890614109</v>
      </c>
      <c r="M12" s="103">
        <v>0</v>
      </c>
      <c r="N12" s="104">
        <f>IF(D12&gt;0,M12/D12*100,"-")</f>
        <v>0</v>
      </c>
      <c r="O12" s="103">
        <v>12472</v>
      </c>
      <c r="P12" s="103">
        <v>10267</v>
      </c>
      <c r="Q12" s="104">
        <f>IF(D12&gt;0,O12/D12*100,"-")</f>
        <v>26.347254790121895</v>
      </c>
      <c r="R12" s="103">
        <v>561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21</v>
      </c>
      <c r="B13" s="102" t="s">
        <v>266</v>
      </c>
      <c r="C13" s="101" t="s">
        <v>267</v>
      </c>
      <c r="D13" s="103">
        <f>+SUM(E13,+I13)</f>
        <v>38437</v>
      </c>
      <c r="E13" s="103">
        <f>+SUM(G13,+H13)</f>
        <v>8460</v>
      </c>
      <c r="F13" s="104">
        <f>IF(D13&gt;0,E13/D13*100,"-")</f>
        <v>22.010042407055703</v>
      </c>
      <c r="G13" s="103">
        <v>8350</v>
      </c>
      <c r="H13" s="103">
        <v>110</v>
      </c>
      <c r="I13" s="103">
        <f>+SUM(K13,+M13,+O13)</f>
        <v>29977</v>
      </c>
      <c r="J13" s="104">
        <f>IF(D13&gt;0,I13/D13*100,"-")</f>
        <v>77.989957592944307</v>
      </c>
      <c r="K13" s="103">
        <v>16958</v>
      </c>
      <c r="L13" s="104">
        <f>IF(D13&gt;0,K13/D13*100,"-")</f>
        <v>44.118947888753027</v>
      </c>
      <c r="M13" s="103">
        <v>0</v>
      </c>
      <c r="N13" s="104">
        <f>IF(D13&gt;0,M13/D13*100,"-")</f>
        <v>0</v>
      </c>
      <c r="O13" s="103">
        <v>13019</v>
      </c>
      <c r="P13" s="103">
        <v>8837</v>
      </c>
      <c r="Q13" s="104">
        <f>IF(D13&gt;0,O13/D13*100,"-")</f>
        <v>33.871009704191273</v>
      </c>
      <c r="R13" s="103">
        <v>551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21</v>
      </c>
      <c r="B14" s="102" t="s">
        <v>268</v>
      </c>
      <c r="C14" s="101" t="s">
        <v>269</v>
      </c>
      <c r="D14" s="103">
        <f>+SUM(E14,+I14)</f>
        <v>69474</v>
      </c>
      <c r="E14" s="103">
        <f>+SUM(G14,+H14)</f>
        <v>2529</v>
      </c>
      <c r="F14" s="104">
        <f>IF(D14&gt;0,E14/D14*100,"-")</f>
        <v>3.6402107263148804</v>
      </c>
      <c r="G14" s="103">
        <v>2529</v>
      </c>
      <c r="H14" s="103">
        <v>0</v>
      </c>
      <c r="I14" s="103">
        <f>+SUM(K14,+M14,+O14)</f>
        <v>66945</v>
      </c>
      <c r="J14" s="104">
        <f>IF(D14&gt;0,I14/D14*100,"-")</f>
        <v>96.359789273685109</v>
      </c>
      <c r="K14" s="103">
        <v>42087</v>
      </c>
      <c r="L14" s="104">
        <f>IF(D14&gt;0,K14/D14*100,"-")</f>
        <v>60.579497365921064</v>
      </c>
      <c r="M14" s="103">
        <v>0</v>
      </c>
      <c r="N14" s="104">
        <f>IF(D14&gt;0,M14/D14*100,"-")</f>
        <v>0</v>
      </c>
      <c r="O14" s="103">
        <v>24858</v>
      </c>
      <c r="P14" s="103">
        <v>24252</v>
      </c>
      <c r="Q14" s="104">
        <f>IF(D14&gt;0,O14/D14*100,"-")</f>
        <v>35.780291907764052</v>
      </c>
      <c r="R14" s="103">
        <v>1684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21</v>
      </c>
      <c r="B15" s="102" t="s">
        <v>270</v>
      </c>
      <c r="C15" s="101" t="s">
        <v>271</v>
      </c>
      <c r="D15" s="103">
        <f>+SUM(E15,+I15)</f>
        <v>29476</v>
      </c>
      <c r="E15" s="103">
        <f>+SUM(G15,+H15)</f>
        <v>4497</v>
      </c>
      <c r="F15" s="104">
        <f>IF(D15&gt;0,E15/D15*100,"-")</f>
        <v>15.256479848011942</v>
      </c>
      <c r="G15" s="103">
        <v>4047</v>
      </c>
      <c r="H15" s="103">
        <v>450</v>
      </c>
      <c r="I15" s="103">
        <f>+SUM(K15,+M15,+O15)</f>
        <v>24979</v>
      </c>
      <c r="J15" s="104">
        <f>IF(D15&gt;0,I15/D15*100,"-")</f>
        <v>84.743520151988065</v>
      </c>
      <c r="K15" s="103">
        <v>12928</v>
      </c>
      <c r="L15" s="104">
        <f>IF(D15&gt;0,K15/D15*100,"-")</f>
        <v>43.859411046274936</v>
      </c>
      <c r="M15" s="103">
        <v>0</v>
      </c>
      <c r="N15" s="104">
        <f>IF(D15&gt;0,M15/D15*100,"-")</f>
        <v>0</v>
      </c>
      <c r="O15" s="103">
        <v>12051</v>
      </c>
      <c r="P15" s="103">
        <v>10878</v>
      </c>
      <c r="Q15" s="104">
        <f>IF(D15&gt;0,O15/D15*100,"-")</f>
        <v>40.884109105713122</v>
      </c>
      <c r="R15" s="103">
        <v>924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21</v>
      </c>
      <c r="B16" s="102" t="s">
        <v>272</v>
      </c>
      <c r="C16" s="101" t="s">
        <v>273</v>
      </c>
      <c r="D16" s="103">
        <f>+SUM(E16,+I16)</f>
        <v>28572</v>
      </c>
      <c r="E16" s="103">
        <f>+SUM(G16,+H16)</f>
        <v>6364</v>
      </c>
      <c r="F16" s="104">
        <f>IF(D16&gt;0,E16/D16*100,"-")</f>
        <v>22.273554528909422</v>
      </c>
      <c r="G16" s="103">
        <v>6364</v>
      </c>
      <c r="H16" s="103">
        <v>0</v>
      </c>
      <c r="I16" s="103">
        <f>+SUM(K16,+M16,+O16)</f>
        <v>22208</v>
      </c>
      <c r="J16" s="104">
        <f>IF(D16&gt;0,I16/D16*100,"-")</f>
        <v>77.726445471090571</v>
      </c>
      <c r="K16" s="103">
        <v>14415</v>
      </c>
      <c r="L16" s="104">
        <f>IF(D16&gt;0,K16/D16*100,"-")</f>
        <v>50.4514909701806</v>
      </c>
      <c r="M16" s="103">
        <v>0</v>
      </c>
      <c r="N16" s="104">
        <f>IF(D16&gt;0,M16/D16*100,"-")</f>
        <v>0</v>
      </c>
      <c r="O16" s="103">
        <v>7793</v>
      </c>
      <c r="P16" s="103">
        <v>7155</v>
      </c>
      <c r="Q16" s="104">
        <f>IF(D16&gt;0,O16/D16*100,"-")</f>
        <v>27.274954500909981</v>
      </c>
      <c r="R16" s="103">
        <v>292</v>
      </c>
      <c r="S16" s="101"/>
      <c r="T16" s="101"/>
      <c r="U16" s="101"/>
      <c r="V16" s="101" t="s">
        <v>257</v>
      </c>
      <c r="W16" s="101"/>
      <c r="X16" s="101" t="s">
        <v>257</v>
      </c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21</v>
      </c>
      <c r="B17" s="102" t="s">
        <v>274</v>
      </c>
      <c r="C17" s="101" t="s">
        <v>275</v>
      </c>
      <c r="D17" s="103">
        <f>+SUM(E17,+I17)</f>
        <v>33609</v>
      </c>
      <c r="E17" s="103">
        <f>+SUM(G17,+H17)</f>
        <v>5222</v>
      </c>
      <c r="F17" s="104">
        <f>IF(D17&gt;0,E17/D17*100,"-")</f>
        <v>15.537504835014431</v>
      </c>
      <c r="G17" s="103">
        <v>4957</v>
      </c>
      <c r="H17" s="103">
        <v>265</v>
      </c>
      <c r="I17" s="103">
        <f>+SUM(K17,+M17,+O17)</f>
        <v>28387</v>
      </c>
      <c r="J17" s="104">
        <f>IF(D17&gt;0,I17/D17*100,"-")</f>
        <v>84.462495164985569</v>
      </c>
      <c r="K17" s="103">
        <v>24133</v>
      </c>
      <c r="L17" s="104">
        <f>IF(D17&gt;0,K17/D17*100,"-")</f>
        <v>71.805171233895678</v>
      </c>
      <c r="M17" s="103">
        <v>0</v>
      </c>
      <c r="N17" s="104">
        <f>IF(D17&gt;0,M17/D17*100,"-")</f>
        <v>0</v>
      </c>
      <c r="O17" s="103">
        <v>4254</v>
      </c>
      <c r="P17" s="103">
        <v>3709</v>
      </c>
      <c r="Q17" s="104">
        <f>IF(D17&gt;0,O17/D17*100,"-")</f>
        <v>12.657323931089886</v>
      </c>
      <c r="R17" s="103">
        <v>658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21</v>
      </c>
      <c r="B18" s="102" t="s">
        <v>276</v>
      </c>
      <c r="C18" s="101" t="s">
        <v>277</v>
      </c>
      <c r="D18" s="103">
        <f>+SUM(E18,+I18)</f>
        <v>36909</v>
      </c>
      <c r="E18" s="103">
        <f>+SUM(G18,+H18)</f>
        <v>1190</v>
      </c>
      <c r="F18" s="104">
        <f>IF(D18&gt;0,E18/D18*100,"-")</f>
        <v>3.2241458722804732</v>
      </c>
      <c r="G18" s="103">
        <v>1140</v>
      </c>
      <c r="H18" s="103">
        <v>50</v>
      </c>
      <c r="I18" s="103">
        <f>+SUM(K18,+M18,+O18)</f>
        <v>35719</v>
      </c>
      <c r="J18" s="104">
        <f>IF(D18&gt;0,I18/D18*100,"-")</f>
        <v>96.775854127719526</v>
      </c>
      <c r="K18" s="103">
        <v>12758</v>
      </c>
      <c r="L18" s="104">
        <f>IF(D18&gt;0,K18/D18*100,"-")</f>
        <v>34.56609499038175</v>
      </c>
      <c r="M18" s="103">
        <v>0</v>
      </c>
      <c r="N18" s="104">
        <f>IF(D18&gt;0,M18/D18*100,"-")</f>
        <v>0</v>
      </c>
      <c r="O18" s="103">
        <v>22961</v>
      </c>
      <c r="P18" s="103">
        <v>19717</v>
      </c>
      <c r="Q18" s="104">
        <f>IF(D18&gt;0,O18/D18*100,"-")</f>
        <v>62.20975913733777</v>
      </c>
      <c r="R18" s="103">
        <v>534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21</v>
      </c>
      <c r="B19" s="102" t="s">
        <v>278</v>
      </c>
      <c r="C19" s="101" t="s">
        <v>279</v>
      </c>
      <c r="D19" s="103">
        <f>+SUM(E19,+I19)</f>
        <v>42448</v>
      </c>
      <c r="E19" s="103">
        <f>+SUM(G19,+H19)</f>
        <v>3375</v>
      </c>
      <c r="F19" s="104">
        <f>IF(D19&gt;0,E19/D19*100,"-")</f>
        <v>7.9509046362608373</v>
      </c>
      <c r="G19" s="103">
        <v>3375</v>
      </c>
      <c r="H19" s="103">
        <v>0</v>
      </c>
      <c r="I19" s="103">
        <f>+SUM(K19,+M19,+O19)</f>
        <v>39073</v>
      </c>
      <c r="J19" s="104">
        <f>IF(D19&gt;0,I19/D19*100,"-")</f>
        <v>92.04909536373917</v>
      </c>
      <c r="K19" s="103">
        <v>32878</v>
      </c>
      <c r="L19" s="104">
        <f>IF(D19&gt;0,K19/D19*100,"-")</f>
        <v>77.454768186958162</v>
      </c>
      <c r="M19" s="103">
        <v>0</v>
      </c>
      <c r="N19" s="104">
        <f>IF(D19&gt;0,M19/D19*100,"-")</f>
        <v>0</v>
      </c>
      <c r="O19" s="103">
        <v>6195</v>
      </c>
      <c r="P19" s="103">
        <v>5124</v>
      </c>
      <c r="Q19" s="104">
        <f>IF(D19&gt;0,O19/D19*100,"-")</f>
        <v>14.594327176781002</v>
      </c>
      <c r="R19" s="103">
        <v>552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21</v>
      </c>
      <c r="B20" s="102" t="s">
        <v>280</v>
      </c>
      <c r="C20" s="101" t="s">
        <v>281</v>
      </c>
      <c r="D20" s="103">
        <f>+SUM(E20,+I20)</f>
        <v>44317</v>
      </c>
      <c r="E20" s="103">
        <f>+SUM(G20,+H20)</f>
        <v>11596</v>
      </c>
      <c r="F20" s="104">
        <f>IF(D20&gt;0,E20/D20*100,"-")</f>
        <v>26.166031094162513</v>
      </c>
      <c r="G20" s="103">
        <v>11587</v>
      </c>
      <c r="H20" s="103">
        <v>9</v>
      </c>
      <c r="I20" s="103">
        <f>+SUM(K20,+M20,+O20)</f>
        <v>32721</v>
      </c>
      <c r="J20" s="104">
        <f>IF(D20&gt;0,I20/D20*100,"-")</f>
        <v>73.833968905837494</v>
      </c>
      <c r="K20" s="103">
        <v>11191</v>
      </c>
      <c r="L20" s="104">
        <f>IF(D20&gt;0,K20/D20*100,"-")</f>
        <v>25.252160570435723</v>
      </c>
      <c r="M20" s="103">
        <v>0</v>
      </c>
      <c r="N20" s="104">
        <f>IF(D20&gt;0,M20/D20*100,"-")</f>
        <v>0</v>
      </c>
      <c r="O20" s="103">
        <v>21530</v>
      </c>
      <c r="P20" s="103">
        <v>19136</v>
      </c>
      <c r="Q20" s="104">
        <f>IF(D20&gt;0,O20/D20*100,"-")</f>
        <v>48.581808335401767</v>
      </c>
      <c r="R20" s="103">
        <v>307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21</v>
      </c>
      <c r="B21" s="102" t="s">
        <v>282</v>
      </c>
      <c r="C21" s="101" t="s">
        <v>283</v>
      </c>
      <c r="D21" s="103">
        <f>+SUM(E21,+I21)</f>
        <v>27009</v>
      </c>
      <c r="E21" s="103">
        <f>+SUM(G21,+H21)</f>
        <v>3424</v>
      </c>
      <c r="F21" s="104">
        <f>IF(D21&gt;0,E21/D21*100,"-")</f>
        <v>12.677255729571623</v>
      </c>
      <c r="G21" s="103">
        <v>3424</v>
      </c>
      <c r="H21" s="103">
        <v>0</v>
      </c>
      <c r="I21" s="103">
        <f>+SUM(K21,+M21,+O21)</f>
        <v>23585</v>
      </c>
      <c r="J21" s="104">
        <f>IF(D21&gt;0,I21/D21*100,"-")</f>
        <v>87.322744270428373</v>
      </c>
      <c r="K21" s="103">
        <v>20459</v>
      </c>
      <c r="L21" s="104">
        <f>IF(D21&gt;0,K21/D21*100,"-")</f>
        <v>75.748824465918759</v>
      </c>
      <c r="M21" s="103">
        <v>0</v>
      </c>
      <c r="N21" s="104">
        <f>IF(D21&gt;0,M21/D21*100,"-")</f>
        <v>0</v>
      </c>
      <c r="O21" s="103">
        <v>3126</v>
      </c>
      <c r="P21" s="103">
        <v>779</v>
      </c>
      <c r="Q21" s="104">
        <f>IF(D21&gt;0,O21/D21*100,"-")</f>
        <v>11.573919804509607</v>
      </c>
      <c r="R21" s="103">
        <v>443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21</v>
      </c>
      <c r="B22" s="102" t="s">
        <v>284</v>
      </c>
      <c r="C22" s="101" t="s">
        <v>285</v>
      </c>
      <c r="D22" s="103">
        <f>+SUM(E22,+I22)</f>
        <v>34009</v>
      </c>
      <c r="E22" s="103">
        <f>+SUM(G22,+H22)</f>
        <v>7834</v>
      </c>
      <c r="F22" s="104">
        <f>IF(D22&gt;0,E22/D22*100,"-")</f>
        <v>23.035078949689787</v>
      </c>
      <c r="G22" s="103">
        <v>7768</v>
      </c>
      <c r="H22" s="103">
        <v>66</v>
      </c>
      <c r="I22" s="103">
        <f>+SUM(K22,+M22,+O22)</f>
        <v>26175</v>
      </c>
      <c r="J22" s="104">
        <f>IF(D22&gt;0,I22/D22*100,"-")</f>
        <v>76.96492105031021</v>
      </c>
      <c r="K22" s="103">
        <v>20880</v>
      </c>
      <c r="L22" s="104">
        <f>IF(D22&gt;0,K22/D22*100,"-")</f>
        <v>61.395512952453757</v>
      </c>
      <c r="M22" s="103">
        <v>0</v>
      </c>
      <c r="N22" s="104">
        <f>IF(D22&gt;0,M22/D22*100,"-")</f>
        <v>0</v>
      </c>
      <c r="O22" s="103">
        <v>5295</v>
      </c>
      <c r="P22" s="103">
        <v>4017</v>
      </c>
      <c r="Q22" s="104">
        <f>IF(D22&gt;0,O22/D22*100,"-")</f>
        <v>15.569408097856449</v>
      </c>
      <c r="R22" s="103">
        <v>274</v>
      </c>
      <c r="S22" s="101" t="s">
        <v>257</v>
      </c>
      <c r="T22" s="101"/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21</v>
      </c>
      <c r="B23" s="102" t="s">
        <v>286</v>
      </c>
      <c r="C23" s="101" t="s">
        <v>287</v>
      </c>
      <c r="D23" s="103">
        <f>+SUM(E23,+I23)</f>
        <v>13906</v>
      </c>
      <c r="E23" s="103">
        <f>+SUM(G23,+H23)</f>
        <v>497</v>
      </c>
      <c r="F23" s="104">
        <f>IF(D23&gt;0,E23/D23*100,"-")</f>
        <v>3.5739968358981735</v>
      </c>
      <c r="G23" s="103">
        <v>0</v>
      </c>
      <c r="H23" s="103">
        <v>497</v>
      </c>
      <c r="I23" s="103">
        <f>+SUM(K23,+M23,+O23)</f>
        <v>13409</v>
      </c>
      <c r="J23" s="104">
        <f>IF(D23&gt;0,I23/D23*100,"-")</f>
        <v>96.426003164101829</v>
      </c>
      <c r="K23" s="103">
        <v>12686</v>
      </c>
      <c r="L23" s="104">
        <f>IF(D23&gt;0,K23/D23*100,"-")</f>
        <v>91.226808571839484</v>
      </c>
      <c r="M23" s="103">
        <v>0</v>
      </c>
      <c r="N23" s="104">
        <f>IF(D23&gt;0,M23/D23*100,"-")</f>
        <v>0</v>
      </c>
      <c r="O23" s="103">
        <v>723</v>
      </c>
      <c r="P23" s="103">
        <v>93</v>
      </c>
      <c r="Q23" s="104">
        <f>IF(D23&gt;0,O23/D23*100,"-")</f>
        <v>5.1991945922623328</v>
      </c>
      <c r="R23" s="103">
        <v>276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21</v>
      </c>
      <c r="B24" s="102" t="s">
        <v>288</v>
      </c>
      <c r="C24" s="101" t="s">
        <v>289</v>
      </c>
      <c r="D24" s="103">
        <f>+SUM(E24,+I24)</f>
        <v>12719</v>
      </c>
      <c r="E24" s="103">
        <f>+SUM(G24,+H24)</f>
        <v>132</v>
      </c>
      <c r="F24" s="104">
        <f>IF(D24&gt;0,E24/D24*100,"-")</f>
        <v>1.0378174384778678</v>
      </c>
      <c r="G24" s="103">
        <v>132</v>
      </c>
      <c r="H24" s="103">
        <v>0</v>
      </c>
      <c r="I24" s="103">
        <f>+SUM(K24,+M24,+O24)</f>
        <v>12587</v>
      </c>
      <c r="J24" s="104">
        <f>IF(D24&gt;0,I24/D24*100,"-")</f>
        <v>98.962182561522127</v>
      </c>
      <c r="K24" s="103">
        <v>12205</v>
      </c>
      <c r="L24" s="104">
        <f>IF(D24&gt;0,K24/D24*100,"-")</f>
        <v>95.958801792593761</v>
      </c>
      <c r="M24" s="103">
        <v>0</v>
      </c>
      <c r="N24" s="104">
        <f>IF(D24&gt;0,M24/D24*100,"-")</f>
        <v>0</v>
      </c>
      <c r="O24" s="103">
        <v>382</v>
      </c>
      <c r="P24" s="103">
        <v>165</v>
      </c>
      <c r="Q24" s="104">
        <f>IF(D24&gt;0,O24/D24*100,"-")</f>
        <v>3.0033807689283747</v>
      </c>
      <c r="R24" s="103">
        <v>73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21</v>
      </c>
      <c r="B25" s="102" t="s">
        <v>290</v>
      </c>
      <c r="C25" s="101" t="s">
        <v>291</v>
      </c>
      <c r="D25" s="103">
        <f>+SUM(E25,+I25)</f>
        <v>11151</v>
      </c>
      <c r="E25" s="103">
        <f>+SUM(G25,+H25)</f>
        <v>3276</v>
      </c>
      <c r="F25" s="104">
        <f>IF(D25&gt;0,E25/D25*100,"-")</f>
        <v>29.378531073446329</v>
      </c>
      <c r="G25" s="103">
        <v>3268</v>
      </c>
      <c r="H25" s="103">
        <v>8</v>
      </c>
      <c r="I25" s="103">
        <f>+SUM(K25,+M25,+O25)</f>
        <v>7875</v>
      </c>
      <c r="J25" s="104">
        <f>IF(D25&gt;0,I25/D25*100,"-")</f>
        <v>70.621468926553675</v>
      </c>
      <c r="K25" s="103">
        <v>5517</v>
      </c>
      <c r="L25" s="104">
        <f>IF(D25&gt;0,K25/D25*100,"-")</f>
        <v>49.475383373688459</v>
      </c>
      <c r="M25" s="103">
        <v>0</v>
      </c>
      <c r="N25" s="104">
        <f>IF(D25&gt;0,M25/D25*100,"-")</f>
        <v>0</v>
      </c>
      <c r="O25" s="103">
        <v>2358</v>
      </c>
      <c r="P25" s="103">
        <v>2064</v>
      </c>
      <c r="Q25" s="104">
        <f>IF(D25&gt;0,O25/D25*100,"-")</f>
        <v>21.146085552865213</v>
      </c>
      <c r="R25" s="103">
        <v>162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21</v>
      </c>
      <c r="B26" s="102" t="s">
        <v>292</v>
      </c>
      <c r="C26" s="101" t="s">
        <v>293</v>
      </c>
      <c r="D26" s="103">
        <f>+SUM(E26,+I26)</f>
        <v>13974</v>
      </c>
      <c r="E26" s="103">
        <f>+SUM(G26,+H26)</f>
        <v>2327</v>
      </c>
      <c r="F26" s="104">
        <f>IF(D26&gt;0,E26/D26*100,"-")</f>
        <v>16.652354372405899</v>
      </c>
      <c r="G26" s="103">
        <v>2327</v>
      </c>
      <c r="H26" s="103">
        <v>0</v>
      </c>
      <c r="I26" s="103">
        <f>+SUM(K26,+M26,+O26)</f>
        <v>11647</v>
      </c>
      <c r="J26" s="104">
        <f>IF(D26&gt;0,I26/D26*100,"-")</f>
        <v>83.347645627594105</v>
      </c>
      <c r="K26" s="103">
        <v>10212</v>
      </c>
      <c r="L26" s="104">
        <f>IF(D26&gt;0,K26/D26*100,"-")</f>
        <v>73.078574495491637</v>
      </c>
      <c r="M26" s="103">
        <v>0</v>
      </c>
      <c r="N26" s="104">
        <f>IF(D26&gt;0,M26/D26*100,"-")</f>
        <v>0</v>
      </c>
      <c r="O26" s="103">
        <v>1435</v>
      </c>
      <c r="P26" s="103">
        <v>883</v>
      </c>
      <c r="Q26" s="104">
        <f>IF(D26&gt;0,O26/D26*100,"-")</f>
        <v>10.269071132102477</v>
      </c>
      <c r="R26" s="103">
        <v>385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21</v>
      </c>
      <c r="B27" s="102" t="s">
        <v>294</v>
      </c>
      <c r="C27" s="101" t="s">
        <v>295</v>
      </c>
      <c r="D27" s="103">
        <f>+SUM(E27,+I27)</f>
        <v>906</v>
      </c>
      <c r="E27" s="103">
        <f>+SUM(G27,+H27)</f>
        <v>95</v>
      </c>
      <c r="F27" s="104">
        <f>IF(D27&gt;0,E27/D27*100,"-")</f>
        <v>10.485651214128035</v>
      </c>
      <c r="G27" s="103">
        <v>95</v>
      </c>
      <c r="H27" s="103">
        <v>0</v>
      </c>
      <c r="I27" s="103">
        <f>+SUM(K27,+M27,+O27)</f>
        <v>811</v>
      </c>
      <c r="J27" s="104">
        <f>IF(D27&gt;0,I27/D27*100,"-")</f>
        <v>89.51434878587196</v>
      </c>
      <c r="K27" s="103">
        <v>601</v>
      </c>
      <c r="L27" s="104">
        <f>IF(D27&gt;0,K27/D27*100,"-")</f>
        <v>66.335540838852097</v>
      </c>
      <c r="M27" s="103">
        <v>0</v>
      </c>
      <c r="N27" s="104">
        <f>IF(D27&gt;0,M27/D27*100,"-")</f>
        <v>0</v>
      </c>
      <c r="O27" s="103">
        <v>210</v>
      </c>
      <c r="P27" s="103">
        <v>200</v>
      </c>
      <c r="Q27" s="104">
        <f>IF(D27&gt;0,O27/D27*100,"-")</f>
        <v>23.178807947019866</v>
      </c>
      <c r="R27" s="103">
        <v>12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21</v>
      </c>
      <c r="B28" s="102" t="s">
        <v>296</v>
      </c>
      <c r="C28" s="101" t="s">
        <v>297</v>
      </c>
      <c r="D28" s="103">
        <f>+SUM(E28,+I28)</f>
        <v>12769</v>
      </c>
      <c r="E28" s="103">
        <f>+SUM(G28,+H28)</f>
        <v>2185</v>
      </c>
      <c r="F28" s="104">
        <f>IF(D28&gt;0,E28/D28*100,"-")</f>
        <v>17.11175503171744</v>
      </c>
      <c r="G28" s="103">
        <v>2182</v>
      </c>
      <c r="H28" s="103">
        <v>3</v>
      </c>
      <c r="I28" s="103">
        <f>+SUM(K28,+M28,+O28)</f>
        <v>10584</v>
      </c>
      <c r="J28" s="104">
        <f>IF(D28&gt;0,I28/D28*100,"-")</f>
        <v>82.88824496828255</v>
      </c>
      <c r="K28" s="103">
        <v>5948</v>
      </c>
      <c r="L28" s="104">
        <f>IF(D28&gt;0,K28/D28*100,"-")</f>
        <v>46.581564727073385</v>
      </c>
      <c r="M28" s="103">
        <v>0</v>
      </c>
      <c r="N28" s="104">
        <f>IF(D28&gt;0,M28/D28*100,"-")</f>
        <v>0</v>
      </c>
      <c r="O28" s="103">
        <v>4636</v>
      </c>
      <c r="P28" s="103">
        <v>4214</v>
      </c>
      <c r="Q28" s="104">
        <f>IF(D28&gt;0,O28/D28*100,"-")</f>
        <v>36.306680241209179</v>
      </c>
      <c r="R28" s="103">
        <v>115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21</v>
      </c>
      <c r="B29" s="102" t="s">
        <v>298</v>
      </c>
      <c r="C29" s="101" t="s">
        <v>299</v>
      </c>
      <c r="D29" s="103">
        <f>+SUM(E29,+I29)</f>
        <v>11114</v>
      </c>
      <c r="E29" s="103">
        <f>+SUM(G29,+H29)</f>
        <v>756</v>
      </c>
      <c r="F29" s="104">
        <f>IF(D29&gt;0,E29/D29*100,"-")</f>
        <v>6.8022314198308438</v>
      </c>
      <c r="G29" s="103">
        <v>756</v>
      </c>
      <c r="H29" s="103">
        <v>0</v>
      </c>
      <c r="I29" s="103">
        <f>+SUM(K29,+M29,+O29)</f>
        <v>10358</v>
      </c>
      <c r="J29" s="104">
        <f>IF(D29&gt;0,I29/D29*100,"-")</f>
        <v>93.197768580169154</v>
      </c>
      <c r="K29" s="103">
        <v>9473</v>
      </c>
      <c r="L29" s="104">
        <f>IF(D29&gt;0,K29/D29*100,"-")</f>
        <v>85.234838941875111</v>
      </c>
      <c r="M29" s="103">
        <v>0</v>
      </c>
      <c r="N29" s="104">
        <f>IF(D29&gt;0,M29/D29*100,"-")</f>
        <v>0</v>
      </c>
      <c r="O29" s="103">
        <v>885</v>
      </c>
      <c r="P29" s="103">
        <v>215</v>
      </c>
      <c r="Q29" s="104">
        <f>IF(D29&gt;0,O29/D29*100,"-")</f>
        <v>7.9629296382940433</v>
      </c>
      <c r="R29" s="103">
        <v>54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21</v>
      </c>
      <c r="B30" s="102" t="s">
        <v>300</v>
      </c>
      <c r="C30" s="101" t="s">
        <v>301</v>
      </c>
      <c r="D30" s="103">
        <f>+SUM(E30,+I30)</f>
        <v>5837</v>
      </c>
      <c r="E30" s="103">
        <f>+SUM(G30,+H30)</f>
        <v>0</v>
      </c>
      <c r="F30" s="104">
        <f>IF(D30&gt;0,E30/D30*100,"-")</f>
        <v>0</v>
      </c>
      <c r="G30" s="103">
        <v>0</v>
      </c>
      <c r="H30" s="103">
        <v>0</v>
      </c>
      <c r="I30" s="103">
        <f>+SUM(K30,+M30,+O30)</f>
        <v>5837</v>
      </c>
      <c r="J30" s="104">
        <f>IF(D30&gt;0,I30/D30*100,"-")</f>
        <v>100</v>
      </c>
      <c r="K30" s="103">
        <v>4327</v>
      </c>
      <c r="L30" s="104">
        <f>IF(D30&gt;0,K30/D30*100,"-")</f>
        <v>74.130546513620004</v>
      </c>
      <c r="M30" s="103">
        <v>0</v>
      </c>
      <c r="N30" s="104">
        <f>IF(D30&gt;0,M30/D30*100,"-")</f>
        <v>0</v>
      </c>
      <c r="O30" s="103">
        <v>1510</v>
      </c>
      <c r="P30" s="103">
        <v>1510</v>
      </c>
      <c r="Q30" s="104">
        <f>IF(D30&gt;0,O30/D30*100,"-")</f>
        <v>25.869453486379989</v>
      </c>
      <c r="R30" s="103">
        <v>28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21</v>
      </c>
      <c r="B31" s="102" t="s">
        <v>302</v>
      </c>
      <c r="C31" s="101" t="s">
        <v>303</v>
      </c>
      <c r="D31" s="103">
        <f>+SUM(E31,+I31)</f>
        <v>1432</v>
      </c>
      <c r="E31" s="103">
        <f>+SUM(G31,+H31)</f>
        <v>77</v>
      </c>
      <c r="F31" s="104">
        <f>IF(D31&gt;0,E31/D31*100,"-")</f>
        <v>5.3770949720670389</v>
      </c>
      <c r="G31" s="103">
        <v>0</v>
      </c>
      <c r="H31" s="103">
        <v>77</v>
      </c>
      <c r="I31" s="103">
        <f>+SUM(K31,+M31,+O31)</f>
        <v>1355</v>
      </c>
      <c r="J31" s="104">
        <f>IF(D31&gt;0,I31/D31*100,"-")</f>
        <v>94.622905027932958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1355</v>
      </c>
      <c r="P31" s="103">
        <v>6</v>
      </c>
      <c r="Q31" s="104">
        <f>IF(D31&gt;0,O31/D31*100,"-")</f>
        <v>94.622905027932958</v>
      </c>
      <c r="R31" s="103">
        <v>2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21</v>
      </c>
      <c r="B32" s="102" t="s">
        <v>304</v>
      </c>
      <c r="C32" s="101" t="s">
        <v>305</v>
      </c>
      <c r="D32" s="103">
        <f>+SUM(E32,+I32)</f>
        <v>4710</v>
      </c>
      <c r="E32" s="103">
        <f>+SUM(G32,+H32)</f>
        <v>1104</v>
      </c>
      <c r="F32" s="104">
        <f>IF(D32&gt;0,E32/D32*100,"-")</f>
        <v>23.439490445859875</v>
      </c>
      <c r="G32" s="103">
        <v>1073</v>
      </c>
      <c r="H32" s="103">
        <v>31</v>
      </c>
      <c r="I32" s="103">
        <f>+SUM(K32,+M32,+O32)</f>
        <v>3606</v>
      </c>
      <c r="J32" s="104">
        <f>IF(D32&gt;0,I32/D32*100,"-")</f>
        <v>76.56050955414014</v>
      </c>
      <c r="K32" s="103">
        <v>2085</v>
      </c>
      <c r="L32" s="104">
        <f>IF(D32&gt;0,K32/D32*100,"-")</f>
        <v>44.267515923566883</v>
      </c>
      <c r="M32" s="103">
        <v>0</v>
      </c>
      <c r="N32" s="104">
        <f>IF(D32&gt;0,M32/D32*100,"-")</f>
        <v>0</v>
      </c>
      <c r="O32" s="103">
        <v>1521</v>
      </c>
      <c r="P32" s="103">
        <v>1301</v>
      </c>
      <c r="Q32" s="104">
        <f>IF(D32&gt;0,O32/D32*100,"-")</f>
        <v>32.29299363057325</v>
      </c>
      <c r="R32" s="103">
        <v>29</v>
      </c>
      <c r="S32" s="101" t="s">
        <v>257</v>
      </c>
      <c r="T32" s="101"/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21</v>
      </c>
      <c r="B33" s="102" t="s">
        <v>306</v>
      </c>
      <c r="C33" s="101" t="s">
        <v>307</v>
      </c>
      <c r="D33" s="103">
        <f>+SUM(E33,+I33)</f>
        <v>13827</v>
      </c>
      <c r="E33" s="103">
        <f>+SUM(G33,+H33)</f>
        <v>3534</v>
      </c>
      <c r="F33" s="104">
        <f>IF(D33&gt;0,E33/D33*100,"-")</f>
        <v>25.558689520503364</v>
      </c>
      <c r="G33" s="103">
        <v>3534</v>
      </c>
      <c r="H33" s="103">
        <v>0</v>
      </c>
      <c r="I33" s="103">
        <f>+SUM(K33,+M33,+O33)</f>
        <v>10293</v>
      </c>
      <c r="J33" s="104">
        <f>IF(D33&gt;0,I33/D33*100,"-")</f>
        <v>74.441310479496636</v>
      </c>
      <c r="K33" s="103">
        <v>4072</v>
      </c>
      <c r="L33" s="104">
        <f>IF(D33&gt;0,K33/D33*100,"-")</f>
        <v>29.449627540319661</v>
      </c>
      <c r="M33" s="103">
        <v>0</v>
      </c>
      <c r="N33" s="104">
        <f>IF(D33&gt;0,M33/D33*100,"-")</f>
        <v>0</v>
      </c>
      <c r="O33" s="103">
        <v>6221</v>
      </c>
      <c r="P33" s="103">
        <v>5626</v>
      </c>
      <c r="Q33" s="104">
        <f>IF(D33&gt;0,O33/D33*100,"-")</f>
        <v>44.991682939176975</v>
      </c>
      <c r="R33" s="103">
        <v>94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21</v>
      </c>
      <c r="B34" s="102" t="s">
        <v>308</v>
      </c>
      <c r="C34" s="101" t="s">
        <v>309</v>
      </c>
      <c r="D34" s="103">
        <f>+SUM(E34,+I34)</f>
        <v>10971</v>
      </c>
      <c r="E34" s="103">
        <f>+SUM(G34,+H34)</f>
        <v>2506</v>
      </c>
      <c r="F34" s="104">
        <f>IF(D34&gt;0,E34/D34*100,"-")</f>
        <v>22.842038100446633</v>
      </c>
      <c r="G34" s="103">
        <v>2371</v>
      </c>
      <c r="H34" s="103">
        <v>135</v>
      </c>
      <c r="I34" s="103">
        <f>+SUM(K34,+M34,+O34)</f>
        <v>8465</v>
      </c>
      <c r="J34" s="104">
        <f>IF(D34&gt;0,I34/D34*100,"-")</f>
        <v>77.157961899553371</v>
      </c>
      <c r="K34" s="103">
        <v>1568</v>
      </c>
      <c r="L34" s="104">
        <f>IF(D34&gt;0,K34/D34*100,"-")</f>
        <v>14.29222495670404</v>
      </c>
      <c r="M34" s="103">
        <v>0</v>
      </c>
      <c r="N34" s="104">
        <f>IF(D34&gt;0,M34/D34*100,"-")</f>
        <v>0</v>
      </c>
      <c r="O34" s="103">
        <v>6897</v>
      </c>
      <c r="P34" s="103">
        <v>5670</v>
      </c>
      <c r="Q34" s="104">
        <f>IF(D34&gt;0,O34/D34*100,"-")</f>
        <v>62.865736942849324</v>
      </c>
      <c r="R34" s="103">
        <v>236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4">
    <sortCondition ref="A8:A34"/>
    <sortCondition ref="B8:B34"/>
    <sortCondition ref="C8:C3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岡山県</v>
      </c>
      <c r="B7" s="107" t="str">
        <f>水洗化人口等!B7</f>
        <v>33000</v>
      </c>
      <c r="C7" s="106" t="s">
        <v>200</v>
      </c>
      <c r="D7" s="108">
        <f>SUM(E7,+H7,+K7)</f>
        <v>567940</v>
      </c>
      <c r="E7" s="108">
        <f>SUM(F7:G7)</f>
        <v>8864</v>
      </c>
      <c r="F7" s="108">
        <f>SUM(F$8:F$207)</f>
        <v>8864</v>
      </c>
      <c r="G7" s="108">
        <f>SUM(G$8:G$207)</f>
        <v>0</v>
      </c>
      <c r="H7" s="108">
        <f>SUM(I7:J7)</f>
        <v>25857</v>
      </c>
      <c r="I7" s="108">
        <f>SUM(I$8:I$207)</f>
        <v>15121</v>
      </c>
      <c r="J7" s="108">
        <f>SUM(J$8:J$207)</f>
        <v>10736</v>
      </c>
      <c r="K7" s="108">
        <f>SUM(L7:M7)</f>
        <v>533219</v>
      </c>
      <c r="L7" s="108">
        <f>SUM(L$8:L$207)</f>
        <v>133915</v>
      </c>
      <c r="M7" s="108">
        <f>SUM(M$8:M$207)</f>
        <v>399304</v>
      </c>
      <c r="N7" s="108">
        <f>SUM(O7,+V7,+AC7)</f>
        <v>569317</v>
      </c>
      <c r="O7" s="108">
        <f>SUM(P7:U7)</f>
        <v>157900</v>
      </c>
      <c r="P7" s="108">
        <f t="shared" ref="P7:U7" si="0">SUM(P$8:P$207)</f>
        <v>154265</v>
      </c>
      <c r="Q7" s="108">
        <f t="shared" si="0"/>
        <v>0</v>
      </c>
      <c r="R7" s="108">
        <f t="shared" si="0"/>
        <v>0</v>
      </c>
      <c r="S7" s="108">
        <f t="shared" si="0"/>
        <v>3635</v>
      </c>
      <c r="T7" s="108">
        <f t="shared" si="0"/>
        <v>0</v>
      </c>
      <c r="U7" s="108">
        <f t="shared" si="0"/>
        <v>0</v>
      </c>
      <c r="V7" s="108">
        <f>SUM(W7:AB7)</f>
        <v>410040</v>
      </c>
      <c r="W7" s="108">
        <f t="shared" ref="W7:AB7" si="1">SUM(W$8:W$207)</f>
        <v>375589</v>
      </c>
      <c r="X7" s="108">
        <f t="shared" si="1"/>
        <v>0</v>
      </c>
      <c r="Y7" s="108">
        <f t="shared" si="1"/>
        <v>0</v>
      </c>
      <c r="Z7" s="108">
        <f t="shared" si="1"/>
        <v>34451</v>
      </c>
      <c r="AA7" s="108">
        <f t="shared" si="1"/>
        <v>0</v>
      </c>
      <c r="AB7" s="108">
        <f t="shared" si="1"/>
        <v>0</v>
      </c>
      <c r="AC7" s="108">
        <f>SUM(AD7:AE7)</f>
        <v>1377</v>
      </c>
      <c r="AD7" s="108">
        <f>SUM(AD$8:AD$207)</f>
        <v>1377</v>
      </c>
      <c r="AE7" s="108">
        <f>SUM(AE$8:AE$207)</f>
        <v>0</v>
      </c>
      <c r="AF7" s="108">
        <f>SUM(AG7:AI7)</f>
        <v>13540</v>
      </c>
      <c r="AG7" s="108">
        <f>SUM(AG$8:AG$207)</f>
        <v>13540</v>
      </c>
      <c r="AH7" s="108">
        <f>SUM(AH$8:AH$207)</f>
        <v>0</v>
      </c>
      <c r="AI7" s="108">
        <f>SUM(AI$8:AI$207)</f>
        <v>0</v>
      </c>
      <c r="AJ7" s="108">
        <f>SUM(AK7:AS7)</f>
        <v>13651</v>
      </c>
      <c r="AK7" s="108">
        <f t="shared" ref="AK7:AS7" si="2">SUM(AK$8:AK$207)</f>
        <v>115</v>
      </c>
      <c r="AL7" s="108">
        <f t="shared" si="2"/>
        <v>0</v>
      </c>
      <c r="AM7" s="108">
        <f t="shared" si="2"/>
        <v>5672</v>
      </c>
      <c r="AN7" s="108">
        <f t="shared" si="2"/>
        <v>1584</v>
      </c>
      <c r="AO7" s="108">
        <f t="shared" si="2"/>
        <v>8</v>
      </c>
      <c r="AP7" s="108">
        <f t="shared" si="2"/>
        <v>1015</v>
      </c>
      <c r="AQ7" s="108">
        <f t="shared" si="2"/>
        <v>506</v>
      </c>
      <c r="AR7" s="108">
        <f t="shared" si="2"/>
        <v>125</v>
      </c>
      <c r="AS7" s="108">
        <f t="shared" si="2"/>
        <v>4626</v>
      </c>
      <c r="AT7" s="108">
        <f>SUM(AU7:AY7)</f>
        <v>61</v>
      </c>
      <c r="AU7" s="108">
        <f>SUM(AU$8:AU$207)</f>
        <v>4</v>
      </c>
      <c r="AV7" s="108">
        <f>SUM(AV$8:AV$207)</f>
        <v>0</v>
      </c>
      <c r="AW7" s="108">
        <f>SUM(AW$8:AW$207)</f>
        <v>57</v>
      </c>
      <c r="AX7" s="108">
        <f>SUM(AX$8:AX$207)</f>
        <v>0</v>
      </c>
      <c r="AY7" s="108">
        <f>SUM(AY$8:AY$207)</f>
        <v>0</v>
      </c>
      <c r="AZ7" s="108">
        <f>SUM(BA7:BC7)</f>
        <v>1556</v>
      </c>
      <c r="BA7" s="108">
        <f>SUM(BA$8:BA$207)</f>
        <v>1556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21</v>
      </c>
      <c r="B8" s="113" t="s">
        <v>254</v>
      </c>
      <c r="C8" s="101" t="s">
        <v>255</v>
      </c>
      <c r="D8" s="103">
        <f>SUM(E8,+H8,+K8)</f>
        <v>183409</v>
      </c>
      <c r="E8" s="103">
        <f>SUM(F8:G8)</f>
        <v>2847</v>
      </c>
      <c r="F8" s="103">
        <v>2847</v>
      </c>
      <c r="G8" s="103">
        <v>0</v>
      </c>
      <c r="H8" s="103">
        <f>SUM(I8:J8)</f>
        <v>7286</v>
      </c>
      <c r="I8" s="103">
        <v>0</v>
      </c>
      <c r="J8" s="103">
        <v>7286</v>
      </c>
      <c r="K8" s="103">
        <f>SUM(L8:M8)</f>
        <v>173276</v>
      </c>
      <c r="L8" s="103">
        <v>34710</v>
      </c>
      <c r="M8" s="103">
        <v>138566</v>
      </c>
      <c r="N8" s="103">
        <f>SUM(O8,+V8,+AC8)</f>
        <v>183411</v>
      </c>
      <c r="O8" s="103">
        <f>SUM(P8:U8)</f>
        <v>37557</v>
      </c>
      <c r="P8" s="103">
        <v>37557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145852</v>
      </c>
      <c r="W8" s="103">
        <v>145852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2</v>
      </c>
      <c r="AD8" s="103">
        <v>2</v>
      </c>
      <c r="AE8" s="103">
        <v>0</v>
      </c>
      <c r="AF8" s="103">
        <f>SUM(AG8:AI8)</f>
        <v>4394</v>
      </c>
      <c r="AG8" s="103">
        <v>4394</v>
      </c>
      <c r="AH8" s="103">
        <v>0</v>
      </c>
      <c r="AI8" s="103">
        <v>0</v>
      </c>
      <c r="AJ8" s="103">
        <f>SUM(AK8:AS8)</f>
        <v>4394</v>
      </c>
      <c r="AK8" s="103">
        <v>0</v>
      </c>
      <c r="AL8" s="103">
        <v>0</v>
      </c>
      <c r="AM8" s="103">
        <v>1718</v>
      </c>
      <c r="AN8" s="103">
        <v>0</v>
      </c>
      <c r="AO8" s="103">
        <v>0</v>
      </c>
      <c r="AP8" s="103">
        <v>0</v>
      </c>
      <c r="AQ8" s="103">
        <v>0</v>
      </c>
      <c r="AR8" s="103">
        <v>48</v>
      </c>
      <c r="AS8" s="103">
        <v>2628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21</v>
      </c>
      <c r="B9" s="113" t="s">
        <v>258</v>
      </c>
      <c r="C9" s="101" t="s">
        <v>259</v>
      </c>
      <c r="D9" s="103">
        <f>SUM(E9,+H9,+K9)</f>
        <v>108899</v>
      </c>
      <c r="E9" s="103">
        <f>SUM(F9:G9)</f>
        <v>3635</v>
      </c>
      <c r="F9" s="103">
        <v>3635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105264</v>
      </c>
      <c r="L9" s="103">
        <v>17460</v>
      </c>
      <c r="M9" s="103">
        <v>87804</v>
      </c>
      <c r="N9" s="103">
        <f>SUM(O9,+V9,+AC9)</f>
        <v>109320</v>
      </c>
      <c r="O9" s="103">
        <f>SUM(P9:U9)</f>
        <v>21095</v>
      </c>
      <c r="P9" s="103">
        <v>17460</v>
      </c>
      <c r="Q9" s="103">
        <v>0</v>
      </c>
      <c r="R9" s="103">
        <v>0</v>
      </c>
      <c r="S9" s="103">
        <v>3635</v>
      </c>
      <c r="T9" s="103">
        <v>0</v>
      </c>
      <c r="U9" s="103">
        <v>0</v>
      </c>
      <c r="V9" s="103">
        <f>SUM(W9:AB9)</f>
        <v>87804</v>
      </c>
      <c r="W9" s="103">
        <v>79668</v>
      </c>
      <c r="X9" s="103">
        <v>0</v>
      </c>
      <c r="Y9" s="103">
        <v>0</v>
      </c>
      <c r="Z9" s="103">
        <v>8136</v>
      </c>
      <c r="AA9" s="103">
        <v>0</v>
      </c>
      <c r="AB9" s="103">
        <v>0</v>
      </c>
      <c r="AC9" s="103">
        <f>SUM(AD9:AE9)</f>
        <v>421</v>
      </c>
      <c r="AD9" s="103">
        <v>421</v>
      </c>
      <c r="AE9" s="103">
        <v>0</v>
      </c>
      <c r="AF9" s="103">
        <f>SUM(AG9:AI9)</f>
        <v>2272</v>
      </c>
      <c r="AG9" s="103">
        <v>2272</v>
      </c>
      <c r="AH9" s="103">
        <v>0</v>
      </c>
      <c r="AI9" s="103">
        <v>0</v>
      </c>
      <c r="AJ9" s="103">
        <f>SUM(AK9:AS9)</f>
        <v>2272</v>
      </c>
      <c r="AK9" s="103">
        <v>0</v>
      </c>
      <c r="AL9" s="103">
        <v>0</v>
      </c>
      <c r="AM9" s="103">
        <v>2272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21</v>
      </c>
      <c r="B10" s="113" t="s">
        <v>260</v>
      </c>
      <c r="C10" s="101" t="s">
        <v>261</v>
      </c>
      <c r="D10" s="103">
        <f>SUM(E10,+H10,+K10)</f>
        <v>54138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54138</v>
      </c>
      <c r="L10" s="103">
        <v>16214</v>
      </c>
      <c r="M10" s="103">
        <v>37924</v>
      </c>
      <c r="N10" s="103">
        <f>SUM(O10,+V10,+AC10)</f>
        <v>54138</v>
      </c>
      <c r="O10" s="103">
        <f>SUM(P10:U10)</f>
        <v>16214</v>
      </c>
      <c r="P10" s="103">
        <v>16214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37924</v>
      </c>
      <c r="W10" s="103">
        <v>13677</v>
      </c>
      <c r="X10" s="103">
        <v>0</v>
      </c>
      <c r="Y10" s="103">
        <v>0</v>
      </c>
      <c r="Z10" s="103">
        <v>24247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88</v>
      </c>
      <c r="AG10" s="103">
        <v>88</v>
      </c>
      <c r="AH10" s="103">
        <v>0</v>
      </c>
      <c r="AI10" s="103">
        <v>0</v>
      </c>
      <c r="AJ10" s="103">
        <f>SUM(AK10:AS10)</f>
        <v>88</v>
      </c>
      <c r="AK10" s="103">
        <v>0</v>
      </c>
      <c r="AL10" s="103">
        <v>0</v>
      </c>
      <c r="AM10" s="103">
        <v>88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1381</v>
      </c>
      <c r="BA10" s="103">
        <v>1381</v>
      </c>
      <c r="BB10" s="103">
        <v>0</v>
      </c>
      <c r="BC10" s="103">
        <v>0</v>
      </c>
    </row>
    <row r="11" spans="1:55" s="105" customFormat="1" ht="13.5" customHeight="1">
      <c r="A11" s="115" t="s">
        <v>21</v>
      </c>
      <c r="B11" s="113" t="s">
        <v>262</v>
      </c>
      <c r="C11" s="101" t="s">
        <v>263</v>
      </c>
      <c r="D11" s="103">
        <f>SUM(E11,+H11,+K11)</f>
        <v>7798</v>
      </c>
      <c r="E11" s="103">
        <f>SUM(F11:G11)</f>
        <v>0</v>
      </c>
      <c r="F11" s="103">
        <v>0</v>
      </c>
      <c r="G11" s="103">
        <v>0</v>
      </c>
      <c r="H11" s="103">
        <f>SUM(I11:J11)</f>
        <v>61</v>
      </c>
      <c r="I11" s="103">
        <v>61</v>
      </c>
      <c r="J11" s="103">
        <v>0</v>
      </c>
      <c r="K11" s="103">
        <f>SUM(L11:M11)</f>
        <v>7737</v>
      </c>
      <c r="L11" s="103">
        <v>2994</v>
      </c>
      <c r="M11" s="103">
        <v>4743</v>
      </c>
      <c r="N11" s="103">
        <f>SUM(O11,+V11,+AC11)</f>
        <v>7798</v>
      </c>
      <c r="O11" s="103">
        <f>SUM(P11:U11)</f>
        <v>3055</v>
      </c>
      <c r="P11" s="103">
        <v>3055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4743</v>
      </c>
      <c r="W11" s="103">
        <v>4743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26</v>
      </c>
      <c r="AG11" s="103">
        <v>26</v>
      </c>
      <c r="AH11" s="103">
        <v>0</v>
      </c>
      <c r="AI11" s="103">
        <v>0</v>
      </c>
      <c r="AJ11" s="103">
        <f>SUM(AK11:AS11)</f>
        <v>26</v>
      </c>
      <c r="AK11" s="103">
        <v>0</v>
      </c>
      <c r="AL11" s="103">
        <v>0</v>
      </c>
      <c r="AM11" s="103">
        <v>26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21</v>
      </c>
      <c r="B12" s="113" t="s">
        <v>264</v>
      </c>
      <c r="C12" s="101" t="s">
        <v>265</v>
      </c>
      <c r="D12" s="103">
        <f>SUM(E12,+H12,+K12)</f>
        <v>21105</v>
      </c>
      <c r="E12" s="103">
        <f>SUM(F12:G12)</f>
        <v>712</v>
      </c>
      <c r="F12" s="103">
        <v>712</v>
      </c>
      <c r="G12" s="103">
        <v>0</v>
      </c>
      <c r="H12" s="103">
        <f>SUM(I12:J12)</f>
        <v>7623</v>
      </c>
      <c r="I12" s="103">
        <v>7623</v>
      </c>
      <c r="J12" s="103">
        <v>0</v>
      </c>
      <c r="K12" s="103">
        <f>SUM(L12:M12)</f>
        <v>12770</v>
      </c>
      <c r="L12" s="103">
        <v>0</v>
      </c>
      <c r="M12" s="103">
        <v>12770</v>
      </c>
      <c r="N12" s="103">
        <f>SUM(O12,+V12,+AC12)</f>
        <v>21105</v>
      </c>
      <c r="O12" s="103">
        <f>SUM(P12:U12)</f>
        <v>8335</v>
      </c>
      <c r="P12" s="103">
        <v>8335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12770</v>
      </c>
      <c r="W12" s="103">
        <v>12770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516</v>
      </c>
      <c r="AG12" s="103">
        <v>516</v>
      </c>
      <c r="AH12" s="103">
        <v>0</v>
      </c>
      <c r="AI12" s="103">
        <v>0</v>
      </c>
      <c r="AJ12" s="103">
        <f>SUM(AK12:AS12)</f>
        <v>516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516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21</v>
      </c>
      <c r="B13" s="113" t="s">
        <v>266</v>
      </c>
      <c r="C13" s="101" t="s">
        <v>267</v>
      </c>
      <c r="D13" s="103">
        <f>SUM(E13,+H13,+K13)</f>
        <v>22286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22286</v>
      </c>
      <c r="L13" s="103">
        <v>8243</v>
      </c>
      <c r="M13" s="103">
        <v>14043</v>
      </c>
      <c r="N13" s="103">
        <f>SUM(O13,+V13,+AC13)</f>
        <v>22342</v>
      </c>
      <c r="O13" s="103">
        <f>SUM(P13:U13)</f>
        <v>8243</v>
      </c>
      <c r="P13" s="103">
        <v>8243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14043</v>
      </c>
      <c r="W13" s="103">
        <v>14043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56</v>
      </c>
      <c r="AD13" s="103">
        <v>56</v>
      </c>
      <c r="AE13" s="103">
        <v>0</v>
      </c>
      <c r="AF13" s="103">
        <f>SUM(AG13:AI13)</f>
        <v>545</v>
      </c>
      <c r="AG13" s="103">
        <v>545</v>
      </c>
      <c r="AH13" s="103">
        <v>0</v>
      </c>
      <c r="AI13" s="103">
        <v>0</v>
      </c>
      <c r="AJ13" s="103">
        <f>SUM(AK13:AS13)</f>
        <v>545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545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21</v>
      </c>
      <c r="B14" s="113" t="s">
        <v>268</v>
      </c>
      <c r="C14" s="101" t="s">
        <v>269</v>
      </c>
      <c r="D14" s="103">
        <f>SUM(E14,+H14,+K14)</f>
        <v>21703</v>
      </c>
      <c r="E14" s="103">
        <f>SUM(F14:G14)</f>
        <v>0</v>
      </c>
      <c r="F14" s="103">
        <v>0</v>
      </c>
      <c r="G14" s="103">
        <v>0</v>
      </c>
      <c r="H14" s="103">
        <f>SUM(I14:J14)</f>
        <v>5840</v>
      </c>
      <c r="I14" s="103">
        <v>3511</v>
      </c>
      <c r="J14" s="103">
        <v>2329</v>
      </c>
      <c r="K14" s="103">
        <f>SUM(L14:M14)</f>
        <v>15863</v>
      </c>
      <c r="L14" s="103">
        <v>248</v>
      </c>
      <c r="M14" s="103">
        <v>15615</v>
      </c>
      <c r="N14" s="103">
        <f>SUM(O14,+V14,+AC14)</f>
        <v>21703</v>
      </c>
      <c r="O14" s="103">
        <f>SUM(P14:U14)</f>
        <v>3759</v>
      </c>
      <c r="P14" s="103">
        <v>3759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17944</v>
      </c>
      <c r="W14" s="103">
        <v>17944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1018</v>
      </c>
      <c r="AG14" s="103">
        <v>1018</v>
      </c>
      <c r="AH14" s="103">
        <v>0</v>
      </c>
      <c r="AI14" s="103">
        <v>0</v>
      </c>
      <c r="AJ14" s="103">
        <f>SUM(AK14:AS14)</f>
        <v>1018</v>
      </c>
      <c r="AK14" s="103">
        <v>0</v>
      </c>
      <c r="AL14" s="103">
        <v>0</v>
      </c>
      <c r="AM14" s="103">
        <v>456</v>
      </c>
      <c r="AN14" s="103">
        <v>562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21</v>
      </c>
      <c r="B15" s="113" t="s">
        <v>270</v>
      </c>
      <c r="C15" s="101" t="s">
        <v>271</v>
      </c>
      <c r="D15" s="103">
        <f>SUM(E15,+H15,+K15)</f>
        <v>13034</v>
      </c>
      <c r="E15" s="103">
        <f>SUM(F15:G15)</f>
        <v>1670</v>
      </c>
      <c r="F15" s="103">
        <v>1670</v>
      </c>
      <c r="G15" s="103">
        <v>0</v>
      </c>
      <c r="H15" s="103">
        <f>SUM(I15:J15)</f>
        <v>2999</v>
      </c>
      <c r="I15" s="103">
        <v>2999</v>
      </c>
      <c r="J15" s="103">
        <v>0</v>
      </c>
      <c r="K15" s="103">
        <f>SUM(L15:M15)</f>
        <v>8365</v>
      </c>
      <c r="L15" s="103">
        <v>0</v>
      </c>
      <c r="M15" s="103">
        <v>8365</v>
      </c>
      <c r="N15" s="103">
        <f>SUM(O15,+V15,+AC15)</f>
        <v>13552</v>
      </c>
      <c r="O15" s="103">
        <f>SUM(P15:U15)</f>
        <v>4669</v>
      </c>
      <c r="P15" s="103">
        <v>4669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8365</v>
      </c>
      <c r="W15" s="103">
        <v>8365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518</v>
      </c>
      <c r="AD15" s="103">
        <v>518</v>
      </c>
      <c r="AE15" s="103">
        <v>0</v>
      </c>
      <c r="AF15" s="103">
        <f>SUM(AG15:AI15)</f>
        <v>320</v>
      </c>
      <c r="AG15" s="103">
        <v>320</v>
      </c>
      <c r="AH15" s="103">
        <v>0</v>
      </c>
      <c r="AI15" s="103">
        <v>0</v>
      </c>
      <c r="AJ15" s="103">
        <f>SUM(AK15:AS15)</f>
        <v>320</v>
      </c>
      <c r="AK15" s="103">
        <v>0</v>
      </c>
      <c r="AL15" s="103">
        <v>0</v>
      </c>
      <c r="AM15" s="103">
        <v>320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40</v>
      </c>
      <c r="AU15" s="103">
        <v>0</v>
      </c>
      <c r="AV15" s="103">
        <v>0</v>
      </c>
      <c r="AW15" s="103">
        <v>40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21</v>
      </c>
      <c r="B16" s="113" t="s">
        <v>272</v>
      </c>
      <c r="C16" s="101" t="s">
        <v>273</v>
      </c>
      <c r="D16" s="103">
        <f>SUM(E16,+H16,+K16)</f>
        <v>11412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11412</v>
      </c>
      <c r="L16" s="103">
        <v>4681</v>
      </c>
      <c r="M16" s="103">
        <v>6731</v>
      </c>
      <c r="N16" s="103">
        <f>SUM(O16,+V16,+AC16)</f>
        <v>11412</v>
      </c>
      <c r="O16" s="103">
        <f>SUM(P16:U16)</f>
        <v>4681</v>
      </c>
      <c r="P16" s="103">
        <v>4681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6731</v>
      </c>
      <c r="W16" s="103">
        <v>6731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458</v>
      </c>
      <c r="AG16" s="103">
        <v>458</v>
      </c>
      <c r="AH16" s="103">
        <v>0</v>
      </c>
      <c r="AI16" s="103">
        <v>0</v>
      </c>
      <c r="AJ16" s="103">
        <f>SUM(AK16:AS16)</f>
        <v>458</v>
      </c>
      <c r="AK16" s="103">
        <v>0</v>
      </c>
      <c r="AL16" s="103">
        <v>0</v>
      </c>
      <c r="AM16" s="103">
        <v>26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432</v>
      </c>
      <c r="AT16" s="103">
        <f>SUM(AU16:AY16)</f>
        <v>4</v>
      </c>
      <c r="AU16" s="103">
        <v>0</v>
      </c>
      <c r="AV16" s="103">
        <v>0</v>
      </c>
      <c r="AW16" s="103">
        <v>4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21</v>
      </c>
      <c r="B17" s="113" t="s">
        <v>274</v>
      </c>
      <c r="C17" s="101" t="s">
        <v>275</v>
      </c>
      <c r="D17" s="103">
        <f>SUM(E17,+H17,+K17)</f>
        <v>8759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8759</v>
      </c>
      <c r="L17" s="103">
        <v>2945</v>
      </c>
      <c r="M17" s="103">
        <v>5814</v>
      </c>
      <c r="N17" s="103">
        <f>SUM(O17,+V17,+AC17)</f>
        <v>8916</v>
      </c>
      <c r="O17" s="103">
        <f>SUM(P17:U17)</f>
        <v>2945</v>
      </c>
      <c r="P17" s="103">
        <v>2945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5814</v>
      </c>
      <c r="W17" s="103">
        <v>5814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157</v>
      </c>
      <c r="AD17" s="103">
        <v>157</v>
      </c>
      <c r="AE17" s="103">
        <v>0</v>
      </c>
      <c r="AF17" s="103">
        <f>SUM(AG17:AI17)</f>
        <v>216</v>
      </c>
      <c r="AG17" s="103">
        <v>216</v>
      </c>
      <c r="AH17" s="103">
        <v>0</v>
      </c>
      <c r="AI17" s="103">
        <v>0</v>
      </c>
      <c r="AJ17" s="103">
        <f>SUM(AK17:AS17)</f>
        <v>216</v>
      </c>
      <c r="AK17" s="103">
        <v>0</v>
      </c>
      <c r="AL17" s="103">
        <v>0</v>
      </c>
      <c r="AM17" s="103">
        <v>2</v>
      </c>
      <c r="AN17" s="103">
        <v>0</v>
      </c>
      <c r="AO17" s="103">
        <v>0</v>
      </c>
      <c r="AP17" s="103">
        <v>0</v>
      </c>
      <c r="AQ17" s="103">
        <v>214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21</v>
      </c>
      <c r="B18" s="113" t="s">
        <v>276</v>
      </c>
      <c r="C18" s="101" t="s">
        <v>277</v>
      </c>
      <c r="D18" s="103">
        <f>SUM(E18,+H18,+K18)</f>
        <v>24755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24755</v>
      </c>
      <c r="L18" s="103">
        <v>9494</v>
      </c>
      <c r="M18" s="103">
        <v>15261</v>
      </c>
      <c r="N18" s="103">
        <f>SUM(O18,+V18,+AC18)</f>
        <v>24775</v>
      </c>
      <c r="O18" s="103">
        <f>SUM(P18:U18)</f>
        <v>9494</v>
      </c>
      <c r="P18" s="103">
        <v>9494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15261</v>
      </c>
      <c r="W18" s="103">
        <v>15261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20</v>
      </c>
      <c r="AD18" s="103">
        <v>20</v>
      </c>
      <c r="AE18" s="103">
        <v>0</v>
      </c>
      <c r="AF18" s="103">
        <f>SUM(AG18:AI18)</f>
        <v>754</v>
      </c>
      <c r="AG18" s="103">
        <v>754</v>
      </c>
      <c r="AH18" s="103">
        <v>0</v>
      </c>
      <c r="AI18" s="103">
        <v>0</v>
      </c>
      <c r="AJ18" s="103">
        <f>SUM(AK18:AS18)</f>
        <v>754</v>
      </c>
      <c r="AK18" s="103">
        <v>0</v>
      </c>
      <c r="AL18" s="103">
        <v>0</v>
      </c>
      <c r="AM18" s="103">
        <v>497</v>
      </c>
      <c r="AN18" s="103">
        <v>257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21</v>
      </c>
      <c r="B19" s="113" t="s">
        <v>278</v>
      </c>
      <c r="C19" s="101" t="s">
        <v>279</v>
      </c>
      <c r="D19" s="103">
        <f>SUM(E19,+H19,+K19)</f>
        <v>10964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10964</v>
      </c>
      <c r="L19" s="103">
        <v>5673</v>
      </c>
      <c r="M19" s="103">
        <v>5291</v>
      </c>
      <c r="N19" s="103">
        <f>SUM(O19,+V19,+AC19)</f>
        <v>10964</v>
      </c>
      <c r="O19" s="103">
        <f>SUM(P19:U19)</f>
        <v>5673</v>
      </c>
      <c r="P19" s="103">
        <v>5673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5291</v>
      </c>
      <c r="W19" s="103">
        <v>5291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276</v>
      </c>
      <c r="AG19" s="103">
        <v>276</v>
      </c>
      <c r="AH19" s="103">
        <v>0</v>
      </c>
      <c r="AI19" s="103">
        <v>0</v>
      </c>
      <c r="AJ19" s="103">
        <f>SUM(AK19:AS19)</f>
        <v>379</v>
      </c>
      <c r="AK19" s="103">
        <v>107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272</v>
      </c>
      <c r="AR19" s="103">
        <v>0</v>
      </c>
      <c r="AS19" s="103">
        <v>0</v>
      </c>
      <c r="AT19" s="103">
        <f>SUM(AU19:AY19)</f>
        <v>4</v>
      </c>
      <c r="AU19" s="103">
        <v>4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21</v>
      </c>
      <c r="B20" s="113" t="s">
        <v>280</v>
      </c>
      <c r="C20" s="101" t="s">
        <v>281</v>
      </c>
      <c r="D20" s="103">
        <f>SUM(E20,+H20,+K20)</f>
        <v>27742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27742</v>
      </c>
      <c r="L20" s="103">
        <v>9254</v>
      </c>
      <c r="M20" s="103">
        <v>18488</v>
      </c>
      <c r="N20" s="103">
        <f>SUM(O20,+V20,+AC20)</f>
        <v>27748</v>
      </c>
      <c r="O20" s="103">
        <f>SUM(P20:U20)</f>
        <v>9254</v>
      </c>
      <c r="P20" s="103">
        <v>9254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18488</v>
      </c>
      <c r="W20" s="103">
        <v>18488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6</v>
      </c>
      <c r="AD20" s="103">
        <v>6</v>
      </c>
      <c r="AE20" s="103">
        <v>0</v>
      </c>
      <c r="AF20" s="103">
        <f>SUM(AG20:AI20)</f>
        <v>852</v>
      </c>
      <c r="AG20" s="103">
        <v>852</v>
      </c>
      <c r="AH20" s="103">
        <v>0</v>
      </c>
      <c r="AI20" s="103">
        <v>0</v>
      </c>
      <c r="AJ20" s="103">
        <f>SUM(AK20:AS20)</f>
        <v>852</v>
      </c>
      <c r="AK20" s="103">
        <v>0</v>
      </c>
      <c r="AL20" s="103">
        <v>0</v>
      </c>
      <c r="AM20" s="103">
        <v>15</v>
      </c>
      <c r="AN20" s="103">
        <v>765</v>
      </c>
      <c r="AO20" s="103">
        <v>0</v>
      </c>
      <c r="AP20" s="103">
        <v>0</v>
      </c>
      <c r="AQ20" s="103">
        <v>0</v>
      </c>
      <c r="AR20" s="103">
        <v>0</v>
      </c>
      <c r="AS20" s="103">
        <v>72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21</v>
      </c>
      <c r="B21" s="113" t="s">
        <v>282</v>
      </c>
      <c r="C21" s="101" t="s">
        <v>283</v>
      </c>
      <c r="D21" s="103">
        <f>SUM(E21,+H21,+K21)</f>
        <v>4382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4382</v>
      </c>
      <c r="L21" s="103">
        <v>1479</v>
      </c>
      <c r="M21" s="103">
        <v>2903</v>
      </c>
      <c r="N21" s="103">
        <f>SUM(O21,+V21,+AC21)</f>
        <v>4382</v>
      </c>
      <c r="O21" s="103">
        <f>SUM(P21:U21)</f>
        <v>1479</v>
      </c>
      <c r="P21" s="103">
        <v>1479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2903</v>
      </c>
      <c r="W21" s="103">
        <v>2903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21</v>
      </c>
      <c r="B22" s="113" t="s">
        <v>284</v>
      </c>
      <c r="C22" s="101" t="s">
        <v>285</v>
      </c>
      <c r="D22" s="103">
        <f>SUM(E22,+H22,+K22)</f>
        <v>12241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12241</v>
      </c>
      <c r="L22" s="103">
        <v>7523</v>
      </c>
      <c r="M22" s="103">
        <v>4718</v>
      </c>
      <c r="N22" s="103">
        <f>SUM(O22,+V22,+AC22)</f>
        <v>12321</v>
      </c>
      <c r="O22" s="103">
        <f>SUM(P22:U22)</f>
        <v>7523</v>
      </c>
      <c r="P22" s="103">
        <v>7523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4718</v>
      </c>
      <c r="W22" s="103">
        <v>4718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80</v>
      </c>
      <c r="AD22" s="103">
        <v>80</v>
      </c>
      <c r="AE22" s="103">
        <v>0</v>
      </c>
      <c r="AF22" s="103">
        <f>SUM(AG22:AI22)</f>
        <v>300</v>
      </c>
      <c r="AG22" s="103">
        <v>300</v>
      </c>
      <c r="AH22" s="103">
        <v>0</v>
      </c>
      <c r="AI22" s="103">
        <v>0</v>
      </c>
      <c r="AJ22" s="103">
        <f>SUM(AK22:AS22)</f>
        <v>300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300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21</v>
      </c>
      <c r="B23" s="113" t="s">
        <v>286</v>
      </c>
      <c r="C23" s="101" t="s">
        <v>287</v>
      </c>
      <c r="D23" s="103">
        <f>SUM(E23,+H23,+K23)</f>
        <v>811</v>
      </c>
      <c r="E23" s="103">
        <f>SUM(F23:G23)</f>
        <v>0</v>
      </c>
      <c r="F23" s="103">
        <v>0</v>
      </c>
      <c r="G23" s="103">
        <v>0</v>
      </c>
      <c r="H23" s="103">
        <f>SUM(I23:J23)</f>
        <v>811</v>
      </c>
      <c r="I23" s="103">
        <v>463</v>
      </c>
      <c r="J23" s="103">
        <v>348</v>
      </c>
      <c r="K23" s="103">
        <f>SUM(L23:M23)</f>
        <v>0</v>
      </c>
      <c r="L23" s="103">
        <v>0</v>
      </c>
      <c r="M23" s="103">
        <v>0</v>
      </c>
      <c r="N23" s="103">
        <f>SUM(O23,+V23,+AC23)</f>
        <v>811</v>
      </c>
      <c r="O23" s="103">
        <f>SUM(P23:U23)</f>
        <v>463</v>
      </c>
      <c r="P23" s="103">
        <v>463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348</v>
      </c>
      <c r="W23" s="103">
        <v>348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20</v>
      </c>
      <c r="AG23" s="103">
        <v>20</v>
      </c>
      <c r="AH23" s="103">
        <v>0</v>
      </c>
      <c r="AI23" s="103">
        <v>0</v>
      </c>
      <c r="AJ23" s="103">
        <f>SUM(AK23:AS23)</f>
        <v>28</v>
      </c>
      <c r="AK23" s="103">
        <v>8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20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21</v>
      </c>
      <c r="B24" s="113" t="s">
        <v>288</v>
      </c>
      <c r="C24" s="101" t="s">
        <v>289</v>
      </c>
      <c r="D24" s="103">
        <f>SUM(E24,+H24,+K24)</f>
        <v>375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375</v>
      </c>
      <c r="L24" s="103">
        <v>135</v>
      </c>
      <c r="M24" s="103">
        <v>240</v>
      </c>
      <c r="N24" s="103">
        <f>SUM(O24,+V24,+AC24)</f>
        <v>375</v>
      </c>
      <c r="O24" s="103">
        <f>SUM(P24:U24)</f>
        <v>135</v>
      </c>
      <c r="P24" s="103">
        <v>135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240</v>
      </c>
      <c r="W24" s="103">
        <v>240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</v>
      </c>
      <c r="AG24" s="103">
        <v>1</v>
      </c>
      <c r="AH24" s="103">
        <v>0</v>
      </c>
      <c r="AI24" s="103">
        <v>0</v>
      </c>
      <c r="AJ24" s="103">
        <f>SUM(AK24:AS24)</f>
        <v>1</v>
      </c>
      <c r="AK24" s="103">
        <v>0</v>
      </c>
      <c r="AL24" s="103">
        <v>0</v>
      </c>
      <c r="AM24" s="103">
        <v>1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21</v>
      </c>
      <c r="B25" s="113" t="s">
        <v>290</v>
      </c>
      <c r="C25" s="101" t="s">
        <v>291</v>
      </c>
      <c r="D25" s="103">
        <f>SUM(E25,+H25,+K25)</f>
        <v>4833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4833</v>
      </c>
      <c r="L25" s="103">
        <v>3218</v>
      </c>
      <c r="M25" s="103">
        <v>1615</v>
      </c>
      <c r="N25" s="103">
        <f>SUM(O25,+V25,+AC25)</f>
        <v>4841</v>
      </c>
      <c r="O25" s="103">
        <f>SUM(P25:U25)</f>
        <v>3218</v>
      </c>
      <c r="P25" s="103">
        <v>3218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1615</v>
      </c>
      <c r="W25" s="103">
        <v>1615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8</v>
      </c>
      <c r="AD25" s="103">
        <v>8</v>
      </c>
      <c r="AE25" s="103">
        <v>0</v>
      </c>
      <c r="AF25" s="103">
        <f>SUM(AG25:AI25)</f>
        <v>118</v>
      </c>
      <c r="AG25" s="103">
        <v>118</v>
      </c>
      <c r="AH25" s="103">
        <v>0</v>
      </c>
      <c r="AI25" s="103">
        <v>0</v>
      </c>
      <c r="AJ25" s="103">
        <f>SUM(AK25:AS25)</f>
        <v>118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118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21</v>
      </c>
      <c r="B26" s="113" t="s">
        <v>292</v>
      </c>
      <c r="C26" s="101" t="s">
        <v>293</v>
      </c>
      <c r="D26" s="103">
        <f>SUM(E26,+H26,+K26)</f>
        <v>3353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3353</v>
      </c>
      <c r="L26" s="103">
        <v>1899</v>
      </c>
      <c r="M26" s="103">
        <v>1454</v>
      </c>
      <c r="N26" s="103">
        <f>SUM(O26,+V26,+AC26)</f>
        <v>3353</v>
      </c>
      <c r="O26" s="103">
        <f>SUM(P26:U26)</f>
        <v>1899</v>
      </c>
      <c r="P26" s="103">
        <v>1899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1454</v>
      </c>
      <c r="W26" s="103">
        <v>1454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21</v>
      </c>
      <c r="B27" s="113" t="s">
        <v>294</v>
      </c>
      <c r="C27" s="101" t="s">
        <v>295</v>
      </c>
      <c r="D27" s="103">
        <f>SUM(E27,+H27,+K27)</f>
        <v>248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248</v>
      </c>
      <c r="L27" s="103">
        <v>58</v>
      </c>
      <c r="M27" s="103">
        <v>190</v>
      </c>
      <c r="N27" s="103">
        <f>SUM(O27,+V27,+AC27)</f>
        <v>248</v>
      </c>
      <c r="O27" s="103">
        <f>SUM(P27:U27)</f>
        <v>58</v>
      </c>
      <c r="P27" s="103">
        <v>58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190</v>
      </c>
      <c r="W27" s="103">
        <v>190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21</v>
      </c>
      <c r="B28" s="113" t="s">
        <v>296</v>
      </c>
      <c r="C28" s="101" t="s">
        <v>297</v>
      </c>
      <c r="D28" s="103">
        <f>SUM(E28,+H28,+K28)</f>
        <v>5014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5014</v>
      </c>
      <c r="L28" s="103">
        <v>1509</v>
      </c>
      <c r="M28" s="103">
        <v>3505</v>
      </c>
      <c r="N28" s="103">
        <f>SUM(O28,+V28,+AC28)</f>
        <v>5016</v>
      </c>
      <c r="O28" s="103">
        <f>SUM(P28:U28)</f>
        <v>1509</v>
      </c>
      <c r="P28" s="103">
        <v>1509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3505</v>
      </c>
      <c r="W28" s="103">
        <v>1437</v>
      </c>
      <c r="X28" s="103">
        <v>0</v>
      </c>
      <c r="Y28" s="103">
        <v>0</v>
      </c>
      <c r="Z28" s="103">
        <v>2068</v>
      </c>
      <c r="AA28" s="103">
        <v>0</v>
      </c>
      <c r="AB28" s="103">
        <v>0</v>
      </c>
      <c r="AC28" s="103">
        <f>SUM(AD28:AE28)</f>
        <v>2</v>
      </c>
      <c r="AD28" s="103">
        <v>2</v>
      </c>
      <c r="AE28" s="103">
        <v>0</v>
      </c>
      <c r="AF28" s="103">
        <f>SUM(AG28:AI28)</f>
        <v>15</v>
      </c>
      <c r="AG28" s="103">
        <v>15</v>
      </c>
      <c r="AH28" s="103">
        <v>0</v>
      </c>
      <c r="AI28" s="103">
        <v>0</v>
      </c>
      <c r="AJ28" s="103">
        <f>SUM(AK28:AS28)</f>
        <v>15</v>
      </c>
      <c r="AK28" s="103">
        <v>0</v>
      </c>
      <c r="AL28" s="103">
        <v>0</v>
      </c>
      <c r="AM28" s="103">
        <v>0</v>
      </c>
      <c r="AN28" s="103">
        <v>0</v>
      </c>
      <c r="AO28" s="103">
        <v>8</v>
      </c>
      <c r="AP28" s="103">
        <v>7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118</v>
      </c>
      <c r="BA28" s="103">
        <v>118</v>
      </c>
      <c r="BB28" s="103">
        <v>0</v>
      </c>
      <c r="BC28" s="103">
        <v>0</v>
      </c>
    </row>
    <row r="29" spans="1:55" s="105" customFormat="1" ht="13.5" customHeight="1">
      <c r="A29" s="115" t="s">
        <v>21</v>
      </c>
      <c r="B29" s="113" t="s">
        <v>298</v>
      </c>
      <c r="C29" s="101" t="s">
        <v>299</v>
      </c>
      <c r="D29" s="103">
        <f>SUM(E29,+H29,+K29)</f>
        <v>1237</v>
      </c>
      <c r="E29" s="103">
        <f>SUM(F29:G29)</f>
        <v>0</v>
      </c>
      <c r="F29" s="103">
        <v>0</v>
      </c>
      <c r="G29" s="103">
        <v>0</v>
      </c>
      <c r="H29" s="103">
        <f>SUM(I29:J29)</f>
        <v>1237</v>
      </c>
      <c r="I29" s="103">
        <v>464</v>
      </c>
      <c r="J29" s="103">
        <v>773</v>
      </c>
      <c r="K29" s="103">
        <f>SUM(L29:M29)</f>
        <v>0</v>
      </c>
      <c r="L29" s="103">
        <v>0</v>
      </c>
      <c r="M29" s="103">
        <v>0</v>
      </c>
      <c r="N29" s="103">
        <f>SUM(O29,+V29,+AC29)</f>
        <v>1237</v>
      </c>
      <c r="O29" s="103">
        <f>SUM(P29:U29)</f>
        <v>464</v>
      </c>
      <c r="P29" s="103">
        <v>464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773</v>
      </c>
      <c r="W29" s="103">
        <v>773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8</v>
      </c>
      <c r="AG29" s="103">
        <v>8</v>
      </c>
      <c r="AH29" s="103">
        <v>0</v>
      </c>
      <c r="AI29" s="103">
        <v>0</v>
      </c>
      <c r="AJ29" s="103">
        <f>SUM(AK29:AS29)</f>
        <v>8</v>
      </c>
      <c r="AK29" s="103">
        <v>0</v>
      </c>
      <c r="AL29" s="103">
        <v>0</v>
      </c>
      <c r="AM29" s="103">
        <v>8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21</v>
      </c>
      <c r="B30" s="113" t="s">
        <v>300</v>
      </c>
      <c r="C30" s="101" t="s">
        <v>301</v>
      </c>
      <c r="D30" s="103">
        <f>SUM(E30,+H30,+K30)</f>
        <v>2247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2247</v>
      </c>
      <c r="L30" s="103">
        <v>350</v>
      </c>
      <c r="M30" s="103">
        <v>1897</v>
      </c>
      <c r="N30" s="103">
        <f>SUM(O30,+V30,+AC30)</f>
        <v>2247</v>
      </c>
      <c r="O30" s="103">
        <f>SUM(P30:U30)</f>
        <v>350</v>
      </c>
      <c r="P30" s="103">
        <v>350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1897</v>
      </c>
      <c r="W30" s="103">
        <v>1897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15</v>
      </c>
      <c r="AG30" s="103">
        <v>15</v>
      </c>
      <c r="AH30" s="103">
        <v>0</v>
      </c>
      <c r="AI30" s="103">
        <v>0</v>
      </c>
      <c r="AJ30" s="103">
        <f>SUM(AK30:AS30)</f>
        <v>15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15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21</v>
      </c>
      <c r="B31" s="113" t="s">
        <v>302</v>
      </c>
      <c r="C31" s="101" t="s">
        <v>303</v>
      </c>
      <c r="D31" s="103">
        <f>SUM(E31,+H31,+K31)</f>
        <v>268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268</v>
      </c>
      <c r="L31" s="103">
        <v>32</v>
      </c>
      <c r="M31" s="103">
        <v>236</v>
      </c>
      <c r="N31" s="103">
        <f>SUM(O31,+V31,+AC31)</f>
        <v>269</v>
      </c>
      <c r="O31" s="103">
        <f>SUM(P31:U31)</f>
        <v>32</v>
      </c>
      <c r="P31" s="103">
        <v>32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236</v>
      </c>
      <c r="W31" s="103">
        <v>236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1</v>
      </c>
      <c r="AD31" s="103">
        <v>1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21</v>
      </c>
      <c r="B32" s="113" t="s">
        <v>304</v>
      </c>
      <c r="C32" s="101" t="s">
        <v>305</v>
      </c>
      <c r="D32" s="103">
        <f>SUM(E32,+H32,+K32)</f>
        <v>1955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1955</v>
      </c>
      <c r="L32" s="103">
        <v>737</v>
      </c>
      <c r="M32" s="103">
        <v>1218</v>
      </c>
      <c r="N32" s="103">
        <f>SUM(O32,+V32,+AC32)</f>
        <v>1974</v>
      </c>
      <c r="O32" s="103">
        <f>SUM(P32:U32)</f>
        <v>737</v>
      </c>
      <c r="P32" s="103">
        <v>737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1218</v>
      </c>
      <c r="W32" s="103">
        <v>1218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19</v>
      </c>
      <c r="AD32" s="103">
        <v>19</v>
      </c>
      <c r="AE32" s="103">
        <v>0</v>
      </c>
      <c r="AF32" s="103">
        <f>SUM(AG32:AI32)</f>
        <v>62</v>
      </c>
      <c r="AG32" s="103">
        <v>62</v>
      </c>
      <c r="AH32" s="103">
        <v>0</v>
      </c>
      <c r="AI32" s="103">
        <v>0</v>
      </c>
      <c r="AJ32" s="103">
        <f>SUM(AK32:AS32)</f>
        <v>62</v>
      </c>
      <c r="AK32" s="103">
        <v>0</v>
      </c>
      <c r="AL32" s="103">
        <v>0</v>
      </c>
      <c r="AM32" s="103">
        <v>62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21</v>
      </c>
      <c r="B33" s="113" t="s">
        <v>306</v>
      </c>
      <c r="C33" s="101" t="s">
        <v>307</v>
      </c>
      <c r="D33" s="103">
        <f>SUM(E33,+H33,+K33)</f>
        <v>7716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7716</v>
      </c>
      <c r="L33" s="103">
        <v>2511</v>
      </c>
      <c r="M33" s="103">
        <v>5205</v>
      </c>
      <c r="N33" s="103">
        <f>SUM(O33,+V33,+AC33)</f>
        <v>7716</v>
      </c>
      <c r="O33" s="103">
        <f>SUM(P33:U33)</f>
        <v>2511</v>
      </c>
      <c r="P33" s="103">
        <v>2511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5205</v>
      </c>
      <c r="W33" s="103">
        <v>5205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1085</v>
      </c>
      <c r="AG33" s="103">
        <v>1085</v>
      </c>
      <c r="AH33" s="103">
        <v>0</v>
      </c>
      <c r="AI33" s="103">
        <v>0</v>
      </c>
      <c r="AJ33" s="103">
        <f>SUM(AK33:AS33)</f>
        <v>1085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1008</v>
      </c>
      <c r="AQ33" s="103">
        <v>0</v>
      </c>
      <c r="AR33" s="103">
        <v>77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57</v>
      </c>
      <c r="BA33" s="103">
        <v>57</v>
      </c>
      <c r="BB33" s="103">
        <v>0</v>
      </c>
      <c r="BC33" s="103">
        <v>0</v>
      </c>
    </row>
    <row r="34" spans="1:55" s="105" customFormat="1" ht="13.5" customHeight="1">
      <c r="A34" s="115" t="s">
        <v>21</v>
      </c>
      <c r="B34" s="113" t="s">
        <v>308</v>
      </c>
      <c r="C34" s="101" t="s">
        <v>309</v>
      </c>
      <c r="D34" s="103">
        <f>SUM(E34,+H34,+K34)</f>
        <v>7256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7256</v>
      </c>
      <c r="L34" s="103">
        <v>2548</v>
      </c>
      <c r="M34" s="103">
        <v>4708</v>
      </c>
      <c r="N34" s="103">
        <f>SUM(O34,+V34,+AC34)</f>
        <v>7343</v>
      </c>
      <c r="O34" s="103">
        <f>SUM(P34:U34)</f>
        <v>2548</v>
      </c>
      <c r="P34" s="103">
        <v>2548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4708</v>
      </c>
      <c r="W34" s="103">
        <v>4708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87</v>
      </c>
      <c r="AD34" s="103">
        <v>87</v>
      </c>
      <c r="AE34" s="103">
        <v>0</v>
      </c>
      <c r="AF34" s="103">
        <f>SUM(AG34:AI34)</f>
        <v>181</v>
      </c>
      <c r="AG34" s="103">
        <v>181</v>
      </c>
      <c r="AH34" s="103">
        <v>0</v>
      </c>
      <c r="AI34" s="103">
        <v>0</v>
      </c>
      <c r="AJ34" s="103">
        <f>SUM(AK34:AS34)</f>
        <v>181</v>
      </c>
      <c r="AK34" s="103">
        <v>0</v>
      </c>
      <c r="AL34" s="103">
        <v>0</v>
      </c>
      <c r="AM34" s="103">
        <v>181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13</v>
      </c>
      <c r="AU34" s="103">
        <v>0</v>
      </c>
      <c r="AV34" s="103">
        <v>0</v>
      </c>
      <c r="AW34" s="103">
        <v>13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4">
    <sortCondition ref="A8:A34"/>
    <sortCondition ref="B8:B34"/>
    <sortCondition ref="C8:C3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33100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33204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33205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33207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33209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33210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33211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33212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33213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33214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33215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33216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33346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33423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33445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33461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33586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33606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33622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33623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33643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33663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33666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33681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2022-02-16T07:00:54Z</dcterms:modified>
</cp:coreProperties>
</file>