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2島根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1" i="5"/>
  <c r="I17" i="5"/>
  <c r="I23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G8" i="5"/>
  <c r="G9" i="5"/>
  <c r="I9" i="5" s="1"/>
  <c r="G10" i="5"/>
  <c r="I10" i="5" s="1"/>
  <c r="G11" i="5"/>
  <c r="G12" i="5"/>
  <c r="I12" i="5" s="1"/>
  <c r="G13" i="5"/>
  <c r="I13" i="5" s="1"/>
  <c r="G14" i="5"/>
  <c r="G15" i="5"/>
  <c r="I15" i="5" s="1"/>
  <c r="G16" i="5"/>
  <c r="I16" i="5" s="1"/>
  <c r="G17" i="5"/>
  <c r="G18" i="5"/>
  <c r="I18" i="5" s="1"/>
  <c r="G19" i="5"/>
  <c r="I19" i="5" s="1"/>
  <c r="G20" i="5"/>
  <c r="G21" i="5"/>
  <c r="I21" i="5" s="1"/>
  <c r="G22" i="5"/>
  <c r="I22" i="5" s="1"/>
  <c r="G23" i="5"/>
  <c r="G24" i="5"/>
  <c r="I24" i="5" s="1"/>
  <c r="G25" i="5"/>
  <c r="I25" i="5" s="1"/>
  <c r="G26" i="5"/>
  <c r="F8" i="5"/>
  <c r="F14" i="5"/>
  <c r="F20" i="5"/>
  <c r="F26" i="5"/>
  <c r="E8" i="5"/>
  <c r="E9" i="5"/>
  <c r="E10" i="5"/>
  <c r="E11" i="5"/>
  <c r="F11" i="5" s="1"/>
  <c r="E12" i="5"/>
  <c r="E13" i="5"/>
  <c r="E14" i="5"/>
  <c r="E15" i="5"/>
  <c r="E16" i="5"/>
  <c r="E17" i="5"/>
  <c r="F17" i="5" s="1"/>
  <c r="E18" i="5"/>
  <c r="E19" i="5"/>
  <c r="E20" i="5"/>
  <c r="E21" i="5"/>
  <c r="E22" i="5"/>
  <c r="E23" i="5"/>
  <c r="F23" i="5" s="1"/>
  <c r="E24" i="5"/>
  <c r="E25" i="5"/>
  <c r="E26" i="5"/>
  <c r="D8" i="5"/>
  <c r="D9" i="5"/>
  <c r="F9" i="5" s="1"/>
  <c r="D10" i="5"/>
  <c r="F10" i="5" s="1"/>
  <c r="D11" i="5"/>
  <c r="D12" i="5"/>
  <c r="F12" i="5" s="1"/>
  <c r="D13" i="5"/>
  <c r="F13" i="5" s="1"/>
  <c r="D14" i="5"/>
  <c r="D15" i="5"/>
  <c r="F15" i="5" s="1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3" i="4"/>
  <c r="CA1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1" i="4"/>
  <c r="BI15" i="4"/>
  <c r="BI17" i="4"/>
  <c r="BI33" i="4"/>
  <c r="BH29" i="4"/>
  <c r="BG16" i="4"/>
  <c r="BG17" i="4"/>
  <c r="AY8" i="4"/>
  <c r="AY9" i="4"/>
  <c r="AY10" i="4"/>
  <c r="CA10" i="4" s="1"/>
  <c r="AY11" i="4"/>
  <c r="AY12" i="4"/>
  <c r="AY13" i="4"/>
  <c r="AY14" i="4"/>
  <c r="AY15" i="4"/>
  <c r="AY16" i="4"/>
  <c r="CA16" i="4" s="1"/>
  <c r="AY17" i="4"/>
  <c r="AY18" i="4"/>
  <c r="AY19" i="4"/>
  <c r="AY20" i="4"/>
  <c r="AY21" i="4"/>
  <c r="AY22" i="4"/>
  <c r="CA22" i="4" s="1"/>
  <c r="AY23" i="4"/>
  <c r="AN23" i="4" s="1"/>
  <c r="BG23" i="4" s="1"/>
  <c r="AY24" i="4"/>
  <c r="AY25" i="4"/>
  <c r="AY26" i="4"/>
  <c r="AY27" i="4"/>
  <c r="AY28" i="4"/>
  <c r="CA28" i="4" s="1"/>
  <c r="AY29" i="4"/>
  <c r="AY30" i="4"/>
  <c r="AY31" i="4"/>
  <c r="AY32" i="4"/>
  <c r="AN32" i="4" s="1"/>
  <c r="AY33" i="4"/>
  <c r="AT8" i="4"/>
  <c r="AT9" i="4"/>
  <c r="AN9" i="4" s="1"/>
  <c r="BG9" i="4" s="1"/>
  <c r="AT10" i="4"/>
  <c r="AT11" i="4"/>
  <c r="AT12" i="4"/>
  <c r="AT13" i="4"/>
  <c r="AT14" i="4"/>
  <c r="AN14" i="4" s="1"/>
  <c r="AT15" i="4"/>
  <c r="AN15" i="4" s="1"/>
  <c r="BG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T28" i="4"/>
  <c r="AT29" i="4"/>
  <c r="AT30" i="4"/>
  <c r="AT31" i="4"/>
  <c r="AT32" i="4"/>
  <c r="AT33" i="4"/>
  <c r="AO8" i="4"/>
  <c r="AO9" i="4"/>
  <c r="AO10" i="4"/>
  <c r="AN10" i="4" s="1"/>
  <c r="BG10" i="4" s="1"/>
  <c r="AO11" i="4"/>
  <c r="AO12" i="4"/>
  <c r="AO13" i="4"/>
  <c r="AO14" i="4"/>
  <c r="AO15" i="4"/>
  <c r="AO16" i="4"/>
  <c r="AO17" i="4"/>
  <c r="AN17" i="4" s="1"/>
  <c r="AO18" i="4"/>
  <c r="AO19" i="4"/>
  <c r="AO20" i="4"/>
  <c r="AO21" i="4"/>
  <c r="AO22" i="4"/>
  <c r="AO23" i="4"/>
  <c r="AO24" i="4"/>
  <c r="AO25" i="4"/>
  <c r="AN25" i="4" s="1"/>
  <c r="AO26" i="4"/>
  <c r="AO27" i="4"/>
  <c r="AO28" i="4"/>
  <c r="AN28" i="4" s="1"/>
  <c r="BG28" i="4" s="1"/>
  <c r="AO29" i="4"/>
  <c r="AN29" i="4" s="1"/>
  <c r="AO30" i="4"/>
  <c r="AO31" i="4"/>
  <c r="AN31" i="4" s="1"/>
  <c r="BG31" i="4" s="1"/>
  <c r="AO32" i="4"/>
  <c r="AO33" i="4"/>
  <c r="AN8" i="4"/>
  <c r="AN11" i="4"/>
  <c r="AN13" i="4"/>
  <c r="AN16" i="4"/>
  <c r="AN19" i="4"/>
  <c r="BG19" i="4" s="1"/>
  <c r="AN20" i="4"/>
  <c r="AN22" i="4"/>
  <c r="BG22" i="4" s="1"/>
  <c r="AN26" i="4"/>
  <c r="AN27" i="4"/>
  <c r="BG27" i="4" s="1"/>
  <c r="AN33" i="4"/>
  <c r="BG33" i="4" s="1"/>
  <c r="AG8" i="4"/>
  <c r="AG9" i="4"/>
  <c r="AG10" i="4"/>
  <c r="AG11" i="4"/>
  <c r="AF11" i="4" s="1"/>
  <c r="AG12" i="4"/>
  <c r="AG13" i="4"/>
  <c r="AG14" i="4"/>
  <c r="AG15" i="4"/>
  <c r="AG16" i="4"/>
  <c r="AG17" i="4"/>
  <c r="AG18" i="4"/>
  <c r="AG19" i="4"/>
  <c r="AG20" i="4"/>
  <c r="AG21" i="4"/>
  <c r="AG22" i="4"/>
  <c r="AG23" i="4"/>
  <c r="AF23" i="4" s="1"/>
  <c r="AG24" i="4"/>
  <c r="AG25" i="4"/>
  <c r="AF25" i="4" s="1"/>
  <c r="AG26" i="4"/>
  <c r="AF26" i="4" s="1"/>
  <c r="AG27" i="4"/>
  <c r="AG28" i="4"/>
  <c r="AG29" i="4"/>
  <c r="AF29" i="4" s="1"/>
  <c r="AG30" i="4"/>
  <c r="AG31" i="4"/>
  <c r="AF31" i="4" s="1"/>
  <c r="AG32" i="4"/>
  <c r="AG33" i="4"/>
  <c r="AF9" i="4"/>
  <c r="AF10" i="4"/>
  <c r="AF12" i="4"/>
  <c r="AF13" i="4"/>
  <c r="AF15" i="4"/>
  <c r="AF16" i="4"/>
  <c r="AF17" i="4"/>
  <c r="AF18" i="4"/>
  <c r="AF19" i="4"/>
  <c r="AF21" i="4"/>
  <c r="BH21" i="4" s="1"/>
  <c r="AF22" i="4"/>
  <c r="AF24" i="4"/>
  <c r="AF27" i="4"/>
  <c r="AF28" i="4"/>
  <c r="AF30" i="4"/>
  <c r="AF33" i="4"/>
  <c r="AE8" i="4"/>
  <c r="W8" i="4"/>
  <c r="CA8" i="4" s="1"/>
  <c r="W9" i="4"/>
  <c r="W10" i="4"/>
  <c r="W11" i="4"/>
  <c r="W12" i="4"/>
  <c r="CA12" i="4" s="1"/>
  <c r="W13" i="4"/>
  <c r="W14" i="4"/>
  <c r="CA14" i="4" s="1"/>
  <c r="W15" i="4"/>
  <c r="W16" i="4"/>
  <c r="W17" i="4"/>
  <c r="CA17" i="4" s="1"/>
  <c r="W18" i="4"/>
  <c r="CA18" i="4" s="1"/>
  <c r="W19" i="4"/>
  <c r="W20" i="4"/>
  <c r="CA20" i="4" s="1"/>
  <c r="W21" i="4"/>
  <c r="W22" i="4"/>
  <c r="W23" i="4"/>
  <c r="W24" i="4"/>
  <c r="CA24" i="4" s="1"/>
  <c r="W25" i="4"/>
  <c r="CA25" i="4" s="1"/>
  <c r="W26" i="4"/>
  <c r="CA26" i="4" s="1"/>
  <c r="W27" i="4"/>
  <c r="W28" i="4"/>
  <c r="W29" i="4"/>
  <c r="W30" i="4"/>
  <c r="CA30" i="4" s="1"/>
  <c r="W31" i="4"/>
  <c r="CA31" i="4" s="1"/>
  <c r="W32" i="4"/>
  <c r="CA32" i="4" s="1"/>
  <c r="W33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L15" i="4" s="1"/>
  <c r="R16" i="4"/>
  <c r="BV16" i="4" s="1"/>
  <c r="R17" i="4"/>
  <c r="BV17" i="4" s="1"/>
  <c r="R18" i="4"/>
  <c r="BV18" i="4" s="1"/>
  <c r="R19" i="4"/>
  <c r="R20" i="4"/>
  <c r="BV20" i="4" s="1"/>
  <c r="R21" i="4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R32" i="4"/>
  <c r="BV32" i="4" s="1"/>
  <c r="R33" i="4"/>
  <c r="BV33" i="4" s="1"/>
  <c r="M8" i="4"/>
  <c r="BQ8" i="4" s="1"/>
  <c r="M9" i="4"/>
  <c r="BQ9" i="4" s="1"/>
  <c r="M10" i="4"/>
  <c r="M11" i="4"/>
  <c r="M12" i="4"/>
  <c r="M13" i="4"/>
  <c r="M14" i="4"/>
  <c r="BQ14" i="4" s="1"/>
  <c r="M15" i="4"/>
  <c r="BQ15" i="4" s="1"/>
  <c r="M16" i="4"/>
  <c r="M17" i="4"/>
  <c r="BQ17" i="4" s="1"/>
  <c r="M18" i="4"/>
  <c r="M19" i="4"/>
  <c r="BQ19" i="4" s="1"/>
  <c r="M20" i="4"/>
  <c r="BQ20" i="4" s="1"/>
  <c r="M21" i="4"/>
  <c r="BQ21" i="4" s="1"/>
  <c r="M22" i="4"/>
  <c r="M23" i="4"/>
  <c r="BQ23" i="4" s="1"/>
  <c r="M24" i="4"/>
  <c r="M25" i="4"/>
  <c r="M26" i="4"/>
  <c r="BQ26" i="4" s="1"/>
  <c r="M27" i="4"/>
  <c r="BQ27" i="4" s="1"/>
  <c r="M28" i="4"/>
  <c r="M29" i="4"/>
  <c r="M30" i="4"/>
  <c r="M31" i="4"/>
  <c r="M32" i="4"/>
  <c r="BQ32" i="4" s="1"/>
  <c r="M33" i="4"/>
  <c r="BQ33" i="4" s="1"/>
  <c r="L8" i="4"/>
  <c r="BP8" i="4" s="1"/>
  <c r="L12" i="4"/>
  <c r="L18" i="4"/>
  <c r="L19" i="4"/>
  <c r="BP19" i="4" s="1"/>
  <c r="L26" i="4"/>
  <c r="BP26" i="4" s="1"/>
  <c r="L30" i="4"/>
  <c r="L32" i="4"/>
  <c r="E8" i="4"/>
  <c r="E9" i="4"/>
  <c r="BI9" i="4" s="1"/>
  <c r="E10" i="4"/>
  <c r="BI10" i="4" s="1"/>
  <c r="E11" i="4"/>
  <c r="E12" i="4"/>
  <c r="E13" i="4"/>
  <c r="E14" i="4"/>
  <c r="E15" i="4"/>
  <c r="E16" i="4"/>
  <c r="BI16" i="4" s="1"/>
  <c r="E17" i="4"/>
  <c r="E18" i="4"/>
  <c r="E19" i="4"/>
  <c r="BI19" i="4" s="1"/>
  <c r="E20" i="4"/>
  <c r="E21" i="4"/>
  <c r="BI21" i="4" s="1"/>
  <c r="E22" i="4"/>
  <c r="BI22" i="4" s="1"/>
  <c r="E23" i="4"/>
  <c r="BI23" i="4" s="1"/>
  <c r="E24" i="4"/>
  <c r="E25" i="4"/>
  <c r="E26" i="4"/>
  <c r="E27" i="4"/>
  <c r="BI27" i="4" s="1"/>
  <c r="E28" i="4"/>
  <c r="BI28" i="4" s="1"/>
  <c r="E29" i="4"/>
  <c r="E30" i="4"/>
  <c r="E31" i="4"/>
  <c r="E32" i="4"/>
  <c r="E33" i="4"/>
  <c r="D8" i="4"/>
  <c r="D10" i="4"/>
  <c r="BH10" i="4" s="1"/>
  <c r="D11" i="4"/>
  <c r="D14" i="4"/>
  <c r="D15" i="4"/>
  <c r="BH15" i="4" s="1"/>
  <c r="D17" i="4"/>
  <c r="D20" i="4"/>
  <c r="D21" i="4"/>
  <c r="D22" i="4"/>
  <c r="BH22" i="4" s="1"/>
  <c r="D23" i="4"/>
  <c r="BH23" i="4" s="1"/>
  <c r="D26" i="4"/>
  <c r="D29" i="4"/>
  <c r="D32" i="4"/>
  <c r="AE32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2" i="3"/>
  <c r="W18" i="3"/>
  <c r="W19" i="3"/>
  <c r="W25" i="3"/>
  <c r="W27" i="3"/>
  <c r="W30" i="3"/>
  <c r="V8" i="3"/>
  <c r="V15" i="3"/>
  <c r="V22" i="3"/>
  <c r="N8" i="3"/>
  <c r="M8" i="3" s="1"/>
  <c r="N9" i="3"/>
  <c r="W9" i="3" s="1"/>
  <c r="N10" i="3"/>
  <c r="N11" i="3"/>
  <c r="N12" i="3"/>
  <c r="N13" i="3"/>
  <c r="M13" i="3" s="1"/>
  <c r="N14" i="3"/>
  <c r="M14" i="3" s="1"/>
  <c r="N15" i="3"/>
  <c r="N16" i="3"/>
  <c r="N17" i="3"/>
  <c r="N18" i="3"/>
  <c r="N19" i="3"/>
  <c r="N20" i="3"/>
  <c r="M20" i="3" s="1"/>
  <c r="N21" i="3"/>
  <c r="M21" i="3" s="1"/>
  <c r="V21" i="3" s="1"/>
  <c r="N22" i="3"/>
  <c r="N23" i="3"/>
  <c r="N24" i="3"/>
  <c r="W24" i="3" s="1"/>
  <c r="N25" i="3"/>
  <c r="M25" i="3" s="1"/>
  <c r="N26" i="3"/>
  <c r="M26" i="3" s="1"/>
  <c r="N27" i="3"/>
  <c r="M27" i="3" s="1"/>
  <c r="N28" i="3"/>
  <c r="N29" i="3"/>
  <c r="N30" i="3"/>
  <c r="N31" i="3"/>
  <c r="M31" i="3" s="1"/>
  <c r="N32" i="3"/>
  <c r="M32" i="3" s="1"/>
  <c r="N33" i="3"/>
  <c r="W33" i="3" s="1"/>
  <c r="M9" i="3"/>
  <c r="M10" i="3"/>
  <c r="M11" i="3"/>
  <c r="M12" i="3"/>
  <c r="M15" i="3"/>
  <c r="M16" i="3"/>
  <c r="M17" i="3"/>
  <c r="M18" i="3"/>
  <c r="M19" i="3"/>
  <c r="V19" i="3" s="1"/>
  <c r="M22" i="3"/>
  <c r="M23" i="3"/>
  <c r="M28" i="3"/>
  <c r="M29" i="3"/>
  <c r="M30" i="3"/>
  <c r="E8" i="3"/>
  <c r="W8" i="3" s="1"/>
  <c r="E9" i="3"/>
  <c r="E10" i="3"/>
  <c r="D10" i="3" s="1"/>
  <c r="V10" i="3" s="1"/>
  <c r="E11" i="3"/>
  <c r="E12" i="3"/>
  <c r="E13" i="3"/>
  <c r="W13" i="3" s="1"/>
  <c r="E14" i="3"/>
  <c r="W14" i="3" s="1"/>
  <c r="E15" i="3"/>
  <c r="W15" i="3" s="1"/>
  <c r="E16" i="3"/>
  <c r="D16" i="3" s="1"/>
  <c r="V16" i="3" s="1"/>
  <c r="E17" i="3"/>
  <c r="W17" i="3" s="1"/>
  <c r="E18" i="3"/>
  <c r="E19" i="3"/>
  <c r="E20" i="3"/>
  <c r="W20" i="3" s="1"/>
  <c r="E21" i="3"/>
  <c r="W21" i="3" s="1"/>
  <c r="E22" i="3"/>
  <c r="D22" i="3" s="1"/>
  <c r="E23" i="3"/>
  <c r="E24" i="3"/>
  <c r="E25" i="3"/>
  <c r="D25" i="3" s="1"/>
  <c r="E26" i="3"/>
  <c r="W26" i="3" s="1"/>
  <c r="E27" i="3"/>
  <c r="E28" i="3"/>
  <c r="D28" i="3" s="1"/>
  <c r="V28" i="3" s="1"/>
  <c r="E29" i="3"/>
  <c r="E30" i="3"/>
  <c r="E31" i="3"/>
  <c r="W31" i="3" s="1"/>
  <c r="E32" i="3"/>
  <c r="W32" i="3" s="1"/>
  <c r="E33" i="3"/>
  <c r="D8" i="3"/>
  <c r="D9" i="3"/>
  <c r="D12" i="3"/>
  <c r="D13" i="3"/>
  <c r="D15" i="3"/>
  <c r="D17" i="3"/>
  <c r="V17" i="3" s="1"/>
  <c r="D18" i="3"/>
  <c r="D19" i="3"/>
  <c r="D20" i="3"/>
  <c r="V20" i="3" s="1"/>
  <c r="D21" i="3"/>
  <c r="D24" i="3"/>
  <c r="D27" i="3"/>
  <c r="V27" i="3" s="1"/>
  <c r="D30" i="3"/>
  <c r="D31" i="3"/>
  <c r="D33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H8" i="2"/>
  <c r="BZ8" i="2"/>
  <c r="DB8" i="2" s="1"/>
  <c r="BZ9" i="2"/>
  <c r="BZ10" i="2"/>
  <c r="DB10" i="2" s="1"/>
  <c r="BZ11" i="2"/>
  <c r="BZ12" i="2"/>
  <c r="DB12" i="2" s="1"/>
  <c r="BZ13" i="2"/>
  <c r="BZ14" i="2"/>
  <c r="DB14" i="2" s="1"/>
  <c r="BU8" i="2"/>
  <c r="BU9" i="2"/>
  <c r="BU10" i="2"/>
  <c r="CW10" i="2" s="1"/>
  <c r="BU11" i="2"/>
  <c r="CW11" i="2" s="1"/>
  <c r="BU12" i="2"/>
  <c r="BU13" i="2"/>
  <c r="CW13" i="2" s="1"/>
  <c r="BU14" i="2"/>
  <c r="BP8" i="2"/>
  <c r="BO8" i="2" s="1"/>
  <c r="BP9" i="2"/>
  <c r="CR9" i="2" s="1"/>
  <c r="BP10" i="2"/>
  <c r="CR10" i="2" s="1"/>
  <c r="BP11" i="2"/>
  <c r="BP12" i="2"/>
  <c r="CR12" i="2" s="1"/>
  <c r="BP13" i="2"/>
  <c r="CR13" i="2" s="1"/>
  <c r="BP14" i="2"/>
  <c r="BO14" i="2" s="1"/>
  <c r="CH14" i="2" s="1"/>
  <c r="DJ14" i="2" s="1"/>
  <c r="BO9" i="2"/>
  <c r="BO10" i="2"/>
  <c r="CH10" i="2" s="1"/>
  <c r="BH8" i="2"/>
  <c r="BH9" i="2"/>
  <c r="BG9" i="2" s="1"/>
  <c r="CI9" i="2" s="1"/>
  <c r="BH10" i="2"/>
  <c r="BH11" i="2"/>
  <c r="CJ11" i="2" s="1"/>
  <c r="BH12" i="2"/>
  <c r="BG12" i="2" s="1"/>
  <c r="CI12" i="2" s="1"/>
  <c r="BH13" i="2"/>
  <c r="BH14" i="2"/>
  <c r="BG8" i="2"/>
  <c r="CI8" i="2" s="1"/>
  <c r="BG10" i="2"/>
  <c r="CI10" i="2" s="1"/>
  <c r="BG11" i="2"/>
  <c r="BG13" i="2"/>
  <c r="BG14" i="2"/>
  <c r="CI14" i="2" s="1"/>
  <c r="AX8" i="2"/>
  <c r="AX9" i="2"/>
  <c r="DB9" i="2" s="1"/>
  <c r="AX10" i="2"/>
  <c r="AX11" i="2"/>
  <c r="DB11" i="2" s="1"/>
  <c r="AX12" i="2"/>
  <c r="AM12" i="2" s="1"/>
  <c r="BF12" i="2" s="1"/>
  <c r="AX13" i="2"/>
  <c r="AX14" i="2"/>
  <c r="AS8" i="2"/>
  <c r="AS9" i="2"/>
  <c r="AS10" i="2"/>
  <c r="AS11" i="2"/>
  <c r="AS12" i="2"/>
  <c r="AS13" i="2"/>
  <c r="AS14" i="2"/>
  <c r="AN8" i="2"/>
  <c r="AN9" i="2"/>
  <c r="AM9" i="2" s="1"/>
  <c r="BF9" i="2" s="1"/>
  <c r="AN10" i="2"/>
  <c r="AN11" i="2"/>
  <c r="AN12" i="2"/>
  <c r="AN13" i="2"/>
  <c r="AM13" i="2" s="1"/>
  <c r="AN14" i="2"/>
  <c r="AM8" i="2"/>
  <c r="AM14" i="2"/>
  <c r="BF14" i="2" s="1"/>
  <c r="AF8" i="2"/>
  <c r="AE8" i="2" s="1"/>
  <c r="AF9" i="2"/>
  <c r="AF10" i="2"/>
  <c r="AF11" i="2"/>
  <c r="AE11" i="2" s="1"/>
  <c r="AF12" i="2"/>
  <c r="AF13" i="2"/>
  <c r="CJ13" i="2" s="1"/>
  <c r="AF14" i="2"/>
  <c r="AE14" i="2" s="1"/>
  <c r="AE9" i="2"/>
  <c r="AE10" i="2"/>
  <c r="AE12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1" i="2"/>
  <c r="V9" i="2"/>
  <c r="N8" i="2"/>
  <c r="W8" i="2" s="1"/>
  <c r="N9" i="2"/>
  <c r="M9" i="2" s="1"/>
  <c r="N10" i="2"/>
  <c r="N11" i="2"/>
  <c r="N12" i="2"/>
  <c r="M12" i="2" s="1"/>
  <c r="N13" i="2"/>
  <c r="N14" i="2"/>
  <c r="W14" i="2" s="1"/>
  <c r="M8" i="2"/>
  <c r="M10" i="2"/>
  <c r="M11" i="2"/>
  <c r="M13" i="2"/>
  <c r="M14" i="2"/>
  <c r="E8" i="2"/>
  <c r="E9" i="2"/>
  <c r="W9" i="2" s="1"/>
  <c r="E10" i="2"/>
  <c r="D10" i="2" s="1"/>
  <c r="V10" i="2" s="1"/>
  <c r="E11" i="2"/>
  <c r="E12" i="2"/>
  <c r="W12" i="2" s="1"/>
  <c r="E13" i="2"/>
  <c r="E14" i="2"/>
  <c r="D8" i="2"/>
  <c r="D9" i="2"/>
  <c r="D11" i="2"/>
  <c r="V11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14" i="1"/>
  <c r="CR20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9" i="1"/>
  <c r="CJ12" i="1"/>
  <c r="CJ15" i="1"/>
  <c r="CJ18" i="1"/>
  <c r="CJ21" i="1"/>
  <c r="CJ24" i="1"/>
  <c r="BZ8" i="1"/>
  <c r="BZ9" i="1"/>
  <c r="DB9" i="1" s="1"/>
  <c r="BZ10" i="1"/>
  <c r="DB10" i="1" s="1"/>
  <c r="BZ11" i="1"/>
  <c r="BZ12" i="1"/>
  <c r="BO12" i="1" s="1"/>
  <c r="BZ13" i="1"/>
  <c r="BZ14" i="1"/>
  <c r="BZ15" i="1"/>
  <c r="DB15" i="1" s="1"/>
  <c r="BZ16" i="1"/>
  <c r="DB16" i="1" s="1"/>
  <c r="BZ17" i="1"/>
  <c r="BZ18" i="1"/>
  <c r="BO18" i="1" s="1"/>
  <c r="BZ19" i="1"/>
  <c r="BZ20" i="1"/>
  <c r="BZ21" i="1"/>
  <c r="DB21" i="1" s="1"/>
  <c r="BZ22" i="1"/>
  <c r="DB22" i="1" s="1"/>
  <c r="BZ23" i="1"/>
  <c r="BZ24" i="1"/>
  <c r="DB24" i="1" s="1"/>
  <c r="BZ25" i="1"/>
  <c r="BZ26" i="1"/>
  <c r="BU8" i="1"/>
  <c r="CW8" i="1" s="1"/>
  <c r="BU9" i="1"/>
  <c r="CW9" i="1" s="1"/>
  <c r="BU10" i="1"/>
  <c r="BU11" i="1"/>
  <c r="CW11" i="1" s="1"/>
  <c r="BU12" i="1"/>
  <c r="BU13" i="1"/>
  <c r="CW13" i="1" s="1"/>
  <c r="BU14" i="1"/>
  <c r="CW14" i="1" s="1"/>
  <c r="BU15" i="1"/>
  <c r="CW15" i="1" s="1"/>
  <c r="BU16" i="1"/>
  <c r="BU17" i="1"/>
  <c r="CW17" i="1" s="1"/>
  <c r="BU18" i="1"/>
  <c r="BU19" i="1"/>
  <c r="BU20" i="1"/>
  <c r="CW20" i="1" s="1"/>
  <c r="BU21" i="1"/>
  <c r="CW21" i="1" s="1"/>
  <c r="BU22" i="1"/>
  <c r="BU23" i="1"/>
  <c r="CW23" i="1" s="1"/>
  <c r="BU24" i="1"/>
  <c r="BU25" i="1"/>
  <c r="CW25" i="1" s="1"/>
  <c r="BU26" i="1"/>
  <c r="CW26" i="1" s="1"/>
  <c r="BP8" i="1"/>
  <c r="BO8" i="1" s="1"/>
  <c r="BP9" i="1"/>
  <c r="BP10" i="1"/>
  <c r="CR10" i="1" s="1"/>
  <c r="BP11" i="1"/>
  <c r="CR11" i="1" s="1"/>
  <c r="BP12" i="1"/>
  <c r="BP13" i="1"/>
  <c r="CR13" i="1" s="1"/>
  <c r="BP14" i="1"/>
  <c r="BO14" i="1" s="1"/>
  <c r="BP15" i="1"/>
  <c r="BP16" i="1"/>
  <c r="CR16" i="1" s="1"/>
  <c r="BP17" i="1"/>
  <c r="CR17" i="1" s="1"/>
  <c r="BP18" i="1"/>
  <c r="BP19" i="1"/>
  <c r="CR19" i="1" s="1"/>
  <c r="BP20" i="1"/>
  <c r="BO20" i="1" s="1"/>
  <c r="BP21" i="1"/>
  <c r="BP22" i="1"/>
  <c r="CR22" i="1" s="1"/>
  <c r="BP23" i="1"/>
  <c r="CR23" i="1" s="1"/>
  <c r="BP24" i="1"/>
  <c r="BP25" i="1"/>
  <c r="CR25" i="1" s="1"/>
  <c r="BP26" i="1"/>
  <c r="BO26" i="1" s="1"/>
  <c r="BO9" i="1"/>
  <c r="CQ9" i="1" s="1"/>
  <c r="BO15" i="1"/>
  <c r="BO21" i="1"/>
  <c r="BH8" i="1"/>
  <c r="CJ8" i="1" s="1"/>
  <c r="BH9" i="1"/>
  <c r="BG9" i="1" s="1"/>
  <c r="CI9" i="1" s="1"/>
  <c r="BH10" i="1"/>
  <c r="CJ10" i="1" s="1"/>
  <c r="BH11" i="1"/>
  <c r="BG11" i="1" s="1"/>
  <c r="CI11" i="1" s="1"/>
  <c r="BH12" i="1"/>
  <c r="BG12" i="1" s="1"/>
  <c r="CI12" i="1" s="1"/>
  <c r="BH13" i="1"/>
  <c r="BH14" i="1"/>
  <c r="CJ14" i="1" s="1"/>
  <c r="BH15" i="1"/>
  <c r="BG15" i="1" s="1"/>
  <c r="CI15" i="1" s="1"/>
  <c r="BH16" i="1"/>
  <c r="CJ16" i="1" s="1"/>
  <c r="BH17" i="1"/>
  <c r="BG17" i="1" s="1"/>
  <c r="CI17" i="1" s="1"/>
  <c r="BH18" i="1"/>
  <c r="BG18" i="1" s="1"/>
  <c r="CI18" i="1" s="1"/>
  <c r="BH19" i="1"/>
  <c r="BH20" i="1"/>
  <c r="CJ20" i="1" s="1"/>
  <c r="BH21" i="1"/>
  <c r="BG21" i="1" s="1"/>
  <c r="CI21" i="1" s="1"/>
  <c r="BH22" i="1"/>
  <c r="CJ22" i="1" s="1"/>
  <c r="BH23" i="1"/>
  <c r="BG23" i="1" s="1"/>
  <c r="CI23" i="1" s="1"/>
  <c r="BH24" i="1"/>
  <c r="BG24" i="1" s="1"/>
  <c r="CI24" i="1" s="1"/>
  <c r="BH25" i="1"/>
  <c r="BH26" i="1"/>
  <c r="CJ26" i="1" s="1"/>
  <c r="BG10" i="1"/>
  <c r="BG13" i="1"/>
  <c r="BG16" i="1"/>
  <c r="CI16" i="1" s="1"/>
  <c r="BG19" i="1"/>
  <c r="BG22" i="1"/>
  <c r="BG25" i="1"/>
  <c r="AX8" i="1"/>
  <c r="DB8" i="1" s="1"/>
  <c r="AX9" i="1"/>
  <c r="AX10" i="1"/>
  <c r="AX11" i="1"/>
  <c r="AM11" i="1" s="1"/>
  <c r="AX12" i="1"/>
  <c r="AX13" i="1"/>
  <c r="AX14" i="1"/>
  <c r="DB14" i="1" s="1"/>
  <c r="AX15" i="1"/>
  <c r="AX16" i="1"/>
  <c r="AX17" i="1"/>
  <c r="AM17" i="1" s="1"/>
  <c r="AX18" i="1"/>
  <c r="AX19" i="1"/>
  <c r="AX20" i="1"/>
  <c r="DB20" i="1" s="1"/>
  <c r="AX21" i="1"/>
  <c r="AX22" i="1"/>
  <c r="AX23" i="1"/>
  <c r="AM23" i="1" s="1"/>
  <c r="BF23" i="1" s="1"/>
  <c r="AX24" i="1"/>
  <c r="AX25" i="1"/>
  <c r="AX26" i="1"/>
  <c r="DB26" i="1" s="1"/>
  <c r="AS8" i="1"/>
  <c r="AS9" i="1"/>
  <c r="AS10" i="1"/>
  <c r="CW10" i="1" s="1"/>
  <c r="AS11" i="1"/>
  <c r="AS12" i="1"/>
  <c r="AS13" i="1"/>
  <c r="AS14" i="1"/>
  <c r="AS15" i="1"/>
  <c r="AS16" i="1"/>
  <c r="CW16" i="1" s="1"/>
  <c r="AS17" i="1"/>
  <c r="AS18" i="1"/>
  <c r="AS19" i="1"/>
  <c r="CW19" i="1" s="1"/>
  <c r="AS20" i="1"/>
  <c r="AS21" i="1"/>
  <c r="AS22" i="1"/>
  <c r="CW22" i="1" s="1"/>
  <c r="AS23" i="1"/>
  <c r="AS24" i="1"/>
  <c r="AS25" i="1"/>
  <c r="AS26" i="1"/>
  <c r="AN8" i="1"/>
  <c r="AN9" i="1"/>
  <c r="AM9" i="1" s="1"/>
  <c r="BF9" i="1" s="1"/>
  <c r="AN10" i="1"/>
  <c r="AM10" i="1" s="1"/>
  <c r="AN11" i="1"/>
  <c r="AN12" i="1"/>
  <c r="AM12" i="1" s="1"/>
  <c r="BF12" i="1" s="1"/>
  <c r="AN13" i="1"/>
  <c r="AM13" i="1" s="1"/>
  <c r="AN14" i="1"/>
  <c r="AN15" i="1"/>
  <c r="AM15" i="1" s="1"/>
  <c r="BF15" i="1" s="1"/>
  <c r="AN16" i="1"/>
  <c r="AM16" i="1" s="1"/>
  <c r="AN17" i="1"/>
  <c r="AN18" i="1"/>
  <c r="AM18" i="1" s="1"/>
  <c r="BF18" i="1" s="1"/>
  <c r="AN19" i="1"/>
  <c r="AM19" i="1" s="1"/>
  <c r="AN20" i="1"/>
  <c r="AN21" i="1"/>
  <c r="AM21" i="1" s="1"/>
  <c r="BF21" i="1" s="1"/>
  <c r="AN22" i="1"/>
  <c r="AM22" i="1" s="1"/>
  <c r="AN23" i="1"/>
  <c r="AN24" i="1"/>
  <c r="AM24" i="1" s="1"/>
  <c r="BF24" i="1" s="1"/>
  <c r="AN25" i="1"/>
  <c r="AM25" i="1" s="1"/>
  <c r="AN26" i="1"/>
  <c r="AM8" i="1"/>
  <c r="AM14" i="1"/>
  <c r="AM20" i="1"/>
  <c r="AM26" i="1"/>
  <c r="AF8" i="1"/>
  <c r="AE8" i="1" s="1"/>
  <c r="AF9" i="1"/>
  <c r="AF10" i="1"/>
  <c r="AE10" i="1" s="1"/>
  <c r="AF11" i="1"/>
  <c r="AE11" i="1" s="1"/>
  <c r="AF12" i="1"/>
  <c r="AF13" i="1"/>
  <c r="CJ13" i="1" s="1"/>
  <c r="AF14" i="1"/>
  <c r="AE14" i="1" s="1"/>
  <c r="AF15" i="1"/>
  <c r="AF16" i="1"/>
  <c r="AE16" i="1" s="1"/>
  <c r="AF17" i="1"/>
  <c r="AE17" i="1" s="1"/>
  <c r="AF18" i="1"/>
  <c r="AF19" i="1"/>
  <c r="CJ19" i="1" s="1"/>
  <c r="AF20" i="1"/>
  <c r="AE20" i="1" s="1"/>
  <c r="AF21" i="1"/>
  <c r="AF22" i="1"/>
  <c r="AE22" i="1" s="1"/>
  <c r="AF23" i="1"/>
  <c r="AE23" i="1" s="1"/>
  <c r="AF24" i="1"/>
  <c r="AF25" i="1"/>
  <c r="CJ25" i="1" s="1"/>
  <c r="AF26" i="1"/>
  <c r="AE26" i="1" s="1"/>
  <c r="AE9" i="1"/>
  <c r="AE12" i="1"/>
  <c r="AE15" i="1"/>
  <c r="AE18" i="1"/>
  <c r="AE21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0" i="1"/>
  <c r="W13" i="1"/>
  <c r="W16" i="1"/>
  <c r="W19" i="1"/>
  <c r="W22" i="1"/>
  <c r="W25" i="1"/>
  <c r="N8" i="1"/>
  <c r="W8" i="1" s="1"/>
  <c r="N9" i="1"/>
  <c r="M9" i="1" s="1"/>
  <c r="N10" i="1"/>
  <c r="N11" i="1"/>
  <c r="M11" i="1" s="1"/>
  <c r="N12" i="1"/>
  <c r="M12" i="1" s="1"/>
  <c r="N13" i="1"/>
  <c r="N14" i="1"/>
  <c r="W14" i="1" s="1"/>
  <c r="N15" i="1"/>
  <c r="M15" i="1" s="1"/>
  <c r="N16" i="1"/>
  <c r="N17" i="1"/>
  <c r="M17" i="1" s="1"/>
  <c r="N18" i="1"/>
  <c r="M18" i="1" s="1"/>
  <c r="N19" i="1"/>
  <c r="N20" i="1"/>
  <c r="W20" i="1" s="1"/>
  <c r="N21" i="1"/>
  <c r="M21" i="1" s="1"/>
  <c r="N22" i="1"/>
  <c r="N23" i="1"/>
  <c r="M23" i="1" s="1"/>
  <c r="N24" i="1"/>
  <c r="M24" i="1" s="1"/>
  <c r="N25" i="1"/>
  <c r="N26" i="1"/>
  <c r="W26" i="1" s="1"/>
  <c r="M10" i="1"/>
  <c r="M13" i="1"/>
  <c r="M16" i="1"/>
  <c r="M19" i="1"/>
  <c r="M22" i="1"/>
  <c r="M25" i="1"/>
  <c r="E8" i="1"/>
  <c r="E9" i="1"/>
  <c r="D9" i="1" s="1"/>
  <c r="E10" i="1"/>
  <c r="D10" i="1" s="1"/>
  <c r="V10" i="1" s="1"/>
  <c r="E11" i="1"/>
  <c r="W11" i="1" s="1"/>
  <c r="E12" i="1"/>
  <c r="D12" i="1" s="1"/>
  <c r="V12" i="1" s="1"/>
  <c r="E13" i="1"/>
  <c r="D13" i="1" s="1"/>
  <c r="V13" i="1" s="1"/>
  <c r="E14" i="1"/>
  <c r="E15" i="1"/>
  <c r="D15" i="1" s="1"/>
  <c r="E16" i="1"/>
  <c r="D16" i="1" s="1"/>
  <c r="V16" i="1" s="1"/>
  <c r="E17" i="1"/>
  <c r="W17" i="1" s="1"/>
  <c r="E18" i="1"/>
  <c r="D18" i="1" s="1"/>
  <c r="V18" i="1" s="1"/>
  <c r="E19" i="1"/>
  <c r="D19" i="1" s="1"/>
  <c r="V19" i="1" s="1"/>
  <c r="E20" i="1"/>
  <c r="E21" i="1"/>
  <c r="D21" i="1" s="1"/>
  <c r="E22" i="1"/>
  <c r="D22" i="1" s="1"/>
  <c r="V22" i="1" s="1"/>
  <c r="E23" i="1"/>
  <c r="W23" i="1" s="1"/>
  <c r="E24" i="1"/>
  <c r="D24" i="1" s="1"/>
  <c r="V24" i="1" s="1"/>
  <c r="E25" i="1"/>
  <c r="D25" i="1" s="1"/>
  <c r="V25" i="1" s="1"/>
  <c r="E26" i="1"/>
  <c r="D8" i="1"/>
  <c r="D11" i="1"/>
  <c r="V11" i="1" s="1"/>
  <c r="D14" i="1"/>
  <c r="D17" i="1"/>
  <c r="V17" i="1" s="1"/>
  <c r="D20" i="1"/>
  <c r="D23" i="1"/>
  <c r="D26" i="1"/>
  <c r="BF25" i="1" l="1"/>
  <c r="CQ14" i="1"/>
  <c r="CH14" i="1"/>
  <c r="DJ14" i="1" s="1"/>
  <c r="BF26" i="1"/>
  <c r="CI10" i="1"/>
  <c r="CQ20" i="1"/>
  <c r="V26" i="1"/>
  <c r="V21" i="1"/>
  <c r="V15" i="1"/>
  <c r="V9" i="1"/>
  <c r="BF20" i="1"/>
  <c r="CI25" i="1"/>
  <c r="CQ26" i="1"/>
  <c r="CQ8" i="1"/>
  <c r="CH8" i="1"/>
  <c r="V23" i="1"/>
  <c r="BF14" i="1"/>
  <c r="BF22" i="1"/>
  <c r="BF16" i="1"/>
  <c r="BF10" i="1"/>
  <c r="CI22" i="1"/>
  <c r="CQ21" i="1"/>
  <c r="BF8" i="1"/>
  <c r="BF17" i="1"/>
  <c r="BF11" i="1"/>
  <c r="CQ15" i="1"/>
  <c r="CQ18" i="1"/>
  <c r="CH18" i="1"/>
  <c r="DJ18" i="1" s="1"/>
  <c r="CQ12" i="1"/>
  <c r="CH12" i="1"/>
  <c r="DJ12" i="1" s="1"/>
  <c r="BO24" i="1"/>
  <c r="V8" i="2"/>
  <c r="W24" i="1"/>
  <c r="W18" i="1"/>
  <c r="W12" i="1"/>
  <c r="BO23" i="1"/>
  <c r="BO17" i="1"/>
  <c r="BO11" i="1"/>
  <c r="CR24" i="1"/>
  <c r="CR18" i="1"/>
  <c r="CR12" i="1"/>
  <c r="CH21" i="1"/>
  <c r="DJ21" i="1" s="1"/>
  <c r="CH15" i="1"/>
  <c r="DJ15" i="1" s="1"/>
  <c r="CH9" i="1"/>
  <c r="DJ9" i="1" s="1"/>
  <c r="CJ23" i="1"/>
  <c r="CJ17" i="1"/>
  <c r="CJ11" i="1"/>
  <c r="DB18" i="1"/>
  <c r="AE13" i="2"/>
  <c r="BF13" i="2" s="1"/>
  <c r="AM10" i="2"/>
  <c r="BF10" i="2" s="1"/>
  <c r="AM11" i="2"/>
  <c r="BF11" i="2" s="1"/>
  <c r="CJ14" i="2"/>
  <c r="CJ8" i="2"/>
  <c r="BO11" i="2"/>
  <c r="BO12" i="2"/>
  <c r="CW12" i="2"/>
  <c r="DB13" i="2"/>
  <c r="BO13" i="2"/>
  <c r="BG13" i="4"/>
  <c r="BI26" i="4"/>
  <c r="AE21" i="4"/>
  <c r="CI21" i="4" s="1"/>
  <c r="M26" i="1"/>
  <c r="M20" i="1"/>
  <c r="V20" i="1" s="1"/>
  <c r="M14" i="1"/>
  <c r="V14" i="1" s="1"/>
  <c r="M8" i="1"/>
  <c r="V8" i="1" s="1"/>
  <c r="AE25" i="1"/>
  <c r="AE19" i="1"/>
  <c r="CI19" i="1" s="1"/>
  <c r="AE13" i="1"/>
  <c r="BF13" i="1" s="1"/>
  <c r="BG26" i="1"/>
  <c r="CI26" i="1" s="1"/>
  <c r="BG20" i="1"/>
  <c r="CI20" i="1" s="1"/>
  <c r="BG14" i="1"/>
  <c r="CI14" i="1" s="1"/>
  <c r="BG8" i="1"/>
  <c r="CI8" i="1" s="1"/>
  <c r="BO22" i="1"/>
  <c r="BO16" i="1"/>
  <c r="BO10" i="1"/>
  <c r="CW24" i="1"/>
  <c r="CW18" i="1"/>
  <c r="CW12" i="1"/>
  <c r="DB25" i="1"/>
  <c r="DB19" i="1"/>
  <c r="DB13" i="1"/>
  <c r="D13" i="2"/>
  <c r="V13" i="2" s="1"/>
  <c r="W13" i="2"/>
  <c r="BF8" i="2"/>
  <c r="DJ8" i="2" s="1"/>
  <c r="DJ10" i="2"/>
  <c r="CJ9" i="2"/>
  <c r="CQ10" i="2"/>
  <c r="V13" i="3"/>
  <c r="V25" i="3"/>
  <c r="D19" i="4"/>
  <c r="BH8" i="4"/>
  <c r="BG11" i="4"/>
  <c r="BG29" i="4"/>
  <c r="D12" i="2"/>
  <c r="V12" i="2" s="1"/>
  <c r="BQ31" i="4"/>
  <c r="L31" i="4"/>
  <c r="BP31" i="4" s="1"/>
  <c r="BQ25" i="4"/>
  <c r="L25" i="4"/>
  <c r="BP25" i="4" s="1"/>
  <c r="BQ13" i="4"/>
  <c r="L13" i="4"/>
  <c r="BP13" i="4" s="1"/>
  <c r="BP15" i="4"/>
  <c r="AE15" i="4"/>
  <c r="CI15" i="4" s="1"/>
  <c r="CA23" i="4"/>
  <c r="L23" i="4"/>
  <c r="CI13" i="2"/>
  <c r="CQ9" i="2"/>
  <c r="CH9" i="2"/>
  <c r="DJ9" i="2" s="1"/>
  <c r="BH26" i="4"/>
  <c r="AE26" i="4"/>
  <c r="CI26" i="4" s="1"/>
  <c r="BV21" i="4"/>
  <c r="L21" i="4"/>
  <c r="BP21" i="4" s="1"/>
  <c r="CA29" i="4"/>
  <c r="L29" i="4"/>
  <c r="CA11" i="4"/>
  <c r="L11" i="4"/>
  <c r="BP11" i="4" s="1"/>
  <c r="W21" i="1"/>
  <c r="W15" i="1"/>
  <c r="W9" i="1"/>
  <c r="CR21" i="1"/>
  <c r="CR15" i="1"/>
  <c r="CR9" i="1"/>
  <c r="DB23" i="1"/>
  <c r="DB17" i="1"/>
  <c r="DB11" i="1"/>
  <c r="DB12" i="1"/>
  <c r="CI11" i="2"/>
  <c r="CQ14" i="2"/>
  <c r="CQ8" i="2"/>
  <c r="V31" i="3"/>
  <c r="V9" i="3"/>
  <c r="D29" i="3"/>
  <c r="V29" i="3" s="1"/>
  <c r="W29" i="3"/>
  <c r="D23" i="3"/>
  <c r="V23" i="3" s="1"/>
  <c r="W23" i="3"/>
  <c r="W11" i="3"/>
  <c r="D11" i="3"/>
  <c r="V11" i="3" s="1"/>
  <c r="BV15" i="4"/>
  <c r="BO25" i="1"/>
  <c r="BO19" i="1"/>
  <c r="BO13" i="1"/>
  <c r="AE14" i="4"/>
  <c r="BI31" i="4"/>
  <c r="D31" i="4"/>
  <c r="BI25" i="4"/>
  <c r="D25" i="4"/>
  <c r="BI13" i="4"/>
  <c r="D13" i="4"/>
  <c r="L33" i="4"/>
  <c r="BP33" i="4" s="1"/>
  <c r="BP12" i="4"/>
  <c r="AF32" i="4"/>
  <c r="BG32" i="4" s="1"/>
  <c r="CI32" i="4" s="1"/>
  <c r="BI32" i="4"/>
  <c r="AF20" i="4"/>
  <c r="BH20" i="4" s="1"/>
  <c r="BI20" i="4"/>
  <c r="AF14" i="4"/>
  <c r="BH14" i="4" s="1"/>
  <c r="BI14" i="4"/>
  <c r="AF8" i="4"/>
  <c r="BI8" i="4"/>
  <c r="BH33" i="4"/>
  <c r="AE33" i="4"/>
  <c r="CI33" i="4" s="1"/>
  <c r="BH11" i="4"/>
  <c r="BG25" i="4"/>
  <c r="BG21" i="4"/>
  <c r="CR14" i="2"/>
  <c r="CR8" i="2"/>
  <c r="W16" i="3"/>
  <c r="BP30" i="4"/>
  <c r="BQ28" i="4"/>
  <c r="L28" i="4"/>
  <c r="BP28" i="4" s="1"/>
  <c r="BQ22" i="4"/>
  <c r="L22" i="4"/>
  <c r="BQ16" i="4"/>
  <c r="L16" i="4"/>
  <c r="BP16" i="4" s="1"/>
  <c r="BQ10" i="4"/>
  <c r="L10" i="4"/>
  <c r="BP10" i="4" s="1"/>
  <c r="BH32" i="4"/>
  <c r="BI29" i="4"/>
  <c r="BQ29" i="4"/>
  <c r="CW14" i="2"/>
  <c r="CW8" i="2"/>
  <c r="CJ12" i="2"/>
  <c r="D26" i="3"/>
  <c r="V26" i="3" s="1"/>
  <c r="V12" i="3"/>
  <c r="M33" i="3"/>
  <c r="V33" i="3" s="1"/>
  <c r="W22" i="3"/>
  <c r="D28" i="4"/>
  <c r="L14" i="4"/>
  <c r="BP14" i="4" s="1"/>
  <c r="BG8" i="4"/>
  <c r="BH17" i="4"/>
  <c r="D32" i="3"/>
  <c r="V32" i="3" s="1"/>
  <c r="V18" i="3"/>
  <c r="M24" i="3"/>
  <c r="V24" i="3" s="1"/>
  <c r="W28" i="3"/>
  <c r="D27" i="4"/>
  <c r="L27" i="4"/>
  <c r="BP27" i="4" s="1"/>
  <c r="L20" i="4"/>
  <c r="AE10" i="4"/>
  <c r="CI10" i="4" s="1"/>
  <c r="V30" i="3"/>
  <c r="BI30" i="4"/>
  <c r="D30" i="4"/>
  <c r="BI24" i="4"/>
  <c r="D24" i="4"/>
  <c r="BI18" i="4"/>
  <c r="D18" i="4"/>
  <c r="BI12" i="4"/>
  <c r="D12" i="4"/>
  <c r="BP32" i="4"/>
  <c r="CI8" i="4"/>
  <c r="BG26" i="4"/>
  <c r="D14" i="3"/>
  <c r="V14" i="3" s="1"/>
  <c r="W10" i="3"/>
  <c r="D16" i="4"/>
  <c r="D9" i="4"/>
  <c r="L24" i="4"/>
  <c r="BP24" i="4" s="1"/>
  <c r="L17" i="4"/>
  <c r="BP17" i="4" s="1"/>
  <c r="L9" i="4"/>
  <c r="BP9" i="4" s="1"/>
  <c r="BV31" i="4"/>
  <c r="BV25" i="4"/>
  <c r="BV19" i="4"/>
  <c r="BV13" i="4"/>
  <c r="CA33" i="4"/>
  <c r="CA27" i="4"/>
  <c r="CA21" i="4"/>
  <c r="CA15" i="4"/>
  <c r="CA9" i="4"/>
  <c r="BQ30" i="4"/>
  <c r="AN30" i="4"/>
  <c r="BG30" i="4" s="1"/>
  <c r="BQ24" i="4"/>
  <c r="AN24" i="4"/>
  <c r="BG24" i="4" s="1"/>
  <c r="BQ18" i="4"/>
  <c r="AN18" i="4"/>
  <c r="BG18" i="4" s="1"/>
  <c r="BQ12" i="4"/>
  <c r="AN12" i="4"/>
  <c r="BG12" i="4" s="1"/>
  <c r="C1" i="8"/>
  <c r="B1" i="8"/>
  <c r="BH16" i="4" l="1"/>
  <c r="AE16" i="4"/>
  <c r="CI16" i="4" s="1"/>
  <c r="BH13" i="4"/>
  <c r="AE13" i="4"/>
  <c r="CI13" i="4" s="1"/>
  <c r="CH26" i="1"/>
  <c r="DJ26" i="1" s="1"/>
  <c r="AE12" i="4"/>
  <c r="CI12" i="4" s="1"/>
  <c r="BH12" i="4"/>
  <c r="AE30" i="4"/>
  <c r="CI30" i="4" s="1"/>
  <c r="BH30" i="4"/>
  <c r="BH27" i="4"/>
  <c r="AE27" i="4"/>
  <c r="CI27" i="4" s="1"/>
  <c r="CQ13" i="1"/>
  <c r="CH13" i="1"/>
  <c r="DJ13" i="1" s="1"/>
  <c r="AE17" i="4"/>
  <c r="CI17" i="4" s="1"/>
  <c r="BH19" i="4"/>
  <c r="AE19" i="4"/>
  <c r="CI19" i="4" s="1"/>
  <c r="CI13" i="1"/>
  <c r="CI14" i="4"/>
  <c r="AE25" i="4"/>
  <c r="CI25" i="4" s="1"/>
  <c r="BH25" i="4"/>
  <c r="CQ19" i="1"/>
  <c r="CH19" i="1"/>
  <c r="DJ19" i="1" s="1"/>
  <c r="BG14" i="4"/>
  <c r="CQ11" i="1"/>
  <c r="CH11" i="1"/>
  <c r="DJ11" i="1" s="1"/>
  <c r="BF19" i="1"/>
  <c r="BP22" i="4"/>
  <c r="AE22" i="4"/>
  <c r="CI22" i="4" s="1"/>
  <c r="BP29" i="4"/>
  <c r="AE29" i="4"/>
  <c r="CI29" i="4" s="1"/>
  <c r="CQ22" i="1"/>
  <c r="CH22" i="1"/>
  <c r="DJ22" i="1" s="1"/>
  <c r="CQ13" i="2"/>
  <c r="CH13" i="2"/>
  <c r="DJ13" i="2" s="1"/>
  <c r="AE18" i="4"/>
  <c r="CI18" i="4" s="1"/>
  <c r="BH18" i="4"/>
  <c r="BH28" i="4"/>
  <c r="AE28" i="4"/>
  <c r="CI28" i="4" s="1"/>
  <c r="CH25" i="1"/>
  <c r="DJ25" i="1" s="1"/>
  <c r="CQ25" i="1"/>
  <c r="BP23" i="4"/>
  <c r="AE23" i="4"/>
  <c r="CI23" i="4" s="1"/>
  <c r="CH12" i="2"/>
  <c r="DJ12" i="2" s="1"/>
  <c r="CQ12" i="2"/>
  <c r="CQ17" i="1"/>
  <c r="CH17" i="1"/>
  <c r="DJ17" i="1" s="1"/>
  <c r="CH24" i="1"/>
  <c r="DJ24" i="1" s="1"/>
  <c r="CQ24" i="1"/>
  <c r="BH31" i="4"/>
  <c r="AE31" i="4"/>
  <c r="CI31" i="4" s="1"/>
  <c r="CH10" i="1"/>
  <c r="DJ10" i="1" s="1"/>
  <c r="CQ10" i="1"/>
  <c r="CQ11" i="2"/>
  <c r="CH11" i="2"/>
  <c r="DJ11" i="2" s="1"/>
  <c r="CH23" i="1"/>
  <c r="DJ23" i="1" s="1"/>
  <c r="CQ23" i="1"/>
  <c r="DJ8" i="1"/>
  <c r="BH9" i="4"/>
  <c r="AE9" i="4"/>
  <c r="CI9" i="4" s="1"/>
  <c r="BP18" i="4"/>
  <c r="AE24" i="4"/>
  <c r="CI24" i="4" s="1"/>
  <c r="BH24" i="4"/>
  <c r="BP20" i="4"/>
  <c r="AE20" i="4"/>
  <c r="CI20" i="4" s="1"/>
  <c r="AE11" i="4"/>
  <c r="CI11" i="4" s="1"/>
  <c r="BG20" i="4"/>
  <c r="CQ16" i="1"/>
  <c r="CH16" i="1"/>
  <c r="DJ16" i="1" s="1"/>
  <c r="CH20" i="1"/>
  <c r="DJ2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O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AC7" i="1"/>
  <c r="CL7" i="2"/>
  <c r="BP7" i="2"/>
  <c r="Y7" i="2"/>
  <c r="AB7" i="1"/>
  <c r="CX7" i="2" l="1"/>
  <c r="BO7" i="4"/>
  <c r="BX7" i="4"/>
  <c r="DF7" i="1"/>
  <c r="DH7" i="2"/>
  <c r="CO7" i="2"/>
  <c r="BU7" i="2"/>
  <c r="CW7" i="2" s="1"/>
  <c r="E7" i="6"/>
  <c r="AD7" i="2"/>
  <c r="DF7" i="2"/>
  <c r="CS7" i="2"/>
  <c r="AA7" i="2"/>
  <c r="DC7" i="2"/>
  <c r="DA7" i="2"/>
  <c r="DI7" i="2"/>
  <c r="BK7" i="4"/>
  <c r="CM7" i="2"/>
  <c r="BZ7" i="2"/>
  <c r="N7" i="2"/>
  <c r="M7" i="2" s="1"/>
  <c r="CY7" i="2"/>
  <c r="BW7" i="4"/>
  <c r="Z7" i="2"/>
  <c r="D7" i="6"/>
  <c r="BL7" i="4"/>
  <c r="CB7" i="4"/>
  <c r="AC7" i="3"/>
  <c r="CM7" i="1"/>
  <c r="CU7" i="1"/>
  <c r="AA7" i="3"/>
  <c r="BZ7" i="4"/>
  <c r="V7" i="5"/>
  <c r="BM7" i="4"/>
  <c r="W7" i="4"/>
  <c r="AG7" i="4"/>
  <c r="AF7" i="4" s="1"/>
  <c r="BY7" i="4"/>
  <c r="CF7" i="4"/>
  <c r="AN7" i="1"/>
  <c r="DD7" i="1"/>
  <c r="CK7" i="1"/>
  <c r="CZ7" i="1"/>
  <c r="DG7" i="1"/>
  <c r="BT7" i="4"/>
  <c r="AL7" i="5"/>
  <c r="BE7" i="5"/>
  <c r="AB7" i="3"/>
  <c r="CH7" i="4"/>
  <c r="BN7" i="4"/>
  <c r="CD7" i="4"/>
  <c r="AD7" i="5"/>
  <c r="R7" i="4"/>
  <c r="E7" i="1"/>
  <c r="D7" i="1" s="1"/>
  <c r="BJ7" i="4"/>
  <c r="CY7" i="1"/>
  <c r="BR7" i="4"/>
  <c r="CC7" i="4"/>
  <c r="CV7" i="1"/>
  <c r="Q7" i="5"/>
  <c r="BB7" i="5"/>
  <c r="AT7" i="4"/>
  <c r="Z7" i="3"/>
  <c r="AO7" i="4"/>
  <c r="CL7" i="1"/>
  <c r="N7" i="5"/>
  <c r="N7" i="1"/>
  <c r="W7" i="1" s="1"/>
  <c r="H7" i="5"/>
  <c r="AT7" i="5"/>
  <c r="AX7" i="1"/>
  <c r="BS7" i="4"/>
  <c r="AB7" i="2"/>
  <c r="CT7" i="1"/>
  <c r="BU7" i="4"/>
  <c r="CE7" i="4"/>
  <c r="Y7" i="1"/>
  <c r="BO7" i="2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CI7" i="2"/>
  <c r="D7" i="2"/>
  <c r="V7" i="2" s="1"/>
  <c r="CJ7" i="2"/>
  <c r="AM7" i="2"/>
  <c r="CQ7" i="2" s="1"/>
  <c r="CH7" i="2"/>
  <c r="AN7" i="4"/>
  <c r="BG7" i="4" s="1"/>
  <c r="CA7" i="4"/>
  <c r="CR7" i="1"/>
  <c r="M7" i="1"/>
  <c r="V7" i="1" s="1"/>
  <c r="AM7" i="1"/>
  <c r="BF7" i="1" s="1"/>
  <c r="BI7" i="4"/>
  <c r="BV7" i="4"/>
  <c r="V7" i="3"/>
  <c r="DB7" i="1"/>
  <c r="I7" i="5"/>
  <c r="CI7" i="1"/>
  <c r="CW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<sst xmlns="http://schemas.openxmlformats.org/spreadsheetml/2006/main" count="1957" uniqueCount="381">
  <si>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</si>
  <si>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</si>
  <si>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</si>
  <si>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</si>
  <si>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</si>
  <si>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</si>
  <si>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</si>
  <si>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</si>
  <si>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</si>
  <si>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</si>
  <si>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</si>
  <si>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</si>
  <si>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</si>
  <si>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</si>
  <si>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</si>
  <si>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</si>
  <si>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</si>
  <si>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</si>
  <si>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</si>
  <si>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</si>
  <si>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</si>
  <si>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</si>
  <si>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</si>
  <si>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</si>
  <si>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</si>
  <si>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</si>
  <si>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</si>
  <si>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</si>
  <si>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</si>
  <si>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</si>
  <si>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</si>
  <si>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</si>
  <si>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</si>
  <si>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</si>
  <si>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</si>
  <si>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</si>
  <si>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</si>
  <si>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</si>
  <si>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</si>
  <si>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</si>
  <si>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</si>
  <si>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</si>
  <si>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</si>
  <si>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</si>
  <si>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</si>
  <si>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</si>
  <si>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</si>
  <si>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</si>
  <si>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</si>
  <si>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</si>
  <si>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</si>
  <si>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</si>
  <si>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</si>
  <si>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</si>
  <si>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</si>
  <si>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</si>
  <si>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</si>
  <si>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</si>
  <si>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</si>
  <si>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</si>
  <si>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</si>
  <si>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</si>
  <si>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</si>
  <si>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</si>
  <si>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</si>
  <si>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</si>
  <si>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</si>
  <si>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</si>
  <si>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</si>
  <si>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</si>
  <si>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</si>
  <si>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</si>
  <si>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</si>
  <si>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</si>
  <si>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</si>
  <si>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</si>
  <si>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</si>
  <si>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</si>
  <si>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</si>
  <si>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</si>
  <si>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</si>
  <si>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</si>
  <si>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</si>
  <si>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</si>
  <si>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</si>
  <si>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</si>
  <si>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</si>
  <si>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</si>
  <si>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</si>
  <si>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</si>
  <si>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</si>
  <si>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</si>
  <si>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</si>
  <si>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</si>
  <si>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</si>
  <si>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</si>
  <si>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</si>
  <si>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</si>
  <si>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</si>
  <si>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</si>
  <si>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</si>
  <si>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</si>
  <si>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</si>
  <si>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</si>
  <si>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</si>
  <si>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</si>
  <si>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</si>
  <si>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</si>
  <si>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</si>
  <si>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</si>
  <si>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</si>
  <si>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</si>
  <si>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</si>
  <si>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</si>
  <si>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</si>
  <si>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</si>
  <si>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</si>
  <si>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</si>
  <si>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</si>
  <si>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</si>
  <si>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</si>
  <si>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</si>
  <si>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</si>
  <si>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</si>
  <si>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</si>
  <si>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</si>
  <si>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</si>
  <si>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</si>
  <si>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</si>
  <si>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</si>
  <si>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</si>
  <si>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</si>
  <si>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</si>
  <si>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</si>
  <si>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</si>
  <si>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</si>
  <si>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</si>
  <si>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</si>
  <si>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</si>
  <si>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</si>
  <si>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</si>
  <si>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</si>
  <si>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</si>
  <si>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</si>
  <si>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</si>
  <si>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</si>
  <si>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</si>
  <si>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</si>
  <si>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</si>
  <si>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</si>
  <si>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</si>
  <si>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</si>
  <si>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</si>
  <si>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</si>
  <si>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</si>
  <si>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</si>
  <si>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</si>
  <si>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</si>
  <si>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</si>
  <si>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</si>
  <si>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</si>
  <si>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</si>
  <si>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</si>
  <si>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</si>
  <si>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</si>
  <si>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</si>
  <si>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</si>
  <si>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</si>
  <si>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</si>
  <si>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</si>
  <si>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</si>
  <si>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</si>
  <si>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</si>
  <si>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</si>
  <si>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</si>
  <si>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</si>
  <si>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</si>
  <si>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</si>
  <si>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</si>
  <si>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</si>
  <si>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</si>
  <si>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</si>
  <si>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</si>
  <si>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</si>
  <si>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</si>
  <si>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</si>
  <si>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</si>
  <si>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</si>
  <si>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</si>
  <si>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</si>
  <si>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</si>
  <si>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</si>
  <si>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</si>
  <si>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</si>
  <si>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</si>
  <si>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</si>
  <si>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</si>
  <si>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</si>
  <si>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</si>
  <si>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</si>
  <si>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</si>
  <si>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</si>
  <si>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</si>
  <si>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</si>
  <si>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</si>
  <si>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</si>
  <si>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</si>
  <si>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</si>
  <si>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</si>
  <si>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</si>
  <si>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</si>
  <si>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</si>
  <si>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</si>
  <si>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</si>
  <si>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</si>
  <si>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</si>
  <si>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</si>
  <si>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</si>
  <si>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</si>
  <si>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</si>
  <si>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</si>
  <si>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</si>
  <si>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</si>
  <si>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</si>
  <si>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</si>
  <si>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</si>
  <si>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</si>
  <si>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</si>
  <si>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</si>
  <si>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</si>
  <si>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</si>
  <si>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</si>
  <si>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</si>
  <si>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</si>
  <si>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</si>
  <si>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</si>
  <si>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</si>
  <si>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</si>
  <si>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</si>
  <si>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</si>
  <si>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</si>
  <si>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</si>
  <si>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</si>
  <si>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</si>
  <si>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</si>
  <si>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</si>
  <si>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</si>
  <si>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</si>
  <si>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</si>
  <si>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</si>
  <si>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</si>
  <si>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</si>
  <si>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</si>
  <si>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</si>
  <si>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</si>
  <si>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</si>
  <si>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</si>
  <si>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</si>
  <si>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</si>
  <si>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</si>
  <si>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</si>
  <si>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</si>
  <si>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</si>
  <si>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</si>
  <si>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</si>
  <si>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</si>
  <si>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</si>
  <si>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</si>
  <si>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</si>
  <si>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</si>
  <si>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</si>
  <si>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</si>
  <si>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</si>
  <si>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</si>
  <si>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</si>
  <si>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</si>
  <si>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</si>
  <si>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</si>
  <si>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</si>
  <si>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</si>
  <si>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</si>
  <si>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</si>
  <si>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</si>
  <si>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</si>
  <si>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</si>
  <si>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</si>
  <si>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</si>
  <si>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</si>
  <si>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</si>
  <si>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</si>
  <si>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</si>
  <si>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</si>
  <si>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</si>
  <si>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</si>
  <si>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</si>
  <si>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</si>
  <si>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</si>
  <si>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</si>
  <si>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</si>
  <si>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</si>
  <si>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</si>
  <si>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</si>
  <si>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</si>
  <si>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</si>
  <si>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</si>
  <si>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</si>
  <si>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</si>
  <si>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</si>
  <si>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</si>
  <si>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</si>
  <si>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</si>
  <si>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</si>
  <si>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</si>
  <si>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</si>
  <si>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</si>
  <si>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</si>
  <si>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</si>
  <si>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32000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</si>
  <si>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</si>
  <si>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</si>
  <si>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</si>
  <si>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</si>
  <si>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</si>
  <si>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</si>
  <si>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32201</t>
  </si>
  <si>
    <t>松江市</t>
  </si>
  <si>
    <t/>
  </si>
  <si>
    <t>32202</t>
  </si>
  <si>
    <t>浜田市</t>
  </si>
  <si>
    <t>32891</t>
  </si>
  <si>
    <t>浜田地区広域行政組合</t>
  </si>
  <si>
    <t>32203</t>
  </si>
  <si>
    <t>出雲市</t>
  </si>
  <si>
    <t>32204</t>
  </si>
  <si>
    <t>益田市</t>
  </si>
  <si>
    <t>32852</t>
  </si>
  <si>
    <t>益田地区広域市町村圏事務組合</t>
  </si>
  <si>
    <t>32205</t>
  </si>
  <si>
    <t>大田市</t>
  </si>
  <si>
    <t>32206</t>
  </si>
  <si>
    <t>安来市</t>
  </si>
  <si>
    <t>32207</t>
  </si>
  <si>
    <t>江津市</t>
  </si>
  <si>
    <t>浜田市広域行政組合</t>
  </si>
  <si>
    <t>32209</t>
  </si>
  <si>
    <t>雲南市</t>
  </si>
  <si>
    <t>32893</t>
  </si>
  <si>
    <t>雲南広域連合</t>
  </si>
  <si>
    <t>32876</t>
  </si>
  <si>
    <t>雲南市・飯南町事務組合</t>
  </si>
  <si>
    <t>32343</t>
  </si>
  <si>
    <t>奥出雲町</t>
  </si>
  <si>
    <t>32386</t>
  </si>
  <si>
    <t>飯南町</t>
  </si>
  <si>
    <t>雲南市飯南町事務組合</t>
  </si>
  <si>
    <t>32441</t>
  </si>
  <si>
    <t>川本町</t>
  </si>
  <si>
    <t>32888</t>
  </si>
  <si>
    <t>邑智郡総合事務組合</t>
  </si>
  <si>
    <t>32448</t>
  </si>
  <si>
    <t>美郷町</t>
  </si>
  <si>
    <t>32449</t>
  </si>
  <si>
    <t>邑南町</t>
  </si>
  <si>
    <t>32501</t>
  </si>
  <si>
    <t>津和野町</t>
  </si>
  <si>
    <t>32841</t>
  </si>
  <si>
    <t>鹿足郡事務組合</t>
  </si>
  <si>
    <t>32874</t>
  </si>
  <si>
    <t>鹿足郡不燃物処理組合</t>
  </si>
  <si>
    <t>32505</t>
  </si>
  <si>
    <t>吉賀町</t>
  </si>
  <si>
    <t>益田広域市町村圏事務組合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</si>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</sst>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37</v>
      </c>
      <c r="B7" s="154" t="s">
        <v>317</v>
      </c>
      <c r="C7" s="138" t="s">
        <v>33</v>
      </c>
      <c r="D7" s="140">
        <f>SUM(E7,+L7)</f>
        <v>17880492</v>
      </c>
      <c r="E7" s="140">
        <f>SUM(F7:I7,K7)</f>
        <v>10004189</v>
      </c>
      <c r="F7" s="140">
        <f>SUM(F$8:F$207)</f>
        <v>1863852</v>
      </c>
      <c r="G7" s="140">
        <f>SUM(G$8:G$207)</f>
        <v>0</v>
      </c>
      <c r="H7" s="140">
        <f>SUM(H$8:H$207)</f>
        <v>5072805</v>
      </c>
      <c r="I7" s="140">
        <f>SUM(I$8:I$207)</f>
        <v>2108551</v>
      </c>
      <c r="J7" s="143" t="s">
        <v>314</v>
      </c>
      <c r="K7" s="140">
        <f>SUM(K$8:K$207)</f>
        <v>958981</v>
      </c>
      <c r="L7" s="140">
        <f>SUM(L$8:L$207)</f>
        <v>7876303</v>
      </c>
      <c r="M7" s="140">
        <f>SUM(N7,+U7)</f>
        <v>1665338</v>
      </c>
      <c r="N7" s="140">
        <f>SUM(O7:R7,T7)</f>
        <v>339269</v>
      </c>
      <c r="O7" s="140">
        <f>SUM(O$8:O$207)</f>
        <v>1558</v>
      </c>
      <c r="P7" s="140">
        <f>SUM(P$8:P$207)</f>
        <v>0</v>
      </c>
      <c r="Q7" s="140">
        <f>SUM(Q$8:Q$207)</f>
        <v>128600</v>
      </c>
      <c r="R7" s="140">
        <f>SUM(R$8:R$207)</f>
        <v>198120</v>
      </c>
      <c r="S7" s="143" t="s">
        <v>314</v>
      </c>
      <c r="T7" s="140">
        <f>SUM(T$8:T$207)</f>
        <v>10991</v>
      </c>
      <c r="U7" s="140">
        <f>SUM(U$8:U$207)</f>
        <v>1326069</v>
      </c>
      <c r="V7" s="140">
        <f t="shared" ref="V7:AA7" si="0">+SUM(D7,M7)</f>
        <v>19545830</v>
      </c>
      <c r="W7" s="140">
        <f t="shared" si="0"/>
        <v>10343458</v>
      </c>
      <c r="X7" s="140">
        <f t="shared" si="0"/>
        <v>1865410</v>
      </c>
      <c r="Y7" s="140">
        <f t="shared" si="0"/>
        <v>0</v>
      </c>
      <c r="Z7" s="140">
        <f t="shared" si="0"/>
        <v>5201405</v>
      </c>
      <c r="AA7" s="140">
        <f t="shared" si="0"/>
        <v>2306671</v>
      </c>
      <c r="AB7" s="142" t="str">
        <f>IF(+SUM(J7,S7)=0,"-",+SUM(J7,S7))</f>
        <v>-</v>
      </c>
      <c r="AC7" s="140">
        <f>+SUM(K7,T7)</f>
        <v>969972</v>
      </c>
      <c r="AD7" s="140">
        <f>+SUM(L7,U7)</f>
        <v>9202372</v>
      </c>
      <c r="AE7" s="140">
        <f>SUM(AF7,+AK7)</f>
        <v>6163043</v>
      </c>
      <c r="AF7" s="140">
        <f>SUM(AG7:AJ7)</f>
        <v>6148059</v>
      </c>
      <c r="AG7" s="140">
        <f t="shared" ref="AG7:AL7" si="1">SUM(AG$8:AG$207)</f>
        <v>278</v>
      </c>
      <c r="AH7" s="140">
        <f t="shared" si="1"/>
        <v>6134627</v>
      </c>
      <c r="AI7" s="140">
        <f t="shared" si="1"/>
        <v>10408</v>
      </c>
      <c r="AJ7" s="140">
        <f t="shared" si="1"/>
        <v>2746</v>
      </c>
      <c r="AK7" s="140">
        <f t="shared" si="1"/>
        <v>14984</v>
      </c>
      <c r="AL7" s="140">
        <f t="shared" si="1"/>
        <v>107396</v>
      </c>
      <c r="AM7" s="140">
        <f>SUM(AN7,AS7,AW7,AX7,BD7)</f>
        <v>8078418</v>
      </c>
      <c r="AN7" s="140">
        <f>SUM(AO7:AR7)</f>
        <v>1074313</v>
      </c>
      <c r="AO7" s="140">
        <f>SUM(AO$8:AO$207)</f>
        <v>828408</v>
      </c>
      <c r="AP7" s="140">
        <f>SUM(AP$8:AP$207)</f>
        <v>123563</v>
      </c>
      <c r="AQ7" s="140">
        <f>SUM(AQ$8:AQ$207)</f>
        <v>113976</v>
      </c>
      <c r="AR7" s="140">
        <f>SUM(AR$8:AR$207)</f>
        <v>8366</v>
      </c>
      <c r="AS7" s="140">
        <f>SUM(AT7:AV7)</f>
        <v>1059041</v>
      </c>
      <c r="AT7" s="140">
        <f>SUM(AT$8:AT$207)</f>
        <v>100899</v>
      </c>
      <c r="AU7" s="140">
        <f>SUM(AU$8:AU$207)</f>
        <v>826933</v>
      </c>
      <c r="AV7" s="140">
        <f>SUM(AV$8:AV$207)</f>
        <v>131209</v>
      </c>
      <c r="AW7" s="140">
        <f>SUM(AW$8:AW$207)</f>
        <v>0</v>
      </c>
      <c r="AX7" s="140">
        <f>SUM(AY7:BB7)</f>
        <v>5945064</v>
      </c>
      <c r="AY7" s="140">
        <f t="shared" ref="AY7:BE7" si="2">SUM(AY$8:AY$207)</f>
        <v>2075859</v>
      </c>
      <c r="AZ7" s="140">
        <f t="shared" si="2"/>
        <v>2606823</v>
      </c>
      <c r="BA7" s="140">
        <f t="shared" si="2"/>
        <v>194178</v>
      </c>
      <c r="BB7" s="140">
        <f t="shared" si="2"/>
        <v>1068204</v>
      </c>
      <c r="BC7" s="140">
        <f t="shared" si="2"/>
        <v>2778601</v>
      </c>
      <c r="BD7" s="140">
        <f t="shared" si="2"/>
        <v>0</v>
      </c>
      <c r="BE7" s="140">
        <f t="shared" si="2"/>
        <v>753034</v>
      </c>
      <c r="BF7" s="140">
        <f>SUM(AE7,+AM7,+BE7)</f>
        <v>14994495</v>
      </c>
      <c r="BG7" s="140">
        <f>SUM(BH7,+BM7)</f>
        <v>72418</v>
      </c>
      <c r="BH7" s="140">
        <f>SUM(BI7:BL7)</f>
        <v>72418</v>
      </c>
      <c r="BI7" s="140">
        <f t="shared" ref="BI7:BN7" si="3">SUM(BI$8:BI$207)</f>
        <v>7984</v>
      </c>
      <c r="BJ7" s="140">
        <f t="shared" si="3"/>
        <v>58784</v>
      </c>
      <c r="BK7" s="140">
        <f t="shared" si="3"/>
        <v>0</v>
      </c>
      <c r="BL7" s="140">
        <f t="shared" si="3"/>
        <v>5650</v>
      </c>
      <c r="BM7" s="140">
        <f t="shared" si="3"/>
        <v>0</v>
      </c>
      <c r="BN7" s="140">
        <f t="shared" si="3"/>
        <v>0</v>
      </c>
      <c r="BO7" s="140">
        <f>SUM(BP7,BU7,BY7,BZ7,CF7)</f>
        <v>1245437</v>
      </c>
      <c r="BP7" s="140">
        <f>SUM(BQ7:BT7)</f>
        <v>183473</v>
      </c>
      <c r="BQ7" s="140">
        <f>SUM(BQ$8:BQ$207)</f>
        <v>137311</v>
      </c>
      <c r="BR7" s="140">
        <f>SUM(BR$8:BR$207)</f>
        <v>0</v>
      </c>
      <c r="BS7" s="140">
        <f>SUM(BS$8:BS$207)</f>
        <v>46162</v>
      </c>
      <c r="BT7" s="140">
        <f>SUM(BT$8:BT$207)</f>
        <v>0</v>
      </c>
      <c r="BU7" s="140">
        <f>SUM(BV7:BX7)</f>
        <v>297673</v>
      </c>
      <c r="BV7" s="140">
        <f>SUM(BV$8:BV$207)</f>
        <v>49295</v>
      </c>
      <c r="BW7" s="140">
        <f>SUM(BW$8:BW$207)</f>
        <v>231240</v>
      </c>
      <c r="BX7" s="140">
        <f>SUM(BX$8:BX$207)</f>
        <v>17138</v>
      </c>
      <c r="BY7" s="140">
        <f>SUM(BY$8:BY$207)</f>
        <v>0</v>
      </c>
      <c r="BZ7" s="140">
        <f>SUM(CA7:CD7)</f>
        <v>764291</v>
      </c>
      <c r="CA7" s="140">
        <f t="shared" ref="CA7:CG7" si="4">SUM(CA$8:CA$207)</f>
        <v>58716</v>
      </c>
      <c r="CB7" s="140">
        <f t="shared" si="4"/>
        <v>673889</v>
      </c>
      <c r="CC7" s="140">
        <f t="shared" si="4"/>
        <v>19674</v>
      </c>
      <c r="CD7" s="140">
        <f t="shared" si="4"/>
        <v>12012</v>
      </c>
      <c r="CE7" s="140">
        <f t="shared" si="4"/>
        <v>343725</v>
      </c>
      <c r="CF7" s="140">
        <f t="shared" si="4"/>
        <v>0</v>
      </c>
      <c r="CG7" s="140">
        <f t="shared" si="4"/>
        <v>3758</v>
      </c>
      <c r="CH7" s="140">
        <f>SUM(BG7,+BO7,+CG7)</f>
        <v>1321613</v>
      </c>
      <c r="CI7" s="140">
        <f t="shared" ref="CI7:DJ7" si="5">SUM(AE7,+BG7)</f>
        <v>6235461</v>
      </c>
      <c r="CJ7" s="140">
        <f t="shared" si="5"/>
        <v>6220477</v>
      </c>
      <c r="CK7" s="140">
        <f t="shared" si="5"/>
        <v>8262</v>
      </c>
      <c r="CL7" s="140">
        <f t="shared" si="5"/>
        <v>6193411</v>
      </c>
      <c r="CM7" s="140">
        <f t="shared" si="5"/>
        <v>10408</v>
      </c>
      <c r="CN7" s="140">
        <f t="shared" si="5"/>
        <v>8396</v>
      </c>
      <c r="CO7" s="140">
        <f t="shared" si="5"/>
        <v>14984</v>
      </c>
      <c r="CP7" s="140">
        <f t="shared" si="5"/>
        <v>107396</v>
      </c>
      <c r="CQ7" s="140">
        <f t="shared" si="5"/>
        <v>9323855</v>
      </c>
      <c r="CR7" s="140">
        <f t="shared" si="5"/>
        <v>1257786</v>
      </c>
      <c r="CS7" s="140">
        <f t="shared" si="5"/>
        <v>965719</v>
      </c>
      <c r="CT7" s="140">
        <f t="shared" si="5"/>
        <v>123563</v>
      </c>
      <c r="CU7" s="140">
        <f t="shared" si="5"/>
        <v>160138</v>
      </c>
      <c r="CV7" s="140">
        <f t="shared" si="5"/>
        <v>8366</v>
      </c>
      <c r="CW7" s="140">
        <f t="shared" si="5"/>
        <v>1356714</v>
      </c>
      <c r="CX7" s="140">
        <f t="shared" si="5"/>
        <v>150194</v>
      </c>
      <c r="CY7" s="140">
        <f t="shared" si="5"/>
        <v>1058173</v>
      </c>
      <c r="CZ7" s="140">
        <f t="shared" si="5"/>
        <v>148347</v>
      </c>
      <c r="DA7" s="140">
        <f t="shared" si="5"/>
        <v>0</v>
      </c>
      <c r="DB7" s="140">
        <f t="shared" si="5"/>
        <v>6709355</v>
      </c>
      <c r="DC7" s="140">
        <f t="shared" si="5"/>
        <v>2134575</v>
      </c>
      <c r="DD7" s="140">
        <f t="shared" si="5"/>
        <v>3280712</v>
      </c>
      <c r="DE7" s="140">
        <f t="shared" si="5"/>
        <v>213852</v>
      </c>
      <c r="DF7" s="140">
        <f t="shared" si="5"/>
        <v>1080216</v>
      </c>
      <c r="DG7" s="140">
        <f t="shared" si="5"/>
        <v>3122326</v>
      </c>
      <c r="DH7" s="140">
        <f t="shared" si="5"/>
        <v>0</v>
      </c>
      <c r="DI7" s="140">
        <f t="shared" si="5"/>
        <v>756792</v>
      </c>
      <c r="DJ7" s="140">
        <f t="shared" si="5"/>
        <v>16316108</v>
      </c>
    </row>
    <row r="8" spans="1:114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2823640</v>
      </c>
      <c r="E8" s="121">
        <f>SUM(F8:I8,K8)</f>
        <v>1204761</v>
      </c>
      <c r="F8" s="121">
        <v>0</v>
      </c>
      <c r="G8" s="121">
        <v>0</v>
      </c>
      <c r="H8" s="121">
        <v>55400</v>
      </c>
      <c r="I8" s="121">
        <v>850951</v>
      </c>
      <c r="J8" s="122" t="s">
        <v>380</v>
      </c>
      <c r="K8" s="121">
        <v>298410</v>
      </c>
      <c r="L8" s="121">
        <v>1618879</v>
      </c>
      <c r="M8" s="121">
        <f>SUM(N8,+U8)</f>
        <v>171912</v>
      </c>
      <c r="N8" s="121">
        <f>SUM(O8:R8,T8)</f>
        <v>90031</v>
      </c>
      <c r="O8" s="121">
        <v>0</v>
      </c>
      <c r="P8" s="121">
        <v>0</v>
      </c>
      <c r="Q8" s="121">
        <v>0</v>
      </c>
      <c r="R8" s="121">
        <v>89896</v>
      </c>
      <c r="S8" s="122" t="s">
        <v>380</v>
      </c>
      <c r="T8" s="121">
        <v>135</v>
      </c>
      <c r="U8" s="121">
        <v>81881</v>
      </c>
      <c r="V8" s="121">
        <f>+SUM(D8,M8)</f>
        <v>2995552</v>
      </c>
      <c r="W8" s="121">
        <f>+SUM(E8,N8)</f>
        <v>1294792</v>
      </c>
      <c r="X8" s="121">
        <f>+SUM(F8,O8)</f>
        <v>0</v>
      </c>
      <c r="Y8" s="121">
        <f>+SUM(G8,P8)</f>
        <v>0</v>
      </c>
      <c r="Z8" s="121">
        <f>+SUM(H8,Q8)</f>
        <v>55400</v>
      </c>
      <c r="AA8" s="121">
        <f>+SUM(I8,R8)</f>
        <v>940847</v>
      </c>
      <c r="AB8" s="122" t="str">
        <f>IF(+SUM(J8,S8)=0,"-",+SUM(J8,S8))</f>
        <v>-</v>
      </c>
      <c r="AC8" s="121">
        <f>+SUM(K8,T8)</f>
        <v>298545</v>
      </c>
      <c r="AD8" s="121">
        <f>+SUM(L8,U8)</f>
        <v>1700760</v>
      </c>
      <c r="AE8" s="121">
        <f>SUM(AF8,+AK8)</f>
        <v>17115</v>
      </c>
      <c r="AF8" s="121">
        <f>SUM(AG8:AJ8)</f>
        <v>17115</v>
      </c>
      <c r="AG8" s="121">
        <v>0</v>
      </c>
      <c r="AH8" s="121">
        <v>17115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2523392</v>
      </c>
      <c r="AN8" s="121">
        <f>SUM(AO8:AR8)</f>
        <v>353795</v>
      </c>
      <c r="AO8" s="121">
        <v>353795</v>
      </c>
      <c r="AP8" s="121">
        <v>0</v>
      </c>
      <c r="AQ8" s="121">
        <v>0</v>
      </c>
      <c r="AR8" s="121">
        <v>0</v>
      </c>
      <c r="AS8" s="121">
        <f>SUM(AT8:AV8)</f>
        <v>174579</v>
      </c>
      <c r="AT8" s="121">
        <v>7461</v>
      </c>
      <c r="AU8" s="121">
        <v>114054</v>
      </c>
      <c r="AV8" s="121">
        <v>53064</v>
      </c>
      <c r="AW8" s="121">
        <v>0</v>
      </c>
      <c r="AX8" s="121">
        <f>SUM(AY8:BB8)</f>
        <v>1995018</v>
      </c>
      <c r="AY8" s="121">
        <v>751220</v>
      </c>
      <c r="AZ8" s="121">
        <v>1243798</v>
      </c>
      <c r="BA8" s="121">
        <v>0</v>
      </c>
      <c r="BB8" s="121">
        <v>0</v>
      </c>
      <c r="BC8" s="121">
        <v>0</v>
      </c>
      <c r="BD8" s="121">
        <v>0</v>
      </c>
      <c r="BE8" s="121">
        <v>283133</v>
      </c>
      <c r="BF8" s="121">
        <f>SUM(AE8,+AM8,+BE8)</f>
        <v>2823640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170375</v>
      </c>
      <c r="BP8" s="121">
        <f>SUM(BQ8:BT8)</f>
        <v>16986</v>
      </c>
      <c r="BQ8" s="121">
        <v>16986</v>
      </c>
      <c r="BR8" s="121">
        <v>0</v>
      </c>
      <c r="BS8" s="121">
        <v>0</v>
      </c>
      <c r="BT8" s="121">
        <v>0</v>
      </c>
      <c r="BU8" s="121">
        <f>SUM(BV8:BX8)</f>
        <v>63596</v>
      </c>
      <c r="BV8" s="121">
        <v>0</v>
      </c>
      <c r="BW8" s="121">
        <v>46458</v>
      </c>
      <c r="BX8" s="121">
        <v>17138</v>
      </c>
      <c r="BY8" s="121">
        <v>0</v>
      </c>
      <c r="BZ8" s="121">
        <f>SUM(CA8:CD8)</f>
        <v>89793</v>
      </c>
      <c r="CA8" s="121">
        <v>45265</v>
      </c>
      <c r="CB8" s="121">
        <v>44528</v>
      </c>
      <c r="CC8" s="121">
        <v>0</v>
      </c>
      <c r="CD8" s="121">
        <v>0</v>
      </c>
      <c r="CE8" s="121">
        <v>0</v>
      </c>
      <c r="CF8" s="121">
        <v>0</v>
      </c>
      <c r="CG8" s="121">
        <v>1537</v>
      </c>
      <c r="CH8" s="121">
        <f>SUM(BG8,+BO8,+CG8)</f>
        <v>171912</v>
      </c>
      <c r="CI8" s="121">
        <f>SUM(AE8,+BG8)</f>
        <v>17115</v>
      </c>
      <c r="CJ8" s="121">
        <f>SUM(AF8,+BH8)</f>
        <v>17115</v>
      </c>
      <c r="CK8" s="121">
        <f>SUM(AG8,+BI8)</f>
        <v>0</v>
      </c>
      <c r="CL8" s="121">
        <f>SUM(AH8,+BJ8)</f>
        <v>17115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2693767</v>
      </c>
      <c r="CR8" s="121">
        <f>SUM(AN8,+BP8)</f>
        <v>370781</v>
      </c>
      <c r="CS8" s="121">
        <f>SUM(AO8,+BQ8)</f>
        <v>370781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238175</v>
      </c>
      <c r="CX8" s="121">
        <f>SUM(AT8,+BV8)</f>
        <v>7461</v>
      </c>
      <c r="CY8" s="121">
        <f>SUM(AU8,+BW8)</f>
        <v>160512</v>
      </c>
      <c r="CZ8" s="121">
        <f>SUM(AV8,+BX8)</f>
        <v>70202</v>
      </c>
      <c r="DA8" s="121">
        <f>SUM(AW8,+BY8)</f>
        <v>0</v>
      </c>
      <c r="DB8" s="121">
        <f>SUM(AX8,+BZ8)</f>
        <v>2084811</v>
      </c>
      <c r="DC8" s="121">
        <f>SUM(AY8,+CA8)</f>
        <v>796485</v>
      </c>
      <c r="DD8" s="121">
        <f>SUM(AZ8,+CB8)</f>
        <v>1288326</v>
      </c>
      <c r="DE8" s="121">
        <f>SUM(BA8,+CC8)</f>
        <v>0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284670</v>
      </c>
      <c r="DJ8" s="121">
        <f>SUM(BF8,+CH8)</f>
        <v>2995552</v>
      </c>
    </row>
    <row r="9" spans="1:114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921111</v>
      </c>
      <c r="E9" s="121">
        <f>SUM(F9:I9,K9)</f>
        <v>178131</v>
      </c>
      <c r="F9" s="121">
        <v>0</v>
      </c>
      <c r="G9" s="121">
        <v>0</v>
      </c>
      <c r="H9" s="121">
        <v>22500</v>
      </c>
      <c r="I9" s="121">
        <v>118574</v>
      </c>
      <c r="J9" s="122" t="s">
        <v>380</v>
      </c>
      <c r="K9" s="121">
        <v>37057</v>
      </c>
      <c r="L9" s="121">
        <v>742980</v>
      </c>
      <c r="M9" s="121">
        <f>SUM(N9,+U9)</f>
        <v>158284</v>
      </c>
      <c r="N9" s="121">
        <f>SUM(O9:R9,T9)</f>
        <v>66444</v>
      </c>
      <c r="O9" s="121">
        <v>0</v>
      </c>
      <c r="P9" s="121">
        <v>0</v>
      </c>
      <c r="Q9" s="121">
        <v>41300</v>
      </c>
      <c r="R9" s="121">
        <v>25144</v>
      </c>
      <c r="S9" s="122" t="s">
        <v>380</v>
      </c>
      <c r="T9" s="121">
        <v>0</v>
      </c>
      <c r="U9" s="121">
        <v>91840</v>
      </c>
      <c r="V9" s="121">
        <f>+SUM(D9,M9)</f>
        <v>1079395</v>
      </c>
      <c r="W9" s="121">
        <f>+SUM(E9,N9)</f>
        <v>244575</v>
      </c>
      <c r="X9" s="121">
        <f>+SUM(F9,O9)</f>
        <v>0</v>
      </c>
      <c r="Y9" s="121">
        <f>+SUM(G9,P9)</f>
        <v>0</v>
      </c>
      <c r="Z9" s="121">
        <f>+SUM(H9,Q9)</f>
        <v>63800</v>
      </c>
      <c r="AA9" s="121">
        <f>+SUM(I9,R9)</f>
        <v>143718</v>
      </c>
      <c r="AB9" s="122" t="str">
        <f>IF(+SUM(J9,S9)=0,"-",+SUM(J9,S9))</f>
        <v>-</v>
      </c>
      <c r="AC9" s="121">
        <f>+SUM(K9,T9)</f>
        <v>37057</v>
      </c>
      <c r="AD9" s="121">
        <f>+SUM(L9,U9)</f>
        <v>834820</v>
      </c>
      <c r="AE9" s="121">
        <f>SUM(AF9,+AK9)</f>
        <v>25095</v>
      </c>
      <c r="AF9" s="121">
        <f>SUM(AG9:AJ9)</f>
        <v>25095</v>
      </c>
      <c r="AG9" s="121">
        <v>0</v>
      </c>
      <c r="AH9" s="121">
        <v>25095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490057</v>
      </c>
      <c r="AN9" s="121">
        <f>SUM(AO9:AR9)</f>
        <v>96953</v>
      </c>
      <c r="AO9" s="121">
        <v>49135</v>
      </c>
      <c r="AP9" s="121">
        <v>20627</v>
      </c>
      <c r="AQ9" s="121">
        <v>27191</v>
      </c>
      <c r="AR9" s="121">
        <v>0</v>
      </c>
      <c r="AS9" s="121">
        <f>SUM(AT9:AV9)</f>
        <v>34181</v>
      </c>
      <c r="AT9" s="121">
        <v>2967</v>
      </c>
      <c r="AU9" s="121">
        <v>27284</v>
      </c>
      <c r="AV9" s="121">
        <v>3930</v>
      </c>
      <c r="AW9" s="121">
        <v>0</v>
      </c>
      <c r="AX9" s="121">
        <f>SUM(AY9:BB9)</f>
        <v>358923</v>
      </c>
      <c r="AY9" s="121">
        <v>225753</v>
      </c>
      <c r="AZ9" s="121">
        <v>95741</v>
      </c>
      <c r="BA9" s="121">
        <v>0</v>
      </c>
      <c r="BB9" s="121">
        <v>37429</v>
      </c>
      <c r="BC9" s="121">
        <v>391180</v>
      </c>
      <c r="BD9" s="121">
        <v>0</v>
      </c>
      <c r="BE9" s="121">
        <v>14779</v>
      </c>
      <c r="BF9" s="121">
        <f>SUM(AE9,+AM9,+BE9)</f>
        <v>529931</v>
      </c>
      <c r="BG9" s="121">
        <f>SUM(BH9,+BM9)</f>
        <v>41360</v>
      </c>
      <c r="BH9" s="121">
        <f>SUM(BI9:BL9)</f>
        <v>41360</v>
      </c>
      <c r="BI9" s="121">
        <v>0</v>
      </c>
      <c r="BJ9" s="121">
        <v>41360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116924</v>
      </c>
      <c r="BP9" s="121">
        <f>SUM(BQ9:BT9)</f>
        <v>53061</v>
      </c>
      <c r="BQ9" s="121">
        <v>24519</v>
      </c>
      <c r="BR9" s="121">
        <v>0</v>
      </c>
      <c r="BS9" s="121">
        <v>28542</v>
      </c>
      <c r="BT9" s="121">
        <v>0</v>
      </c>
      <c r="BU9" s="121">
        <f>SUM(BV9:BX9)</f>
        <v>51898</v>
      </c>
      <c r="BV9" s="121">
        <v>0</v>
      </c>
      <c r="BW9" s="121">
        <v>51898</v>
      </c>
      <c r="BX9" s="121">
        <v>0</v>
      </c>
      <c r="BY9" s="121">
        <v>0</v>
      </c>
      <c r="BZ9" s="121">
        <f>SUM(CA9:CD9)</f>
        <v>11965</v>
      </c>
      <c r="CA9" s="121">
        <v>0</v>
      </c>
      <c r="CB9" s="121">
        <v>0</v>
      </c>
      <c r="CC9" s="121">
        <v>0</v>
      </c>
      <c r="CD9" s="121">
        <v>11965</v>
      </c>
      <c r="CE9" s="121">
        <v>0</v>
      </c>
      <c r="CF9" s="121">
        <v>0</v>
      </c>
      <c r="CG9" s="121">
        <v>0</v>
      </c>
      <c r="CH9" s="121">
        <f>SUM(BG9,+BO9,+CG9)</f>
        <v>158284</v>
      </c>
      <c r="CI9" s="121">
        <f>SUM(AE9,+BG9)</f>
        <v>66455</v>
      </c>
      <c r="CJ9" s="121">
        <f>SUM(AF9,+BH9)</f>
        <v>66455</v>
      </c>
      <c r="CK9" s="121">
        <f>SUM(AG9,+BI9)</f>
        <v>0</v>
      </c>
      <c r="CL9" s="121">
        <f>SUM(AH9,+BJ9)</f>
        <v>66455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606981</v>
      </c>
      <c r="CR9" s="121">
        <f>SUM(AN9,+BP9)</f>
        <v>150014</v>
      </c>
      <c r="CS9" s="121">
        <f>SUM(AO9,+BQ9)</f>
        <v>73654</v>
      </c>
      <c r="CT9" s="121">
        <f>SUM(AP9,+BR9)</f>
        <v>20627</v>
      </c>
      <c r="CU9" s="121">
        <f>SUM(AQ9,+BS9)</f>
        <v>55733</v>
      </c>
      <c r="CV9" s="121">
        <f>SUM(AR9,+BT9)</f>
        <v>0</v>
      </c>
      <c r="CW9" s="121">
        <f>SUM(AS9,+BU9)</f>
        <v>86079</v>
      </c>
      <c r="CX9" s="121">
        <f>SUM(AT9,+BV9)</f>
        <v>2967</v>
      </c>
      <c r="CY9" s="121">
        <f>SUM(AU9,+BW9)</f>
        <v>79182</v>
      </c>
      <c r="CZ9" s="121">
        <f>SUM(AV9,+BX9)</f>
        <v>3930</v>
      </c>
      <c r="DA9" s="121">
        <f>SUM(AW9,+BY9)</f>
        <v>0</v>
      </c>
      <c r="DB9" s="121">
        <f>SUM(AX9,+BZ9)</f>
        <v>370888</v>
      </c>
      <c r="DC9" s="121">
        <f>SUM(AY9,+CA9)</f>
        <v>225753</v>
      </c>
      <c r="DD9" s="121">
        <f>SUM(AZ9,+CB9)</f>
        <v>95741</v>
      </c>
      <c r="DE9" s="121">
        <f>SUM(BA9,+CC9)</f>
        <v>0</v>
      </c>
      <c r="DF9" s="121">
        <f>SUM(BB9,+CD9)</f>
        <v>49394</v>
      </c>
      <c r="DG9" s="121">
        <f>SUM(BC9,+CE9)</f>
        <v>391180</v>
      </c>
      <c r="DH9" s="121">
        <f>SUM(BD9,+CF9)</f>
        <v>0</v>
      </c>
      <c r="DI9" s="121">
        <f>SUM(BE9,+CG9)</f>
        <v>14779</v>
      </c>
      <c r="DJ9" s="121">
        <f>SUM(BF9,+CH9)</f>
        <v>688215</v>
      </c>
    </row>
    <row r="10" spans="1:114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8150998</v>
      </c>
      <c r="E10" s="121">
        <f>SUM(F10:I10,K10)</f>
        <v>6844949</v>
      </c>
      <c r="F10" s="121">
        <v>1824513</v>
      </c>
      <c r="G10" s="121">
        <v>0</v>
      </c>
      <c r="H10" s="121">
        <v>3787400</v>
      </c>
      <c r="I10" s="121">
        <v>747815</v>
      </c>
      <c r="J10" s="122" t="s">
        <v>380</v>
      </c>
      <c r="K10" s="121">
        <v>485221</v>
      </c>
      <c r="L10" s="121">
        <v>1306049</v>
      </c>
      <c r="M10" s="121">
        <f>SUM(N10,+U10)</f>
        <v>450188</v>
      </c>
      <c r="N10" s="121">
        <f>SUM(O10:R10,T10)</f>
        <v>150039</v>
      </c>
      <c r="O10" s="121">
        <v>0</v>
      </c>
      <c r="P10" s="121">
        <v>0</v>
      </c>
      <c r="Q10" s="121">
        <v>87300</v>
      </c>
      <c r="R10" s="121">
        <v>62434</v>
      </c>
      <c r="S10" s="122" t="s">
        <v>380</v>
      </c>
      <c r="T10" s="121">
        <v>305</v>
      </c>
      <c r="U10" s="121">
        <v>300149</v>
      </c>
      <c r="V10" s="121">
        <f>+SUM(D10,M10)</f>
        <v>8601186</v>
      </c>
      <c r="W10" s="121">
        <f>+SUM(E10,N10)</f>
        <v>6994988</v>
      </c>
      <c r="X10" s="121">
        <f>+SUM(F10,O10)</f>
        <v>1824513</v>
      </c>
      <c r="Y10" s="121">
        <f>+SUM(G10,P10)</f>
        <v>0</v>
      </c>
      <c r="Z10" s="121">
        <f>+SUM(H10,Q10)</f>
        <v>3874700</v>
      </c>
      <c r="AA10" s="121">
        <f>+SUM(I10,R10)</f>
        <v>810249</v>
      </c>
      <c r="AB10" s="122" t="str">
        <f>IF(+SUM(J10,S10)=0,"-",+SUM(J10,S10))</f>
        <v>-</v>
      </c>
      <c r="AC10" s="121">
        <f>+SUM(K10,T10)</f>
        <v>485526</v>
      </c>
      <c r="AD10" s="121">
        <f>+SUM(L10,U10)</f>
        <v>1606198</v>
      </c>
      <c r="AE10" s="121">
        <f>SUM(AF10,+AK10)</f>
        <v>5827713</v>
      </c>
      <c r="AF10" s="121">
        <f>SUM(AG10:AJ10)</f>
        <v>5818253</v>
      </c>
      <c r="AG10" s="121">
        <v>0</v>
      </c>
      <c r="AH10" s="121">
        <v>5815507</v>
      </c>
      <c r="AI10" s="121">
        <v>0</v>
      </c>
      <c r="AJ10" s="121">
        <v>2746</v>
      </c>
      <c r="AK10" s="121">
        <v>9460</v>
      </c>
      <c r="AL10" s="121">
        <v>0</v>
      </c>
      <c r="AM10" s="121">
        <f>SUM(AN10,AS10,AW10,AX10,BD10)</f>
        <v>1895985</v>
      </c>
      <c r="AN10" s="121">
        <f>SUM(AO10:AR10)</f>
        <v>184456</v>
      </c>
      <c r="AO10" s="121">
        <v>184456</v>
      </c>
      <c r="AP10" s="121">
        <v>0</v>
      </c>
      <c r="AQ10" s="121">
        <v>0</v>
      </c>
      <c r="AR10" s="121">
        <v>0</v>
      </c>
      <c r="AS10" s="121">
        <f>SUM(AT10:AV10)</f>
        <v>557828</v>
      </c>
      <c r="AT10" s="121">
        <v>0</v>
      </c>
      <c r="AU10" s="121">
        <v>506411</v>
      </c>
      <c r="AV10" s="121">
        <v>51417</v>
      </c>
      <c r="AW10" s="121">
        <v>0</v>
      </c>
      <c r="AX10" s="121">
        <f>SUM(AY10:BB10)</f>
        <v>1153701</v>
      </c>
      <c r="AY10" s="121">
        <v>519282</v>
      </c>
      <c r="AZ10" s="121">
        <v>618533</v>
      </c>
      <c r="BA10" s="121">
        <v>8182</v>
      </c>
      <c r="BB10" s="121">
        <v>7704</v>
      </c>
      <c r="BC10" s="121">
        <v>0</v>
      </c>
      <c r="BD10" s="121">
        <v>0</v>
      </c>
      <c r="BE10" s="121">
        <v>427300</v>
      </c>
      <c r="BF10" s="121">
        <f>SUM(AE10,+AM10,+BE10)</f>
        <v>8150998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448023</v>
      </c>
      <c r="BP10" s="121">
        <f>SUM(BQ10:BT10)</f>
        <v>2788</v>
      </c>
      <c r="BQ10" s="121">
        <v>2788</v>
      </c>
      <c r="BR10" s="121">
        <v>0</v>
      </c>
      <c r="BS10" s="121">
        <v>0</v>
      </c>
      <c r="BT10" s="121">
        <v>0</v>
      </c>
      <c r="BU10" s="121">
        <f>SUM(BV10:BX10)</f>
        <v>31855</v>
      </c>
      <c r="BV10" s="121">
        <v>0</v>
      </c>
      <c r="BW10" s="121">
        <v>31855</v>
      </c>
      <c r="BX10" s="121">
        <v>0</v>
      </c>
      <c r="BY10" s="121">
        <v>0</v>
      </c>
      <c r="BZ10" s="121">
        <f>SUM(CA10:CD10)</f>
        <v>413380</v>
      </c>
      <c r="CA10" s="121">
        <v>0</v>
      </c>
      <c r="CB10" s="121">
        <v>413380</v>
      </c>
      <c r="CC10" s="121">
        <v>0</v>
      </c>
      <c r="CD10" s="121">
        <v>0</v>
      </c>
      <c r="CE10" s="121">
        <v>0</v>
      </c>
      <c r="CF10" s="121">
        <v>0</v>
      </c>
      <c r="CG10" s="121">
        <v>2165</v>
      </c>
      <c r="CH10" s="121">
        <f>SUM(BG10,+BO10,+CG10)</f>
        <v>450188</v>
      </c>
      <c r="CI10" s="121">
        <f>SUM(AE10,+BG10)</f>
        <v>5827713</v>
      </c>
      <c r="CJ10" s="121">
        <f>SUM(AF10,+BH10)</f>
        <v>5818253</v>
      </c>
      <c r="CK10" s="121">
        <f>SUM(AG10,+BI10)</f>
        <v>0</v>
      </c>
      <c r="CL10" s="121">
        <f>SUM(AH10,+BJ10)</f>
        <v>5815507</v>
      </c>
      <c r="CM10" s="121">
        <f>SUM(AI10,+BK10)</f>
        <v>0</v>
      </c>
      <c r="CN10" s="121">
        <f>SUM(AJ10,+BL10)</f>
        <v>2746</v>
      </c>
      <c r="CO10" s="121">
        <f>SUM(AK10,+BM10)</f>
        <v>9460</v>
      </c>
      <c r="CP10" s="121">
        <f>SUM(AL10,+BN10)</f>
        <v>0</v>
      </c>
      <c r="CQ10" s="121">
        <f>SUM(AM10,+BO10)</f>
        <v>2344008</v>
      </c>
      <c r="CR10" s="121">
        <f>SUM(AN10,+BP10)</f>
        <v>187244</v>
      </c>
      <c r="CS10" s="121">
        <f>SUM(AO10,+BQ10)</f>
        <v>187244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589683</v>
      </c>
      <c r="CX10" s="121">
        <f>SUM(AT10,+BV10)</f>
        <v>0</v>
      </c>
      <c r="CY10" s="121">
        <f>SUM(AU10,+BW10)</f>
        <v>538266</v>
      </c>
      <c r="CZ10" s="121">
        <f>SUM(AV10,+BX10)</f>
        <v>51417</v>
      </c>
      <c r="DA10" s="121">
        <f>SUM(AW10,+BY10)</f>
        <v>0</v>
      </c>
      <c r="DB10" s="121">
        <f>SUM(AX10,+BZ10)</f>
        <v>1567081</v>
      </c>
      <c r="DC10" s="121">
        <f>SUM(AY10,+CA10)</f>
        <v>519282</v>
      </c>
      <c r="DD10" s="121">
        <f>SUM(AZ10,+CB10)</f>
        <v>1031913</v>
      </c>
      <c r="DE10" s="121">
        <f>SUM(BA10,+CC10)</f>
        <v>8182</v>
      </c>
      <c r="DF10" s="121">
        <f>SUM(BB10,+CD10)</f>
        <v>7704</v>
      </c>
      <c r="DG10" s="121">
        <f>SUM(BC10,+CE10)</f>
        <v>0</v>
      </c>
      <c r="DH10" s="121">
        <f>SUM(BD10,+CF10)</f>
        <v>0</v>
      </c>
      <c r="DI10" s="121">
        <f>SUM(BE10,+CG10)</f>
        <v>429465</v>
      </c>
      <c r="DJ10" s="121">
        <f>SUM(BF10,+CH10)</f>
        <v>8601186</v>
      </c>
    </row>
    <row r="11" spans="1:114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862467</v>
      </c>
      <c r="E11" s="121">
        <f>SUM(F11:I11,K11)</f>
        <v>98509</v>
      </c>
      <c r="F11" s="121">
        <v>0</v>
      </c>
      <c r="G11" s="121">
        <v>0</v>
      </c>
      <c r="H11" s="121">
        <v>0</v>
      </c>
      <c r="I11" s="121">
        <v>0</v>
      </c>
      <c r="J11" s="122" t="s">
        <v>380</v>
      </c>
      <c r="K11" s="121">
        <v>98509</v>
      </c>
      <c r="L11" s="121">
        <v>763958</v>
      </c>
      <c r="M11" s="121">
        <f>SUM(N11,+U11)</f>
        <v>117755</v>
      </c>
      <c r="N11" s="121">
        <f>SUM(O11:R11,T11)</f>
        <v>10579</v>
      </c>
      <c r="O11" s="121">
        <v>0</v>
      </c>
      <c r="P11" s="121">
        <v>0</v>
      </c>
      <c r="Q11" s="121">
        <v>0</v>
      </c>
      <c r="R11" s="121">
        <v>30</v>
      </c>
      <c r="S11" s="122" t="s">
        <v>380</v>
      </c>
      <c r="T11" s="121">
        <v>10549</v>
      </c>
      <c r="U11" s="121">
        <v>107176</v>
      </c>
      <c r="V11" s="121">
        <f>+SUM(D11,M11)</f>
        <v>980222</v>
      </c>
      <c r="W11" s="121">
        <f>+SUM(E11,N11)</f>
        <v>109088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30</v>
      </c>
      <c r="AB11" s="122" t="str">
        <f>IF(+SUM(J11,S11)=0,"-",+SUM(J11,S11))</f>
        <v>-</v>
      </c>
      <c r="AC11" s="121">
        <f>+SUM(K11,T11)</f>
        <v>109058</v>
      </c>
      <c r="AD11" s="121">
        <f>+SUM(L11,U11)</f>
        <v>871134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382586</v>
      </c>
      <c r="AN11" s="121">
        <f>SUM(AO11:AR11)</f>
        <v>47532</v>
      </c>
      <c r="AO11" s="121">
        <v>36578</v>
      </c>
      <c r="AP11" s="121">
        <v>10954</v>
      </c>
      <c r="AQ11" s="121">
        <v>0</v>
      </c>
      <c r="AR11" s="121">
        <v>0</v>
      </c>
      <c r="AS11" s="121">
        <f>SUM(AT11:AV11)</f>
        <v>6191</v>
      </c>
      <c r="AT11" s="121">
        <v>2465</v>
      </c>
      <c r="AU11" s="121">
        <v>3446</v>
      </c>
      <c r="AV11" s="121">
        <v>280</v>
      </c>
      <c r="AW11" s="121">
        <v>0</v>
      </c>
      <c r="AX11" s="121">
        <f>SUM(AY11:BB11)</f>
        <v>328863</v>
      </c>
      <c r="AY11" s="121">
        <v>219655</v>
      </c>
      <c r="AZ11" s="121">
        <v>75821</v>
      </c>
      <c r="BA11" s="121">
        <v>33387</v>
      </c>
      <c r="BB11" s="121">
        <v>0</v>
      </c>
      <c r="BC11" s="121">
        <v>478657</v>
      </c>
      <c r="BD11" s="121">
        <v>0</v>
      </c>
      <c r="BE11" s="121">
        <v>1224</v>
      </c>
      <c r="BF11" s="121">
        <f>SUM(AE11,+AM11,+BE11)</f>
        <v>383810</v>
      </c>
      <c r="BG11" s="121">
        <f>SUM(BH11,+BM11)</f>
        <v>7984</v>
      </c>
      <c r="BH11" s="121">
        <f>SUM(BI11:BL11)</f>
        <v>7984</v>
      </c>
      <c r="BI11" s="121">
        <v>7984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109771</v>
      </c>
      <c r="BP11" s="121">
        <f>SUM(BQ11:BT11)</f>
        <v>51110</v>
      </c>
      <c r="BQ11" s="121">
        <v>51110</v>
      </c>
      <c r="BR11" s="121">
        <v>0</v>
      </c>
      <c r="BS11" s="121">
        <v>0</v>
      </c>
      <c r="BT11" s="121">
        <v>0</v>
      </c>
      <c r="BU11" s="121">
        <f>SUM(BV11:BX11)</f>
        <v>49295</v>
      </c>
      <c r="BV11" s="121">
        <v>49295</v>
      </c>
      <c r="BW11" s="121">
        <v>0</v>
      </c>
      <c r="BX11" s="121">
        <v>0</v>
      </c>
      <c r="BY11" s="121">
        <v>0</v>
      </c>
      <c r="BZ11" s="121">
        <f>SUM(CA11:CD11)</f>
        <v>9366</v>
      </c>
      <c r="CA11" s="121">
        <v>9366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117755</v>
      </c>
      <c r="CI11" s="121">
        <f>SUM(AE11,+BG11)</f>
        <v>7984</v>
      </c>
      <c r="CJ11" s="121">
        <f>SUM(AF11,+BH11)</f>
        <v>7984</v>
      </c>
      <c r="CK11" s="121">
        <f>SUM(AG11,+BI11)</f>
        <v>7984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492357</v>
      </c>
      <c r="CR11" s="121">
        <f>SUM(AN11,+BP11)</f>
        <v>98642</v>
      </c>
      <c r="CS11" s="121">
        <f>SUM(AO11,+BQ11)</f>
        <v>87688</v>
      </c>
      <c r="CT11" s="121">
        <f>SUM(AP11,+BR11)</f>
        <v>10954</v>
      </c>
      <c r="CU11" s="121">
        <f>SUM(AQ11,+BS11)</f>
        <v>0</v>
      </c>
      <c r="CV11" s="121">
        <f>SUM(AR11,+BT11)</f>
        <v>0</v>
      </c>
      <c r="CW11" s="121">
        <f>SUM(AS11,+BU11)</f>
        <v>55486</v>
      </c>
      <c r="CX11" s="121">
        <f>SUM(AT11,+BV11)</f>
        <v>51760</v>
      </c>
      <c r="CY11" s="121">
        <f>SUM(AU11,+BW11)</f>
        <v>3446</v>
      </c>
      <c r="CZ11" s="121">
        <f>SUM(AV11,+BX11)</f>
        <v>280</v>
      </c>
      <c r="DA11" s="121">
        <f>SUM(AW11,+BY11)</f>
        <v>0</v>
      </c>
      <c r="DB11" s="121">
        <f>SUM(AX11,+BZ11)</f>
        <v>338229</v>
      </c>
      <c r="DC11" s="121">
        <f>SUM(AY11,+CA11)</f>
        <v>229021</v>
      </c>
      <c r="DD11" s="121">
        <f>SUM(AZ11,+CB11)</f>
        <v>75821</v>
      </c>
      <c r="DE11" s="121">
        <f>SUM(BA11,+CC11)</f>
        <v>33387</v>
      </c>
      <c r="DF11" s="121">
        <f>SUM(BB11,+CD11)</f>
        <v>0</v>
      </c>
      <c r="DG11" s="121">
        <f>SUM(BC11,+CE11)</f>
        <v>478657</v>
      </c>
      <c r="DH11" s="121">
        <f>SUM(BD11,+CF11)</f>
        <v>0</v>
      </c>
      <c r="DI11" s="121">
        <f>SUM(BE11,+CG11)</f>
        <v>1224</v>
      </c>
      <c r="DJ11" s="121">
        <f>SUM(BF11,+CH11)</f>
        <v>501565</v>
      </c>
    </row>
    <row r="12" spans="1:114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1485596</v>
      </c>
      <c r="E12" s="121">
        <f>SUM(F12:I12,K12)</f>
        <v>1089784</v>
      </c>
      <c r="F12" s="121">
        <v>1901</v>
      </c>
      <c r="G12" s="121">
        <v>0</v>
      </c>
      <c r="H12" s="121">
        <v>988100</v>
      </c>
      <c r="I12" s="121">
        <v>88830</v>
      </c>
      <c r="J12" s="122" t="s">
        <v>380</v>
      </c>
      <c r="K12" s="121">
        <v>10953</v>
      </c>
      <c r="L12" s="121">
        <v>395812</v>
      </c>
      <c r="M12" s="121">
        <f>SUM(N12,+U12)</f>
        <v>138447</v>
      </c>
      <c r="N12" s="121">
        <f>SUM(O12:R12,T12)</f>
        <v>1558</v>
      </c>
      <c r="O12" s="121">
        <v>1558</v>
      </c>
      <c r="P12" s="121">
        <v>0</v>
      </c>
      <c r="Q12" s="121">
        <v>0</v>
      </c>
      <c r="R12" s="121">
        <v>0</v>
      </c>
      <c r="S12" s="122" t="s">
        <v>380</v>
      </c>
      <c r="T12" s="121">
        <v>0</v>
      </c>
      <c r="U12" s="121">
        <v>136889</v>
      </c>
      <c r="V12" s="121">
        <f>+SUM(D12,M12)</f>
        <v>1624043</v>
      </c>
      <c r="W12" s="121">
        <f>+SUM(E12,N12)</f>
        <v>1091342</v>
      </c>
      <c r="X12" s="121">
        <f>+SUM(F12,O12)</f>
        <v>3459</v>
      </c>
      <c r="Y12" s="121">
        <f>+SUM(G12,P12)</f>
        <v>0</v>
      </c>
      <c r="Z12" s="121">
        <f>+SUM(H12,Q12)</f>
        <v>988100</v>
      </c>
      <c r="AA12" s="121">
        <f>+SUM(I12,R12)</f>
        <v>88830</v>
      </c>
      <c r="AB12" s="122" t="str">
        <f>IF(+SUM(J12,S12)=0,"-",+SUM(J12,S12))</f>
        <v>-</v>
      </c>
      <c r="AC12" s="121">
        <f>+SUM(K12,T12)</f>
        <v>10953</v>
      </c>
      <c r="AD12" s="121">
        <f>+SUM(L12,U12)</f>
        <v>532701</v>
      </c>
      <c r="AE12" s="121">
        <f>SUM(AF12,+AK12)</f>
        <v>3135</v>
      </c>
      <c r="AF12" s="121">
        <f>SUM(AG12:AJ12)</f>
        <v>3135</v>
      </c>
      <c r="AG12" s="121">
        <v>0</v>
      </c>
      <c r="AH12" s="121">
        <v>3135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1482461</v>
      </c>
      <c r="AN12" s="121">
        <f>SUM(AO12:AR12)</f>
        <v>132524</v>
      </c>
      <c r="AO12" s="121">
        <v>76892</v>
      </c>
      <c r="AP12" s="121">
        <v>43851</v>
      </c>
      <c r="AQ12" s="121">
        <v>11781</v>
      </c>
      <c r="AR12" s="121">
        <v>0</v>
      </c>
      <c r="AS12" s="121">
        <f>SUM(AT12:AV12)</f>
        <v>46828</v>
      </c>
      <c r="AT12" s="121">
        <v>6907</v>
      </c>
      <c r="AU12" s="121">
        <v>36326</v>
      </c>
      <c r="AV12" s="121">
        <v>3595</v>
      </c>
      <c r="AW12" s="121">
        <v>0</v>
      </c>
      <c r="AX12" s="121">
        <f>SUM(AY12:BB12)</f>
        <v>1303109</v>
      </c>
      <c r="AY12" s="121">
        <v>79141</v>
      </c>
      <c r="AZ12" s="121">
        <v>93533</v>
      </c>
      <c r="BA12" s="121">
        <v>114294</v>
      </c>
      <c r="BB12" s="121">
        <v>1016141</v>
      </c>
      <c r="BC12" s="121">
        <v>0</v>
      </c>
      <c r="BD12" s="121">
        <v>0</v>
      </c>
      <c r="BE12" s="121">
        <v>0</v>
      </c>
      <c r="BF12" s="121">
        <f>SUM(AE12,+AM12,+BE12)</f>
        <v>1485596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138447</v>
      </c>
      <c r="BP12" s="121">
        <f>SUM(BQ12:BT12)</f>
        <v>57625</v>
      </c>
      <c r="BQ12" s="121">
        <v>40005</v>
      </c>
      <c r="BR12" s="121">
        <v>0</v>
      </c>
      <c r="BS12" s="121">
        <v>17620</v>
      </c>
      <c r="BT12" s="121">
        <v>0</v>
      </c>
      <c r="BU12" s="121">
        <f>SUM(BV12:BX12)</f>
        <v>61101</v>
      </c>
      <c r="BV12" s="121">
        <v>0</v>
      </c>
      <c r="BW12" s="121">
        <v>61101</v>
      </c>
      <c r="BX12" s="121">
        <v>0</v>
      </c>
      <c r="BY12" s="121">
        <v>0</v>
      </c>
      <c r="BZ12" s="121">
        <f>SUM(CA12:CD12)</f>
        <v>19721</v>
      </c>
      <c r="CA12" s="121">
        <v>0</v>
      </c>
      <c r="CB12" s="121">
        <v>0</v>
      </c>
      <c r="CC12" s="121">
        <v>19674</v>
      </c>
      <c r="CD12" s="121">
        <v>47</v>
      </c>
      <c r="CE12" s="121">
        <v>0</v>
      </c>
      <c r="CF12" s="121">
        <v>0</v>
      </c>
      <c r="CG12" s="121">
        <v>0</v>
      </c>
      <c r="CH12" s="121">
        <f>SUM(BG12,+BO12,+CG12)</f>
        <v>138447</v>
      </c>
      <c r="CI12" s="121">
        <f>SUM(AE12,+BG12)</f>
        <v>3135</v>
      </c>
      <c r="CJ12" s="121">
        <f>SUM(AF12,+BH12)</f>
        <v>3135</v>
      </c>
      <c r="CK12" s="121">
        <f>SUM(AG12,+BI12)</f>
        <v>0</v>
      </c>
      <c r="CL12" s="121">
        <f>SUM(AH12,+BJ12)</f>
        <v>3135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1620908</v>
      </c>
      <c r="CR12" s="121">
        <f>SUM(AN12,+BP12)</f>
        <v>190149</v>
      </c>
      <c r="CS12" s="121">
        <f>SUM(AO12,+BQ12)</f>
        <v>116897</v>
      </c>
      <c r="CT12" s="121">
        <f>SUM(AP12,+BR12)</f>
        <v>43851</v>
      </c>
      <c r="CU12" s="121">
        <f>SUM(AQ12,+BS12)</f>
        <v>29401</v>
      </c>
      <c r="CV12" s="121">
        <f>SUM(AR12,+BT12)</f>
        <v>0</v>
      </c>
      <c r="CW12" s="121">
        <f>SUM(AS12,+BU12)</f>
        <v>107929</v>
      </c>
      <c r="CX12" s="121">
        <f>SUM(AT12,+BV12)</f>
        <v>6907</v>
      </c>
      <c r="CY12" s="121">
        <f>SUM(AU12,+BW12)</f>
        <v>97427</v>
      </c>
      <c r="CZ12" s="121">
        <f>SUM(AV12,+BX12)</f>
        <v>3595</v>
      </c>
      <c r="DA12" s="121">
        <f>SUM(AW12,+BY12)</f>
        <v>0</v>
      </c>
      <c r="DB12" s="121">
        <f>SUM(AX12,+BZ12)</f>
        <v>1322830</v>
      </c>
      <c r="DC12" s="121">
        <f>SUM(AY12,+CA12)</f>
        <v>79141</v>
      </c>
      <c r="DD12" s="121">
        <f>SUM(AZ12,+CB12)</f>
        <v>93533</v>
      </c>
      <c r="DE12" s="121">
        <f>SUM(BA12,+CC12)</f>
        <v>133968</v>
      </c>
      <c r="DF12" s="121">
        <f>SUM(BB12,+CD12)</f>
        <v>1016188</v>
      </c>
      <c r="DG12" s="121">
        <f>SUM(BC12,+CE12)</f>
        <v>0</v>
      </c>
      <c r="DH12" s="121">
        <f>SUM(BD12,+CF12)</f>
        <v>0</v>
      </c>
      <c r="DI12" s="121">
        <f>SUM(BE12,+CG12)</f>
        <v>0</v>
      </c>
      <c r="DJ12" s="121">
        <f>SUM(BF12,+CH12)</f>
        <v>1624043</v>
      </c>
    </row>
    <row r="13" spans="1:114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548685</v>
      </c>
      <c r="E13" s="121">
        <f>SUM(F13:I13,K13)</f>
        <v>111401</v>
      </c>
      <c r="F13" s="121">
        <v>0</v>
      </c>
      <c r="G13" s="121">
        <v>0</v>
      </c>
      <c r="H13" s="121">
        <v>0</v>
      </c>
      <c r="I13" s="121">
        <v>104778</v>
      </c>
      <c r="J13" s="122" t="s">
        <v>380</v>
      </c>
      <c r="K13" s="121">
        <v>6623</v>
      </c>
      <c r="L13" s="121">
        <v>437284</v>
      </c>
      <c r="M13" s="121">
        <f>SUM(N13,+U13)</f>
        <v>105639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380</v>
      </c>
      <c r="T13" s="121">
        <v>0</v>
      </c>
      <c r="U13" s="121">
        <v>105639</v>
      </c>
      <c r="V13" s="121">
        <f>+SUM(D13,M13)</f>
        <v>654324</v>
      </c>
      <c r="W13" s="121">
        <f>+SUM(E13,N13)</f>
        <v>111401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104778</v>
      </c>
      <c r="AB13" s="122" t="str">
        <f>IF(+SUM(J13,S13)=0,"-",+SUM(J13,S13))</f>
        <v>-</v>
      </c>
      <c r="AC13" s="121">
        <f>+SUM(K13,T13)</f>
        <v>6623</v>
      </c>
      <c r="AD13" s="121">
        <f>+SUM(L13,U13)</f>
        <v>542923</v>
      </c>
      <c r="AE13" s="121">
        <f>SUM(AF13,+AK13)</f>
        <v>6172</v>
      </c>
      <c r="AF13" s="121">
        <f>SUM(AG13:AJ13)</f>
        <v>6172</v>
      </c>
      <c r="AG13" s="121">
        <v>278</v>
      </c>
      <c r="AH13" s="121">
        <v>5720</v>
      </c>
      <c r="AI13" s="121">
        <v>174</v>
      </c>
      <c r="AJ13" s="121">
        <v>0</v>
      </c>
      <c r="AK13" s="121">
        <v>0</v>
      </c>
      <c r="AL13" s="121">
        <v>0</v>
      </c>
      <c r="AM13" s="121">
        <f>SUM(AN13,AS13,AW13,AX13,BD13)</f>
        <v>542513</v>
      </c>
      <c r="AN13" s="121">
        <f>SUM(AO13:AR13)</f>
        <v>42246</v>
      </c>
      <c r="AO13" s="121">
        <v>42246</v>
      </c>
      <c r="AP13" s="121">
        <v>0</v>
      </c>
      <c r="AQ13" s="121">
        <v>0</v>
      </c>
      <c r="AR13" s="121">
        <v>0</v>
      </c>
      <c r="AS13" s="121">
        <f>SUM(AT13:AV13)</f>
        <v>20314</v>
      </c>
      <c r="AT13" s="121">
        <v>1345</v>
      </c>
      <c r="AU13" s="121">
        <v>10818</v>
      </c>
      <c r="AV13" s="121">
        <v>8151</v>
      </c>
      <c r="AW13" s="121">
        <v>0</v>
      </c>
      <c r="AX13" s="121">
        <f>SUM(AY13:BB13)</f>
        <v>479953</v>
      </c>
      <c r="AY13" s="121">
        <v>148038</v>
      </c>
      <c r="AZ13" s="121">
        <v>308430</v>
      </c>
      <c r="BA13" s="121">
        <v>23485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548685</v>
      </c>
      <c r="BG13" s="121">
        <f>SUM(BH13,+BM13)</f>
        <v>924</v>
      </c>
      <c r="BH13" s="121">
        <f>SUM(BI13:BL13)</f>
        <v>924</v>
      </c>
      <c r="BI13" s="121">
        <v>0</v>
      </c>
      <c r="BJ13" s="121">
        <v>924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104715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275</v>
      </c>
      <c r="BV13" s="121">
        <v>0</v>
      </c>
      <c r="BW13" s="121">
        <v>275</v>
      </c>
      <c r="BX13" s="121">
        <v>0</v>
      </c>
      <c r="BY13" s="121">
        <v>0</v>
      </c>
      <c r="BZ13" s="121">
        <f>SUM(CA13:CD13)</f>
        <v>104440</v>
      </c>
      <c r="CA13" s="121">
        <v>4085</v>
      </c>
      <c r="CB13" s="121">
        <v>100355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105639</v>
      </c>
      <c r="CI13" s="121">
        <f>SUM(AE13,+BG13)</f>
        <v>7096</v>
      </c>
      <c r="CJ13" s="121">
        <f>SUM(AF13,+BH13)</f>
        <v>7096</v>
      </c>
      <c r="CK13" s="121">
        <f>SUM(AG13,+BI13)</f>
        <v>278</v>
      </c>
      <c r="CL13" s="121">
        <f>SUM(AH13,+BJ13)</f>
        <v>6644</v>
      </c>
      <c r="CM13" s="121">
        <f>SUM(AI13,+BK13)</f>
        <v>174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647228</v>
      </c>
      <c r="CR13" s="121">
        <f>SUM(AN13,+BP13)</f>
        <v>42246</v>
      </c>
      <c r="CS13" s="121">
        <f>SUM(AO13,+BQ13)</f>
        <v>42246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20589</v>
      </c>
      <c r="CX13" s="121">
        <f>SUM(AT13,+BV13)</f>
        <v>1345</v>
      </c>
      <c r="CY13" s="121">
        <f>SUM(AU13,+BW13)</f>
        <v>11093</v>
      </c>
      <c r="CZ13" s="121">
        <f>SUM(AV13,+BX13)</f>
        <v>8151</v>
      </c>
      <c r="DA13" s="121">
        <f>SUM(AW13,+BY13)</f>
        <v>0</v>
      </c>
      <c r="DB13" s="121">
        <f>SUM(AX13,+BZ13)</f>
        <v>584393</v>
      </c>
      <c r="DC13" s="121">
        <f>SUM(AY13,+CA13)</f>
        <v>152123</v>
      </c>
      <c r="DD13" s="121">
        <f>SUM(AZ13,+CB13)</f>
        <v>408785</v>
      </c>
      <c r="DE13" s="121">
        <f>SUM(BA13,+CC13)</f>
        <v>23485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0</v>
      </c>
      <c r="DJ13" s="121">
        <f>SUM(BF13,+CH13)</f>
        <v>654324</v>
      </c>
    </row>
    <row r="14" spans="1:114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281248</v>
      </c>
      <c r="E14" s="121">
        <f>SUM(F14:I14,K14)</f>
        <v>47701</v>
      </c>
      <c r="F14" s="121">
        <v>0</v>
      </c>
      <c r="G14" s="121">
        <v>0</v>
      </c>
      <c r="H14" s="121">
        <v>0</v>
      </c>
      <c r="I14" s="121">
        <v>40381</v>
      </c>
      <c r="J14" s="122" t="s">
        <v>380</v>
      </c>
      <c r="K14" s="121">
        <v>7320</v>
      </c>
      <c r="L14" s="121">
        <v>233547</v>
      </c>
      <c r="M14" s="121">
        <f>SUM(N14,+U14)</f>
        <v>73225</v>
      </c>
      <c r="N14" s="121">
        <f>SUM(O14:R14,T14)</f>
        <v>13509</v>
      </c>
      <c r="O14" s="121">
        <v>0</v>
      </c>
      <c r="P14" s="121">
        <v>0</v>
      </c>
      <c r="Q14" s="121">
        <v>0</v>
      </c>
      <c r="R14" s="121">
        <v>13509</v>
      </c>
      <c r="S14" s="122" t="s">
        <v>380</v>
      </c>
      <c r="T14" s="121">
        <v>0</v>
      </c>
      <c r="U14" s="121">
        <v>59716</v>
      </c>
      <c r="V14" s="121">
        <f>+SUM(D14,M14)</f>
        <v>354473</v>
      </c>
      <c r="W14" s="121">
        <f>+SUM(E14,N14)</f>
        <v>61210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53890</v>
      </c>
      <c r="AB14" s="122" t="str">
        <f>IF(+SUM(J14,S14)=0,"-",+SUM(J14,S14))</f>
        <v>-</v>
      </c>
      <c r="AC14" s="121">
        <f>+SUM(K14,T14)</f>
        <v>7320</v>
      </c>
      <c r="AD14" s="121">
        <f>+SUM(L14,U14)</f>
        <v>293263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108777</v>
      </c>
      <c r="AN14" s="121">
        <f>SUM(AO14:AR14)</f>
        <v>35837</v>
      </c>
      <c r="AO14" s="121">
        <v>25631</v>
      </c>
      <c r="AP14" s="121">
        <v>0</v>
      </c>
      <c r="AQ14" s="121">
        <v>5103</v>
      </c>
      <c r="AR14" s="121">
        <v>5103</v>
      </c>
      <c r="AS14" s="121">
        <f>SUM(AT14:AV14)</f>
        <v>13197</v>
      </c>
      <c r="AT14" s="121">
        <v>0</v>
      </c>
      <c r="AU14" s="121">
        <v>13197</v>
      </c>
      <c r="AV14" s="121">
        <v>0</v>
      </c>
      <c r="AW14" s="121">
        <v>0</v>
      </c>
      <c r="AX14" s="121">
        <f>SUM(AY14:BB14)</f>
        <v>59743</v>
      </c>
      <c r="AY14" s="121">
        <v>59743</v>
      </c>
      <c r="AZ14" s="121">
        <v>0</v>
      </c>
      <c r="BA14" s="121">
        <v>0</v>
      </c>
      <c r="BB14" s="121">
        <v>0</v>
      </c>
      <c r="BC14" s="121">
        <v>172471</v>
      </c>
      <c r="BD14" s="121">
        <v>0</v>
      </c>
      <c r="BE14" s="121">
        <v>0</v>
      </c>
      <c r="BF14" s="121">
        <f>SUM(AE14,+AM14,+BE14)</f>
        <v>108777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73225</v>
      </c>
      <c r="BP14" s="121">
        <f>SUM(BQ14:BT14)</f>
        <v>1903</v>
      </c>
      <c r="BQ14" s="121">
        <v>1903</v>
      </c>
      <c r="BR14" s="121">
        <v>0</v>
      </c>
      <c r="BS14" s="121">
        <v>0</v>
      </c>
      <c r="BT14" s="121">
        <v>0</v>
      </c>
      <c r="BU14" s="121">
        <f>SUM(BV14:BX14)</f>
        <v>12641</v>
      </c>
      <c r="BV14" s="121">
        <v>0</v>
      </c>
      <c r="BW14" s="121">
        <v>12641</v>
      </c>
      <c r="BX14" s="121">
        <v>0</v>
      </c>
      <c r="BY14" s="121">
        <v>0</v>
      </c>
      <c r="BZ14" s="121">
        <f>SUM(CA14:CD14)</f>
        <v>58681</v>
      </c>
      <c r="CA14" s="121">
        <v>0</v>
      </c>
      <c r="CB14" s="121">
        <v>58681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73225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182002</v>
      </c>
      <c r="CR14" s="121">
        <f>SUM(AN14,+BP14)</f>
        <v>37740</v>
      </c>
      <c r="CS14" s="121">
        <f>SUM(AO14,+BQ14)</f>
        <v>27534</v>
      </c>
      <c r="CT14" s="121">
        <f>SUM(AP14,+BR14)</f>
        <v>0</v>
      </c>
      <c r="CU14" s="121">
        <f>SUM(AQ14,+BS14)</f>
        <v>5103</v>
      </c>
      <c r="CV14" s="121">
        <f>SUM(AR14,+BT14)</f>
        <v>5103</v>
      </c>
      <c r="CW14" s="121">
        <f>SUM(AS14,+BU14)</f>
        <v>25838</v>
      </c>
      <c r="CX14" s="121">
        <f>SUM(AT14,+BV14)</f>
        <v>0</v>
      </c>
      <c r="CY14" s="121">
        <f>SUM(AU14,+BW14)</f>
        <v>25838</v>
      </c>
      <c r="CZ14" s="121">
        <f>SUM(AV14,+BX14)</f>
        <v>0</v>
      </c>
      <c r="DA14" s="121">
        <f>SUM(AW14,+BY14)</f>
        <v>0</v>
      </c>
      <c r="DB14" s="121">
        <f>SUM(AX14,+BZ14)</f>
        <v>118424</v>
      </c>
      <c r="DC14" s="121">
        <f>SUM(AY14,+CA14)</f>
        <v>59743</v>
      </c>
      <c r="DD14" s="121">
        <f>SUM(AZ14,+CB14)</f>
        <v>58681</v>
      </c>
      <c r="DE14" s="121">
        <f>SUM(BA14,+CC14)</f>
        <v>0</v>
      </c>
      <c r="DF14" s="121">
        <f>SUM(BB14,+CD14)</f>
        <v>0</v>
      </c>
      <c r="DG14" s="121">
        <f>SUM(BC14,+CE14)</f>
        <v>172471</v>
      </c>
      <c r="DH14" s="121">
        <f>SUM(BD14,+CF14)</f>
        <v>0</v>
      </c>
      <c r="DI14" s="121">
        <f>SUM(BE14,+CG14)</f>
        <v>0</v>
      </c>
      <c r="DJ14" s="121">
        <f>SUM(BF14,+CH14)</f>
        <v>182002</v>
      </c>
    </row>
    <row r="15" spans="1:114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SUM(E15,+L15)</f>
        <v>1054716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380</v>
      </c>
      <c r="K15" s="121">
        <v>0</v>
      </c>
      <c r="L15" s="121">
        <v>1054716</v>
      </c>
      <c r="M15" s="121">
        <f>SUM(N15,+U15)</f>
        <v>90450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380</v>
      </c>
      <c r="T15" s="121">
        <v>0</v>
      </c>
      <c r="U15" s="121">
        <v>90450</v>
      </c>
      <c r="V15" s="121">
        <f>+SUM(D15,M15)</f>
        <v>1145166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1145166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1054716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90450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1145166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SUM(E16,+L16)</f>
        <v>195911</v>
      </c>
      <c r="E16" s="121">
        <f>SUM(F16:I16,K16)</f>
        <v>86846</v>
      </c>
      <c r="F16" s="121">
        <v>0</v>
      </c>
      <c r="G16" s="121">
        <v>0</v>
      </c>
      <c r="H16" s="121">
        <v>45600</v>
      </c>
      <c r="I16" s="121">
        <v>38202</v>
      </c>
      <c r="J16" s="122" t="s">
        <v>380</v>
      </c>
      <c r="K16" s="121">
        <v>3044</v>
      </c>
      <c r="L16" s="121">
        <v>109065</v>
      </c>
      <c r="M16" s="121">
        <f>SUM(N16,+U16)</f>
        <v>30754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380</v>
      </c>
      <c r="T16" s="121">
        <v>0</v>
      </c>
      <c r="U16" s="121">
        <v>30754</v>
      </c>
      <c r="V16" s="121">
        <f>+SUM(D16,M16)</f>
        <v>226665</v>
      </c>
      <c r="W16" s="121">
        <f>+SUM(E16,N16)</f>
        <v>86846</v>
      </c>
      <c r="X16" s="121">
        <f>+SUM(F16,O16)</f>
        <v>0</v>
      </c>
      <c r="Y16" s="121">
        <f>+SUM(G16,P16)</f>
        <v>0</v>
      </c>
      <c r="Z16" s="121">
        <f>+SUM(H16,Q16)</f>
        <v>45600</v>
      </c>
      <c r="AA16" s="121">
        <f>+SUM(I16,R16)</f>
        <v>38202</v>
      </c>
      <c r="AB16" s="122" t="str">
        <f>IF(+SUM(J16,S16)=0,"-",+SUM(J16,S16))</f>
        <v>-</v>
      </c>
      <c r="AC16" s="121">
        <f>+SUM(K16,T16)</f>
        <v>3044</v>
      </c>
      <c r="AD16" s="121">
        <f>+SUM(L16,U16)</f>
        <v>139819</v>
      </c>
      <c r="AE16" s="121">
        <f>SUM(AF16,+AK16)</f>
        <v>65964</v>
      </c>
      <c r="AF16" s="121">
        <f>SUM(AG16:AJ16)</f>
        <v>60440</v>
      </c>
      <c r="AG16" s="121">
        <v>0</v>
      </c>
      <c r="AH16" s="121">
        <v>60440</v>
      </c>
      <c r="AI16" s="121">
        <v>0</v>
      </c>
      <c r="AJ16" s="121">
        <v>0</v>
      </c>
      <c r="AK16" s="121">
        <v>5524</v>
      </c>
      <c r="AL16" s="121">
        <v>0</v>
      </c>
      <c r="AM16" s="121">
        <f>SUM(AN16,AS16,AW16,AX16,BD16)</f>
        <v>109161</v>
      </c>
      <c r="AN16" s="121">
        <f>SUM(AO16:AR16)</f>
        <v>18804</v>
      </c>
      <c r="AO16" s="121">
        <v>0</v>
      </c>
      <c r="AP16" s="121">
        <v>0</v>
      </c>
      <c r="AQ16" s="121">
        <v>18804</v>
      </c>
      <c r="AR16" s="121">
        <v>0</v>
      </c>
      <c r="AS16" s="121">
        <f>SUM(AT16:AV16)</f>
        <v>43363</v>
      </c>
      <c r="AT16" s="121">
        <v>7304</v>
      </c>
      <c r="AU16" s="121">
        <v>34373</v>
      </c>
      <c r="AV16" s="121">
        <v>1686</v>
      </c>
      <c r="AW16" s="121">
        <v>0</v>
      </c>
      <c r="AX16" s="121">
        <f>SUM(AY16:BB16)</f>
        <v>46994</v>
      </c>
      <c r="AY16" s="121">
        <v>15372</v>
      </c>
      <c r="AZ16" s="121">
        <v>29452</v>
      </c>
      <c r="BA16" s="121">
        <v>2170</v>
      </c>
      <c r="BB16" s="121">
        <v>0</v>
      </c>
      <c r="BC16" s="121">
        <v>0</v>
      </c>
      <c r="BD16" s="121">
        <v>0</v>
      </c>
      <c r="BE16" s="121">
        <v>20786</v>
      </c>
      <c r="BF16" s="121">
        <f>SUM(AE16,+AM16,+BE16)</f>
        <v>195911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30754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65964</v>
      </c>
      <c r="CJ16" s="121">
        <f>SUM(AF16,+BH16)</f>
        <v>60440</v>
      </c>
      <c r="CK16" s="121">
        <f>SUM(AG16,+BI16)</f>
        <v>0</v>
      </c>
      <c r="CL16" s="121">
        <f>SUM(AH16,+BJ16)</f>
        <v>60440</v>
      </c>
      <c r="CM16" s="121">
        <f>SUM(AI16,+BK16)</f>
        <v>0</v>
      </c>
      <c r="CN16" s="121">
        <f>SUM(AJ16,+BL16)</f>
        <v>0</v>
      </c>
      <c r="CO16" s="121">
        <f>SUM(AK16,+BM16)</f>
        <v>5524</v>
      </c>
      <c r="CP16" s="121">
        <f>SUM(AL16,+BN16)</f>
        <v>0</v>
      </c>
      <c r="CQ16" s="121">
        <f>SUM(AM16,+BO16)</f>
        <v>109161</v>
      </c>
      <c r="CR16" s="121">
        <f>SUM(AN16,+BP16)</f>
        <v>18804</v>
      </c>
      <c r="CS16" s="121">
        <f>SUM(AO16,+BQ16)</f>
        <v>0</v>
      </c>
      <c r="CT16" s="121">
        <f>SUM(AP16,+BR16)</f>
        <v>0</v>
      </c>
      <c r="CU16" s="121">
        <f>SUM(AQ16,+BS16)</f>
        <v>18804</v>
      </c>
      <c r="CV16" s="121">
        <f>SUM(AR16,+BT16)</f>
        <v>0</v>
      </c>
      <c r="CW16" s="121">
        <f>SUM(AS16,+BU16)</f>
        <v>43363</v>
      </c>
      <c r="CX16" s="121">
        <f>SUM(AT16,+BV16)</f>
        <v>7304</v>
      </c>
      <c r="CY16" s="121">
        <f>SUM(AU16,+BW16)</f>
        <v>34373</v>
      </c>
      <c r="CZ16" s="121">
        <f>SUM(AV16,+BX16)</f>
        <v>1686</v>
      </c>
      <c r="DA16" s="121">
        <f>SUM(AW16,+BY16)</f>
        <v>0</v>
      </c>
      <c r="DB16" s="121">
        <f>SUM(AX16,+BZ16)</f>
        <v>46994</v>
      </c>
      <c r="DC16" s="121">
        <f>SUM(AY16,+CA16)</f>
        <v>15372</v>
      </c>
      <c r="DD16" s="121">
        <f>SUM(AZ16,+CB16)</f>
        <v>29452</v>
      </c>
      <c r="DE16" s="121">
        <f>SUM(BA16,+CC16)</f>
        <v>2170</v>
      </c>
      <c r="DF16" s="121">
        <f>SUM(BB16,+CD16)</f>
        <v>0</v>
      </c>
      <c r="DG16" s="121">
        <f>SUM(BC16,+CE16)</f>
        <v>30754</v>
      </c>
      <c r="DH16" s="121">
        <f>SUM(BD16,+CF16)</f>
        <v>0</v>
      </c>
      <c r="DI16" s="121">
        <f>SUM(BE16,+CG16)</f>
        <v>20786</v>
      </c>
      <c r="DJ16" s="121">
        <f>SUM(BF16,+CH16)</f>
        <v>195911</v>
      </c>
    </row>
    <row r="17" spans="1:114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SUM(E17,+L17)</f>
        <v>184673</v>
      </c>
      <c r="E17" s="121">
        <f>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380</v>
      </c>
      <c r="K17" s="121">
        <v>0</v>
      </c>
      <c r="L17" s="121">
        <v>184673</v>
      </c>
      <c r="M17" s="121">
        <f>SUM(N17,+U17)</f>
        <v>20952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380</v>
      </c>
      <c r="T17" s="121">
        <v>0</v>
      </c>
      <c r="U17" s="121">
        <v>20952</v>
      </c>
      <c r="V17" s="121">
        <f>+SUM(D17,M17)</f>
        <v>205625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205625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91766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92907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20952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91766</v>
      </c>
      <c r="CQ17" s="121">
        <f>SUM(AM17,+BO17)</f>
        <v>0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113859</v>
      </c>
      <c r="DH17" s="121">
        <f>SUM(BD17,+CF17)</f>
        <v>0</v>
      </c>
      <c r="DI17" s="121">
        <f>SUM(BE17,+CG17)</f>
        <v>0</v>
      </c>
      <c r="DJ17" s="121">
        <f>SUM(BF17,+CH17)</f>
        <v>0</v>
      </c>
    </row>
    <row r="18" spans="1:114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SUM(E18,+L18)</f>
        <v>76326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380</v>
      </c>
      <c r="K18" s="121">
        <v>0</v>
      </c>
      <c r="L18" s="121">
        <v>76326</v>
      </c>
      <c r="M18" s="121">
        <f>SUM(N18,+U18)</f>
        <v>36135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380</v>
      </c>
      <c r="T18" s="121">
        <v>0</v>
      </c>
      <c r="U18" s="121">
        <v>36135</v>
      </c>
      <c r="V18" s="121">
        <f>+SUM(D18,M18)</f>
        <v>112461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112461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76326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36135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112461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SUM(E19,+L19)</f>
        <v>80939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380</v>
      </c>
      <c r="K19" s="121">
        <v>0</v>
      </c>
      <c r="L19" s="121">
        <v>80939</v>
      </c>
      <c r="M19" s="121">
        <f>SUM(N19,+U19)</f>
        <v>32782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380</v>
      </c>
      <c r="T19" s="121">
        <v>0</v>
      </c>
      <c r="U19" s="121">
        <v>32782</v>
      </c>
      <c r="V19" s="121">
        <f>+SUM(D19,M19)</f>
        <v>113721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113721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80939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32782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113721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SUM(E20,+L20)</f>
        <v>171130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380</v>
      </c>
      <c r="K20" s="121">
        <v>0</v>
      </c>
      <c r="L20" s="121">
        <v>171130</v>
      </c>
      <c r="M20" s="121">
        <f>SUM(N20,+U20)</f>
        <v>63862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380</v>
      </c>
      <c r="T20" s="121">
        <v>0</v>
      </c>
      <c r="U20" s="121">
        <v>63862</v>
      </c>
      <c r="V20" s="121">
        <f>+SUM(D20,M20)</f>
        <v>234992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234992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171130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63862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234992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SUM(E21,+L21)</f>
        <v>193311</v>
      </c>
      <c r="E21" s="121">
        <f>SUM(F21:I21,K21)</f>
        <v>15640</v>
      </c>
      <c r="F21" s="121">
        <v>0</v>
      </c>
      <c r="G21" s="121">
        <v>0</v>
      </c>
      <c r="H21" s="121">
        <v>0</v>
      </c>
      <c r="I21" s="121">
        <v>15484</v>
      </c>
      <c r="J21" s="122" t="s">
        <v>380</v>
      </c>
      <c r="K21" s="121">
        <v>156</v>
      </c>
      <c r="L21" s="121">
        <v>177671</v>
      </c>
      <c r="M21" s="121">
        <f>SUM(N21,+U21)</f>
        <v>41639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380</v>
      </c>
      <c r="T21" s="121">
        <v>0</v>
      </c>
      <c r="U21" s="121">
        <v>41639</v>
      </c>
      <c r="V21" s="121">
        <f>+SUM(D21,M21)</f>
        <v>234950</v>
      </c>
      <c r="W21" s="121">
        <f>+SUM(E21,N21)</f>
        <v>15640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15484</v>
      </c>
      <c r="AB21" s="122" t="str">
        <f>IF(+SUM(J21,S21)=0,"-",+SUM(J21,S21))</f>
        <v>-</v>
      </c>
      <c r="AC21" s="121">
        <f>+SUM(K21,T21)</f>
        <v>156</v>
      </c>
      <c r="AD21" s="121">
        <f>+SUM(L21,U21)</f>
        <v>219310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8164</v>
      </c>
      <c r="AM21" s="121">
        <f>SUM(AN21,AS21,AW21,AX21,BD21)</f>
        <v>45959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45959</v>
      </c>
      <c r="AT21" s="121">
        <v>45959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139188</v>
      </c>
      <c r="BD21" s="121">
        <v>0</v>
      </c>
      <c r="BE21" s="121">
        <v>0</v>
      </c>
      <c r="BF21" s="121">
        <f>SUM(AE21,+AM21,+BE21)</f>
        <v>45959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41639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8164</v>
      </c>
      <c r="CQ21" s="121">
        <f>SUM(AM21,+BO21)</f>
        <v>45959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45959</v>
      </c>
      <c r="CX21" s="121">
        <f>SUM(AT21,+BV21)</f>
        <v>45959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180827</v>
      </c>
      <c r="DH21" s="121">
        <f>SUM(BD21,+CF21)</f>
        <v>0</v>
      </c>
      <c r="DI21" s="121">
        <f>SUM(BE21,+CG21)</f>
        <v>0</v>
      </c>
      <c r="DJ21" s="121">
        <f>SUM(BF21,+CH21)</f>
        <v>45959</v>
      </c>
    </row>
    <row r="22" spans="1:114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SUM(E22,+L22)</f>
        <v>153939</v>
      </c>
      <c r="E22" s="121">
        <f>SUM(F22:I22,K22)</f>
        <v>13010</v>
      </c>
      <c r="F22" s="121">
        <v>0</v>
      </c>
      <c r="G22" s="121">
        <v>0</v>
      </c>
      <c r="H22" s="121">
        <v>0</v>
      </c>
      <c r="I22" s="121">
        <v>12991</v>
      </c>
      <c r="J22" s="122" t="s">
        <v>380</v>
      </c>
      <c r="K22" s="121">
        <v>19</v>
      </c>
      <c r="L22" s="121">
        <v>140929</v>
      </c>
      <c r="M22" s="121">
        <f>SUM(N22,+U22)</f>
        <v>27151</v>
      </c>
      <c r="N22" s="121">
        <f>SUM(O22:R22,T22)</f>
        <v>2</v>
      </c>
      <c r="O22" s="121">
        <v>0</v>
      </c>
      <c r="P22" s="121">
        <v>0</v>
      </c>
      <c r="Q22" s="121">
        <v>0</v>
      </c>
      <c r="R22" s="121">
        <v>0</v>
      </c>
      <c r="S22" s="122" t="s">
        <v>380</v>
      </c>
      <c r="T22" s="121">
        <v>2</v>
      </c>
      <c r="U22" s="121">
        <v>27149</v>
      </c>
      <c r="V22" s="121">
        <f>+SUM(D22,M22)</f>
        <v>181090</v>
      </c>
      <c r="W22" s="121">
        <f>+SUM(E22,N22)</f>
        <v>13012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12991</v>
      </c>
      <c r="AB22" s="122" t="str">
        <f>IF(+SUM(J22,S22)=0,"-",+SUM(J22,S22))</f>
        <v>-</v>
      </c>
      <c r="AC22" s="121">
        <f>+SUM(K22,T22)</f>
        <v>21</v>
      </c>
      <c r="AD22" s="121">
        <f>+SUM(L22,U22)</f>
        <v>168078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7466</v>
      </c>
      <c r="AM22" s="121">
        <f>SUM(AN22,AS22,AW22,AX22,BD22)</f>
        <v>25386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25386</v>
      </c>
      <c r="AY22" s="121">
        <v>25386</v>
      </c>
      <c r="AZ22" s="121">
        <v>0</v>
      </c>
      <c r="BA22" s="121">
        <v>0</v>
      </c>
      <c r="BB22" s="121">
        <v>0</v>
      </c>
      <c r="BC22" s="121">
        <v>121087</v>
      </c>
      <c r="BD22" s="121">
        <v>0</v>
      </c>
      <c r="BE22" s="121">
        <v>0</v>
      </c>
      <c r="BF22" s="121">
        <f>SUM(AE22,+AM22,+BE22)</f>
        <v>25386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27151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7466</v>
      </c>
      <c r="CQ22" s="121">
        <f>SUM(AM22,+BO22)</f>
        <v>25386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25386</v>
      </c>
      <c r="DC22" s="121">
        <f>SUM(AY22,+CA22)</f>
        <v>25386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148238</v>
      </c>
      <c r="DH22" s="121">
        <f>SUM(BD22,+CF22)</f>
        <v>0</v>
      </c>
      <c r="DI22" s="121">
        <f>SUM(BE22,+CG22)</f>
        <v>0</v>
      </c>
      <c r="DJ22" s="121">
        <f>SUM(BF22,+CH22)</f>
        <v>25386</v>
      </c>
    </row>
    <row r="23" spans="1:114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SUM(E23,+L23)</f>
        <v>97552</v>
      </c>
      <c r="E23" s="121">
        <f>SUM(F23:I23,K23)</f>
        <v>39807</v>
      </c>
      <c r="F23" s="121">
        <v>0</v>
      </c>
      <c r="G23" s="121">
        <v>0</v>
      </c>
      <c r="H23" s="121">
        <v>24600</v>
      </c>
      <c r="I23" s="121">
        <v>10209</v>
      </c>
      <c r="J23" s="122" t="s">
        <v>380</v>
      </c>
      <c r="K23" s="121">
        <v>4998</v>
      </c>
      <c r="L23" s="121">
        <v>57745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380</v>
      </c>
      <c r="T23" s="121">
        <v>0</v>
      </c>
      <c r="U23" s="121">
        <v>0</v>
      </c>
      <c r="V23" s="121">
        <f>+SUM(D23,M23)</f>
        <v>97552</v>
      </c>
      <c r="W23" s="121">
        <f>+SUM(E23,N23)</f>
        <v>39807</v>
      </c>
      <c r="X23" s="121">
        <f>+SUM(F23,O23)</f>
        <v>0</v>
      </c>
      <c r="Y23" s="121">
        <f>+SUM(G23,P23)</f>
        <v>0</v>
      </c>
      <c r="Z23" s="121">
        <f>+SUM(H23,Q23)</f>
        <v>24600</v>
      </c>
      <c r="AA23" s="121">
        <f>+SUM(I23,R23)</f>
        <v>10209</v>
      </c>
      <c r="AB23" s="122" t="str">
        <f>IF(+SUM(J23,S23)=0,"-",+SUM(J23,S23))</f>
        <v>-</v>
      </c>
      <c r="AC23" s="121">
        <f>+SUM(K23,T23)</f>
        <v>4998</v>
      </c>
      <c r="AD23" s="121">
        <f>+SUM(L23,U23)</f>
        <v>57745</v>
      </c>
      <c r="AE23" s="121">
        <f>SUM(AF23,+AK23)</f>
        <v>24740</v>
      </c>
      <c r="AF23" s="121">
        <f>SUM(AG23:AJ23)</f>
        <v>24740</v>
      </c>
      <c r="AG23" s="121">
        <v>0</v>
      </c>
      <c r="AH23" s="121">
        <v>19342</v>
      </c>
      <c r="AI23" s="121">
        <v>5398</v>
      </c>
      <c r="AJ23" s="121">
        <v>0</v>
      </c>
      <c r="AK23" s="121">
        <v>0</v>
      </c>
      <c r="AL23" s="121">
        <v>0</v>
      </c>
      <c r="AM23" s="121">
        <f>SUM(AN23,AS23,AW23,AX23,BD23)</f>
        <v>72812</v>
      </c>
      <c r="AN23" s="121">
        <f>SUM(AO23:AR23)</f>
        <v>36679</v>
      </c>
      <c r="AO23" s="121">
        <v>0</v>
      </c>
      <c r="AP23" s="121">
        <v>8345</v>
      </c>
      <c r="AQ23" s="121">
        <v>25071</v>
      </c>
      <c r="AR23" s="121">
        <v>3263</v>
      </c>
      <c r="AS23" s="121">
        <f>SUM(AT23:AV23)</f>
        <v>17064</v>
      </c>
      <c r="AT23" s="121">
        <v>2078</v>
      </c>
      <c r="AU23" s="121">
        <v>11060</v>
      </c>
      <c r="AV23" s="121">
        <v>3926</v>
      </c>
      <c r="AW23" s="121">
        <v>0</v>
      </c>
      <c r="AX23" s="121">
        <f>SUM(AY23:BB23)</f>
        <v>19069</v>
      </c>
      <c r="AY23" s="121">
        <v>0</v>
      </c>
      <c r="AZ23" s="121">
        <v>17607</v>
      </c>
      <c r="BA23" s="121">
        <v>1462</v>
      </c>
      <c r="BB23" s="121">
        <v>0</v>
      </c>
      <c r="BC23" s="121">
        <v>0</v>
      </c>
      <c r="BD23" s="121">
        <v>0</v>
      </c>
      <c r="BE23" s="121">
        <v>0</v>
      </c>
      <c r="BF23" s="121">
        <f>SUM(AE23,+AM23,+BE23)</f>
        <v>97552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24740</v>
      </c>
      <c r="CJ23" s="121">
        <f>SUM(AF23,+BH23)</f>
        <v>24740</v>
      </c>
      <c r="CK23" s="121">
        <f>SUM(AG23,+BI23)</f>
        <v>0</v>
      </c>
      <c r="CL23" s="121">
        <f>SUM(AH23,+BJ23)</f>
        <v>19342</v>
      </c>
      <c r="CM23" s="121">
        <f>SUM(AI23,+BK23)</f>
        <v>5398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72812</v>
      </c>
      <c r="CR23" s="121">
        <f>SUM(AN23,+BP23)</f>
        <v>36679</v>
      </c>
      <c r="CS23" s="121">
        <f>SUM(AO23,+BQ23)</f>
        <v>0</v>
      </c>
      <c r="CT23" s="121">
        <f>SUM(AP23,+BR23)</f>
        <v>8345</v>
      </c>
      <c r="CU23" s="121">
        <f>SUM(AQ23,+BS23)</f>
        <v>25071</v>
      </c>
      <c r="CV23" s="121">
        <f>SUM(AR23,+BT23)</f>
        <v>3263</v>
      </c>
      <c r="CW23" s="121">
        <f>SUM(AS23,+BU23)</f>
        <v>17064</v>
      </c>
      <c r="CX23" s="121">
        <f>SUM(AT23,+BV23)</f>
        <v>2078</v>
      </c>
      <c r="CY23" s="121">
        <f>SUM(AU23,+BW23)</f>
        <v>11060</v>
      </c>
      <c r="CZ23" s="121">
        <f>SUM(AV23,+BX23)</f>
        <v>3926</v>
      </c>
      <c r="DA23" s="121">
        <f>SUM(AW23,+BY23)</f>
        <v>0</v>
      </c>
      <c r="DB23" s="121">
        <f>SUM(AX23,+BZ23)</f>
        <v>19069</v>
      </c>
      <c r="DC23" s="121">
        <f>SUM(AY23,+CA23)</f>
        <v>0</v>
      </c>
      <c r="DD23" s="121">
        <f>SUM(AZ23,+CB23)</f>
        <v>17607</v>
      </c>
      <c r="DE23" s="121">
        <f>SUM(BA23,+CC23)</f>
        <v>1462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0</v>
      </c>
      <c r="DJ23" s="121">
        <f>SUM(BF23,+CH23)</f>
        <v>97552</v>
      </c>
    </row>
    <row r="24" spans="1:114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SUM(E24,+L24)</f>
        <v>65945</v>
      </c>
      <c r="E24" s="121">
        <f>SUM(F24:I24,K24)</f>
        <v>18342</v>
      </c>
      <c r="F24" s="121">
        <v>0</v>
      </c>
      <c r="G24" s="121">
        <v>0</v>
      </c>
      <c r="H24" s="121">
        <v>0</v>
      </c>
      <c r="I24" s="121">
        <v>15255</v>
      </c>
      <c r="J24" s="122" t="s">
        <v>380</v>
      </c>
      <c r="K24" s="121">
        <v>3087</v>
      </c>
      <c r="L24" s="121">
        <v>47603</v>
      </c>
      <c r="M24" s="121">
        <f>SUM(N24,+U24)</f>
        <v>36363</v>
      </c>
      <c r="N24" s="121">
        <f>SUM(O24:R24,T24)</f>
        <v>7044</v>
      </c>
      <c r="O24" s="121">
        <v>0</v>
      </c>
      <c r="P24" s="121">
        <v>0</v>
      </c>
      <c r="Q24" s="121">
        <v>0</v>
      </c>
      <c r="R24" s="121">
        <v>7044</v>
      </c>
      <c r="S24" s="122" t="s">
        <v>380</v>
      </c>
      <c r="T24" s="121">
        <v>0</v>
      </c>
      <c r="U24" s="121">
        <v>29319</v>
      </c>
      <c r="V24" s="121">
        <f>+SUM(D24,M24)</f>
        <v>102308</v>
      </c>
      <c r="W24" s="121">
        <f>+SUM(E24,N24)</f>
        <v>25386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22299</v>
      </c>
      <c r="AB24" s="122" t="str">
        <f>IF(+SUM(J24,S24)=0,"-",+SUM(J24,S24))</f>
        <v>-</v>
      </c>
      <c r="AC24" s="121">
        <f>+SUM(K24,T24)</f>
        <v>3087</v>
      </c>
      <c r="AD24" s="121">
        <f>+SUM(L24,U24)</f>
        <v>76922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65945</v>
      </c>
      <c r="AN24" s="121">
        <f>SUM(AO24:AR24)</f>
        <v>4337</v>
      </c>
      <c r="AO24" s="121">
        <v>4337</v>
      </c>
      <c r="AP24" s="121">
        <v>0</v>
      </c>
      <c r="AQ24" s="121">
        <v>0</v>
      </c>
      <c r="AR24" s="121">
        <v>0</v>
      </c>
      <c r="AS24" s="121">
        <f>SUM(AT24:AV24)</f>
        <v>20499</v>
      </c>
      <c r="AT24" s="121">
        <v>488</v>
      </c>
      <c r="AU24" s="121">
        <v>16623</v>
      </c>
      <c r="AV24" s="121">
        <v>3388</v>
      </c>
      <c r="AW24" s="121">
        <v>0</v>
      </c>
      <c r="AX24" s="121">
        <f>SUM(AY24:BB24)</f>
        <v>41109</v>
      </c>
      <c r="AY24" s="121">
        <v>12443</v>
      </c>
      <c r="AZ24" s="121">
        <v>22644</v>
      </c>
      <c r="BA24" s="121">
        <v>6022</v>
      </c>
      <c r="BB24" s="121">
        <v>0</v>
      </c>
      <c r="BC24" s="121">
        <v>0</v>
      </c>
      <c r="BD24" s="121">
        <v>0</v>
      </c>
      <c r="BE24" s="121">
        <v>0</v>
      </c>
      <c r="BF24" s="121">
        <f>SUM(AE24,+AM24,+BE24)</f>
        <v>65945</v>
      </c>
      <c r="BG24" s="121">
        <f>SUM(BH24,+BM24)</f>
        <v>5650</v>
      </c>
      <c r="BH24" s="121">
        <f>SUM(BI24:BL24)</f>
        <v>5650</v>
      </c>
      <c r="BI24" s="121">
        <v>0</v>
      </c>
      <c r="BJ24" s="121">
        <v>0</v>
      </c>
      <c r="BK24" s="121">
        <v>0</v>
      </c>
      <c r="BL24" s="121">
        <v>5650</v>
      </c>
      <c r="BM24" s="121">
        <v>0</v>
      </c>
      <c r="BN24" s="121">
        <v>0</v>
      </c>
      <c r="BO24" s="121">
        <f>SUM(BP24,BU24,BY24,BZ24,CF24)</f>
        <v>30657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957</v>
      </c>
      <c r="BV24" s="121">
        <v>0</v>
      </c>
      <c r="BW24" s="121">
        <v>957</v>
      </c>
      <c r="BX24" s="121">
        <v>0</v>
      </c>
      <c r="BY24" s="121">
        <v>0</v>
      </c>
      <c r="BZ24" s="121">
        <f>SUM(CA24:CD24)</f>
        <v>29700</v>
      </c>
      <c r="CA24" s="121">
        <v>0</v>
      </c>
      <c r="CB24" s="121">
        <v>29700</v>
      </c>
      <c r="CC24" s="121">
        <v>0</v>
      </c>
      <c r="CD24" s="121">
        <v>0</v>
      </c>
      <c r="CE24" s="121">
        <v>0</v>
      </c>
      <c r="CF24" s="121">
        <v>0</v>
      </c>
      <c r="CG24" s="121">
        <v>56</v>
      </c>
      <c r="CH24" s="121">
        <f>SUM(BG24,+BO24,+CG24)</f>
        <v>36363</v>
      </c>
      <c r="CI24" s="121">
        <f>SUM(AE24,+BG24)</f>
        <v>5650</v>
      </c>
      <c r="CJ24" s="121">
        <f>SUM(AF24,+BH24)</f>
        <v>5650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5650</v>
      </c>
      <c r="CO24" s="121">
        <f>SUM(AK24,+BM24)</f>
        <v>0</v>
      </c>
      <c r="CP24" s="121">
        <f>SUM(AL24,+BN24)</f>
        <v>0</v>
      </c>
      <c r="CQ24" s="121">
        <f>SUM(AM24,+BO24)</f>
        <v>96602</v>
      </c>
      <c r="CR24" s="121">
        <f>SUM(AN24,+BP24)</f>
        <v>4337</v>
      </c>
      <c r="CS24" s="121">
        <f>SUM(AO24,+BQ24)</f>
        <v>4337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21456</v>
      </c>
      <c r="CX24" s="121">
        <f>SUM(AT24,+BV24)</f>
        <v>488</v>
      </c>
      <c r="CY24" s="121">
        <f>SUM(AU24,+BW24)</f>
        <v>17580</v>
      </c>
      <c r="CZ24" s="121">
        <f>SUM(AV24,+BX24)</f>
        <v>3388</v>
      </c>
      <c r="DA24" s="121">
        <f>SUM(AW24,+BY24)</f>
        <v>0</v>
      </c>
      <c r="DB24" s="121">
        <f>SUM(AX24,+BZ24)</f>
        <v>70809</v>
      </c>
      <c r="DC24" s="121">
        <f>SUM(AY24,+CA24)</f>
        <v>12443</v>
      </c>
      <c r="DD24" s="121">
        <f>SUM(AZ24,+CB24)</f>
        <v>52344</v>
      </c>
      <c r="DE24" s="121">
        <f>SUM(BA24,+CC24)</f>
        <v>6022</v>
      </c>
      <c r="DF24" s="121">
        <f>SUM(BB24,+CD24)</f>
        <v>0</v>
      </c>
      <c r="DG24" s="121">
        <f>SUM(BC24,+CE24)</f>
        <v>0</v>
      </c>
      <c r="DH24" s="121">
        <f>SUM(BD24,+CF24)</f>
        <v>0</v>
      </c>
      <c r="DI24" s="121">
        <f>SUM(BE24,+CG24)</f>
        <v>56</v>
      </c>
      <c r="DJ24" s="121">
        <f>SUM(BF24,+CH24)</f>
        <v>102308</v>
      </c>
    </row>
    <row r="25" spans="1:114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SUM(E25,+L25)</f>
        <v>26114</v>
      </c>
      <c r="E25" s="121">
        <f>SUM(F25:I25,K25)</f>
        <v>4907</v>
      </c>
      <c r="F25" s="121">
        <v>0</v>
      </c>
      <c r="G25" s="121">
        <v>0</v>
      </c>
      <c r="H25" s="121">
        <v>0</v>
      </c>
      <c r="I25" s="121">
        <v>4635</v>
      </c>
      <c r="J25" s="122" t="s">
        <v>380</v>
      </c>
      <c r="K25" s="121">
        <v>272</v>
      </c>
      <c r="L25" s="121">
        <v>21207</v>
      </c>
      <c r="M25" s="121">
        <f>SUM(N25,+U25)</f>
        <v>636</v>
      </c>
      <c r="N25" s="121">
        <f>SUM(O25:R25,T25)</f>
        <v>63</v>
      </c>
      <c r="O25" s="121">
        <v>0</v>
      </c>
      <c r="P25" s="121">
        <v>0</v>
      </c>
      <c r="Q25" s="121">
        <v>0</v>
      </c>
      <c r="R25" s="121">
        <v>63</v>
      </c>
      <c r="S25" s="122" t="s">
        <v>380</v>
      </c>
      <c r="T25" s="121">
        <v>0</v>
      </c>
      <c r="U25" s="121">
        <v>573</v>
      </c>
      <c r="V25" s="121">
        <f>+SUM(D25,M25)</f>
        <v>26750</v>
      </c>
      <c r="W25" s="121">
        <f>+SUM(E25,N25)</f>
        <v>4970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4698</v>
      </c>
      <c r="AB25" s="122" t="str">
        <f>IF(+SUM(J25,S25)=0,"-",+SUM(J25,S25))</f>
        <v>-</v>
      </c>
      <c r="AC25" s="121">
        <f>+SUM(K25,T25)</f>
        <v>272</v>
      </c>
      <c r="AD25" s="121">
        <f>+SUM(L25,U25)</f>
        <v>21780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26114</v>
      </c>
      <c r="AN25" s="121">
        <f>SUM(AO25:AR25)</f>
        <v>4</v>
      </c>
      <c r="AO25" s="121">
        <v>4</v>
      </c>
      <c r="AP25" s="121">
        <v>0</v>
      </c>
      <c r="AQ25" s="121">
        <v>0</v>
      </c>
      <c r="AR25" s="121">
        <v>0</v>
      </c>
      <c r="AS25" s="121">
        <f>SUM(AT25:AV25)</f>
        <v>11334</v>
      </c>
      <c r="AT25" s="121">
        <v>5065</v>
      </c>
      <c r="AU25" s="121">
        <v>6269</v>
      </c>
      <c r="AV25" s="121">
        <v>0</v>
      </c>
      <c r="AW25" s="121">
        <v>0</v>
      </c>
      <c r="AX25" s="121">
        <f>SUM(AY25:BB25)</f>
        <v>14776</v>
      </c>
      <c r="AY25" s="121">
        <v>0</v>
      </c>
      <c r="AZ25" s="121">
        <v>14615</v>
      </c>
      <c r="BA25" s="121">
        <v>161</v>
      </c>
      <c r="BB25" s="121">
        <v>0</v>
      </c>
      <c r="BC25" s="121">
        <v>0</v>
      </c>
      <c r="BD25" s="121">
        <v>0</v>
      </c>
      <c r="BE25" s="121">
        <v>0</v>
      </c>
      <c r="BF25" s="121">
        <f>SUM(AE25,+AM25,+BE25)</f>
        <v>26114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636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636</v>
      </c>
      <c r="CA25" s="121">
        <v>0</v>
      </c>
      <c r="CB25" s="121">
        <v>636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636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26750</v>
      </c>
      <c r="CR25" s="121">
        <f>SUM(AN25,+BP25)</f>
        <v>4</v>
      </c>
      <c r="CS25" s="121">
        <f>SUM(AO25,+BQ25)</f>
        <v>4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11334</v>
      </c>
      <c r="CX25" s="121">
        <f>SUM(AT25,+BV25)</f>
        <v>5065</v>
      </c>
      <c r="CY25" s="121">
        <f>SUM(AU25,+BW25)</f>
        <v>6269</v>
      </c>
      <c r="CZ25" s="121">
        <f>SUM(AV25,+BX25)</f>
        <v>0</v>
      </c>
      <c r="DA25" s="121">
        <f>SUM(AW25,+BY25)</f>
        <v>0</v>
      </c>
      <c r="DB25" s="121">
        <f>SUM(AX25,+BZ25)</f>
        <v>15412</v>
      </c>
      <c r="DC25" s="121">
        <f>SUM(AY25,+CA25)</f>
        <v>0</v>
      </c>
      <c r="DD25" s="121">
        <f>SUM(AZ25,+CB25)</f>
        <v>15251</v>
      </c>
      <c r="DE25" s="121">
        <f>SUM(BA25,+CC25)</f>
        <v>161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26750</v>
      </c>
    </row>
    <row r="26" spans="1:114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SUM(E26,+L26)</f>
        <v>506191</v>
      </c>
      <c r="E26" s="121">
        <f>SUM(F26:I26,K26)</f>
        <v>250401</v>
      </c>
      <c r="F26" s="121">
        <v>37438</v>
      </c>
      <c r="G26" s="121">
        <v>0</v>
      </c>
      <c r="H26" s="121">
        <v>149205</v>
      </c>
      <c r="I26" s="121">
        <v>60446</v>
      </c>
      <c r="J26" s="122" t="s">
        <v>380</v>
      </c>
      <c r="K26" s="121">
        <v>3312</v>
      </c>
      <c r="L26" s="121">
        <v>255790</v>
      </c>
      <c r="M26" s="121">
        <f>SUM(N26,+U26)</f>
        <v>69164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380</v>
      </c>
      <c r="T26" s="121">
        <v>0</v>
      </c>
      <c r="U26" s="121">
        <v>69164</v>
      </c>
      <c r="V26" s="121">
        <f>+SUM(D26,M26)</f>
        <v>575355</v>
      </c>
      <c r="W26" s="121">
        <f>+SUM(E26,N26)</f>
        <v>250401</v>
      </c>
      <c r="X26" s="121">
        <f>+SUM(F26,O26)</f>
        <v>37438</v>
      </c>
      <c r="Y26" s="121">
        <f>+SUM(G26,P26)</f>
        <v>0</v>
      </c>
      <c r="Z26" s="121">
        <f>+SUM(H26,Q26)</f>
        <v>149205</v>
      </c>
      <c r="AA26" s="121">
        <f>+SUM(I26,R26)</f>
        <v>60446</v>
      </c>
      <c r="AB26" s="122" t="str">
        <f>IF(+SUM(J26,S26)=0,"-",+SUM(J26,S26))</f>
        <v>-</v>
      </c>
      <c r="AC26" s="121">
        <f>+SUM(K26,T26)</f>
        <v>3312</v>
      </c>
      <c r="AD26" s="121">
        <f>+SUM(L26,U26)</f>
        <v>324954</v>
      </c>
      <c r="AE26" s="121">
        <f>SUM(AF26,+AK26)</f>
        <v>193109</v>
      </c>
      <c r="AF26" s="121">
        <f>SUM(AG26:AJ26)</f>
        <v>193109</v>
      </c>
      <c r="AG26" s="121">
        <v>0</v>
      </c>
      <c r="AH26" s="121">
        <v>188273</v>
      </c>
      <c r="AI26" s="121">
        <v>4836</v>
      </c>
      <c r="AJ26" s="121">
        <v>0</v>
      </c>
      <c r="AK26" s="121">
        <v>0</v>
      </c>
      <c r="AL26" s="121">
        <v>0</v>
      </c>
      <c r="AM26" s="121">
        <f>SUM(AN26,AS26,AW26,AX26,BD26)</f>
        <v>307270</v>
      </c>
      <c r="AN26" s="121">
        <f>SUM(AO26:AR26)</f>
        <v>121146</v>
      </c>
      <c r="AO26" s="121">
        <v>55334</v>
      </c>
      <c r="AP26" s="121">
        <v>39786</v>
      </c>
      <c r="AQ26" s="121">
        <v>26026</v>
      </c>
      <c r="AR26" s="121">
        <v>0</v>
      </c>
      <c r="AS26" s="121">
        <f>SUM(AT26:AV26)</f>
        <v>67704</v>
      </c>
      <c r="AT26" s="121">
        <v>18860</v>
      </c>
      <c r="AU26" s="121">
        <v>47072</v>
      </c>
      <c r="AV26" s="121">
        <v>1772</v>
      </c>
      <c r="AW26" s="121">
        <v>0</v>
      </c>
      <c r="AX26" s="121">
        <f>SUM(AY26:BB26)</f>
        <v>118420</v>
      </c>
      <c r="AY26" s="121">
        <v>19826</v>
      </c>
      <c r="AZ26" s="121">
        <v>86649</v>
      </c>
      <c r="BA26" s="121">
        <v>5015</v>
      </c>
      <c r="BB26" s="121">
        <v>6930</v>
      </c>
      <c r="BC26" s="121">
        <v>0</v>
      </c>
      <c r="BD26" s="121">
        <v>0</v>
      </c>
      <c r="BE26" s="121">
        <v>5812</v>
      </c>
      <c r="BF26" s="121">
        <f>SUM(AE26,+AM26,+BE26)</f>
        <v>506191</v>
      </c>
      <c r="BG26" s="121">
        <f>SUM(BH26,+BM26)</f>
        <v>16500</v>
      </c>
      <c r="BH26" s="121">
        <f>SUM(BI26:BL26)</f>
        <v>16500</v>
      </c>
      <c r="BI26" s="121">
        <v>0</v>
      </c>
      <c r="BJ26" s="121">
        <v>16500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52664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26055</v>
      </c>
      <c r="BV26" s="121">
        <v>0</v>
      </c>
      <c r="BW26" s="121">
        <v>26055</v>
      </c>
      <c r="BX26" s="121">
        <v>0</v>
      </c>
      <c r="BY26" s="121">
        <v>0</v>
      </c>
      <c r="BZ26" s="121">
        <f>SUM(CA26:CD26)</f>
        <v>26609</v>
      </c>
      <c r="CA26" s="121">
        <v>0</v>
      </c>
      <c r="CB26" s="121">
        <v>26609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69164</v>
      </c>
      <c r="CI26" s="121">
        <f>SUM(AE26,+BG26)</f>
        <v>209609</v>
      </c>
      <c r="CJ26" s="121">
        <f>SUM(AF26,+BH26)</f>
        <v>209609</v>
      </c>
      <c r="CK26" s="121">
        <f>SUM(AG26,+BI26)</f>
        <v>0</v>
      </c>
      <c r="CL26" s="121">
        <f>SUM(AH26,+BJ26)</f>
        <v>204773</v>
      </c>
      <c r="CM26" s="121">
        <f>SUM(AI26,+BK26)</f>
        <v>4836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359934</v>
      </c>
      <c r="CR26" s="121">
        <f>SUM(AN26,+BP26)</f>
        <v>121146</v>
      </c>
      <c r="CS26" s="121">
        <f>SUM(AO26,+BQ26)</f>
        <v>55334</v>
      </c>
      <c r="CT26" s="121">
        <f>SUM(AP26,+BR26)</f>
        <v>39786</v>
      </c>
      <c r="CU26" s="121">
        <f>SUM(AQ26,+BS26)</f>
        <v>26026</v>
      </c>
      <c r="CV26" s="121">
        <f>SUM(AR26,+BT26)</f>
        <v>0</v>
      </c>
      <c r="CW26" s="121">
        <f>SUM(AS26,+BU26)</f>
        <v>93759</v>
      </c>
      <c r="CX26" s="121">
        <f>SUM(AT26,+BV26)</f>
        <v>18860</v>
      </c>
      <c r="CY26" s="121">
        <f>SUM(AU26,+BW26)</f>
        <v>73127</v>
      </c>
      <c r="CZ26" s="121">
        <f>SUM(AV26,+BX26)</f>
        <v>1772</v>
      </c>
      <c r="DA26" s="121">
        <f>SUM(AW26,+BY26)</f>
        <v>0</v>
      </c>
      <c r="DB26" s="121">
        <f>SUM(AX26,+BZ26)</f>
        <v>145029</v>
      </c>
      <c r="DC26" s="121">
        <f>SUM(AY26,+CA26)</f>
        <v>19826</v>
      </c>
      <c r="DD26" s="121">
        <f>SUM(AZ26,+CB26)</f>
        <v>113258</v>
      </c>
      <c r="DE26" s="121">
        <f>SUM(BA26,+CC26)</f>
        <v>5015</v>
      </c>
      <c r="DF26" s="121">
        <f>SUM(BB26,+CD26)</f>
        <v>6930</v>
      </c>
      <c r="DG26" s="121">
        <f>SUM(BC26,+CE26)</f>
        <v>0</v>
      </c>
      <c r="DH26" s="121">
        <f>SUM(BD26,+CF26)</f>
        <v>0</v>
      </c>
      <c r="DI26" s="121">
        <f>SUM(BE26,+CG26)</f>
        <v>5812</v>
      </c>
      <c r="DJ26" s="121">
        <f>SUM(BF26,+CH26)</f>
        <v>575355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3467143</v>
      </c>
      <c r="E7" s="140">
        <f>SUM(F7:I7)+K7</f>
        <v>986783</v>
      </c>
      <c r="F7" s="140">
        <f t="shared" ref="F7:L7" si="0">SUM(F$8:F$57)</f>
        <v>724452</v>
      </c>
      <c r="G7" s="140">
        <f t="shared" si="0"/>
        <v>0</v>
      </c>
      <c r="H7" s="140">
        <f t="shared" si="0"/>
        <v>0</v>
      </c>
      <c r="I7" s="140">
        <f t="shared" si="0"/>
        <v>246300</v>
      </c>
      <c r="J7" s="140">
        <f t="shared" si="0"/>
        <v>2885997</v>
      </c>
      <c r="K7" s="140">
        <f t="shared" si="0"/>
        <v>16031</v>
      </c>
      <c r="L7" s="140">
        <f t="shared" si="0"/>
        <v>2480360</v>
      </c>
      <c r="M7" s="140">
        <f>SUM(N7,+U7)</f>
        <v>29065</v>
      </c>
      <c r="N7" s="140">
        <f>SUM(O7:R7,T7)</f>
        <v>19210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19197</v>
      </c>
      <c r="S7" s="140">
        <f t="shared" si="1"/>
        <v>343725</v>
      </c>
      <c r="T7" s="140">
        <f t="shared" si="1"/>
        <v>13</v>
      </c>
      <c r="U7" s="140">
        <f t="shared" si="1"/>
        <v>9855</v>
      </c>
      <c r="V7" s="140">
        <f t="shared" ref="V7:AD7" si="2">+SUM(D7,M7)</f>
        <v>3496208</v>
      </c>
      <c r="W7" s="140">
        <f t="shared" si="2"/>
        <v>1005993</v>
      </c>
      <c r="X7" s="140">
        <f t="shared" si="2"/>
        <v>724452</v>
      </c>
      <c r="Y7" s="140">
        <f t="shared" si="2"/>
        <v>0</v>
      </c>
      <c r="Z7" s="140">
        <f t="shared" si="2"/>
        <v>0</v>
      </c>
      <c r="AA7" s="140">
        <f t="shared" si="2"/>
        <v>265497</v>
      </c>
      <c r="AB7" s="140">
        <f t="shared" si="2"/>
        <v>3229722</v>
      </c>
      <c r="AC7" s="140">
        <f t="shared" si="2"/>
        <v>16044</v>
      </c>
      <c r="AD7" s="140">
        <f t="shared" si="2"/>
        <v>2490215</v>
      </c>
      <c r="AE7" s="140">
        <f>SUM(AF7,+AK7)</f>
        <v>3705329</v>
      </c>
      <c r="AF7" s="140">
        <f>SUM(AG7:AJ7)</f>
        <v>3702799</v>
      </c>
      <c r="AG7" s="140">
        <f>SUM(AG$8:AG$57)</f>
        <v>0</v>
      </c>
      <c r="AH7" s="140">
        <f>SUM(AH$8:AH$57)</f>
        <v>2640658</v>
      </c>
      <c r="AI7" s="140">
        <f>SUM(AI$8:AI$57)</f>
        <v>972710</v>
      </c>
      <c r="AJ7" s="140">
        <f>SUM(AJ$8:AJ$57)</f>
        <v>89431</v>
      </c>
      <c r="AK7" s="140">
        <f>SUM(AK$8:AK$57)</f>
        <v>2530</v>
      </c>
      <c r="AL7" s="143" t="s">
        <v>314</v>
      </c>
      <c r="AM7" s="140">
        <f>SUM(AN7,AS7,AW7,AX7,BD7)</f>
        <v>2363284</v>
      </c>
      <c r="AN7" s="140">
        <f>SUM(AO7:AR7)</f>
        <v>232208</v>
      </c>
      <c r="AO7" s="140">
        <f>SUM(AO$8:AO$57)</f>
        <v>127112</v>
      </c>
      <c r="AP7" s="140">
        <f>SUM(AP$8:AP$57)</f>
        <v>0</v>
      </c>
      <c r="AQ7" s="140">
        <f>SUM(AQ$8:AQ$57)</f>
        <v>96707</v>
      </c>
      <c r="AR7" s="140">
        <f>SUM(AR$8:AR$57)</f>
        <v>8389</v>
      </c>
      <c r="AS7" s="140">
        <f>SUM(AT7:AV7)</f>
        <v>345015</v>
      </c>
      <c r="AT7" s="140">
        <f>SUM(AT$8:AT$57)</f>
        <v>451</v>
      </c>
      <c r="AU7" s="140">
        <f>SUM(AU$8:AU$57)</f>
        <v>332813</v>
      </c>
      <c r="AV7" s="140">
        <f>SUM(AV$8:AV$57)</f>
        <v>11751</v>
      </c>
      <c r="AW7" s="140">
        <f>SUM(AW$8:AW$57)</f>
        <v>0</v>
      </c>
      <c r="AX7" s="140">
        <f>SUM(AY7:BB7)</f>
        <v>1760420</v>
      </c>
      <c r="AY7" s="140">
        <f>SUM(AY$8:AY$57)</f>
        <v>203141</v>
      </c>
      <c r="AZ7" s="140">
        <f>SUM(AZ$8:AZ$57)</f>
        <v>1284884</v>
      </c>
      <c r="BA7" s="140">
        <f>SUM(BA$8:BA$57)</f>
        <v>8964</v>
      </c>
      <c r="BB7" s="140">
        <f>SUM(BB$8:BB$57)</f>
        <v>263431</v>
      </c>
      <c r="BC7" s="143" t="s">
        <v>315</v>
      </c>
      <c r="BD7" s="140">
        <f>SUM(BD$8:BD$57)</f>
        <v>25641</v>
      </c>
      <c r="BE7" s="140">
        <f>SUM(BE$8:BE$57)</f>
        <v>284527</v>
      </c>
      <c r="BF7" s="140">
        <f>SUM(AE7,+AM7,+BE7)</f>
        <v>6353140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345362</v>
      </c>
      <c r="BP7" s="140">
        <f>SUM(BQ7:BT7)</f>
        <v>37388</v>
      </c>
      <c r="BQ7" s="140">
        <f>SUM(BQ$8:BQ$57)</f>
        <v>37388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46204</v>
      </c>
      <c r="BV7" s="140">
        <f>SUM(BV$8:BV$57)</f>
        <v>0</v>
      </c>
      <c r="BW7" s="140">
        <f>SUM(BW$8:BW$57)</f>
        <v>46204</v>
      </c>
      <c r="BX7" s="140">
        <f>SUM(BX$8:BX$57)</f>
        <v>0</v>
      </c>
      <c r="BY7" s="140">
        <f>SUM(BY$8:BY$57)</f>
        <v>0</v>
      </c>
      <c r="BZ7" s="140">
        <f>SUM(CA7:CD7)</f>
        <v>258847</v>
      </c>
      <c r="CA7" s="140">
        <f>SUM(CA$8:CA$57)</f>
        <v>10677</v>
      </c>
      <c r="CB7" s="140">
        <f>SUM(CB$8:CB$57)</f>
        <v>242928</v>
      </c>
      <c r="CC7" s="140">
        <f>SUM(CC$8:CC$57)</f>
        <v>5242</v>
      </c>
      <c r="CD7" s="140">
        <f>SUM(CD$8:CD$57)</f>
        <v>0</v>
      </c>
      <c r="CE7" s="143" t="s">
        <v>314</v>
      </c>
      <c r="CF7" s="140">
        <f>SUM(CF$8:CF$57)</f>
        <v>2923</v>
      </c>
      <c r="CG7" s="140">
        <f>SUM(CG$8:CG$57)</f>
        <v>27428</v>
      </c>
      <c r="CH7" s="140">
        <f>SUM(BG7,+BO7,+CG7)</f>
        <v>372790</v>
      </c>
      <c r="CI7" s="140">
        <f t="shared" ref="CI7:CO7" si="3">SUM(AE7,+BG7)</f>
        <v>3705329</v>
      </c>
      <c r="CJ7" s="140">
        <f t="shared" si="3"/>
        <v>3702799</v>
      </c>
      <c r="CK7" s="140">
        <f t="shared" si="3"/>
        <v>0</v>
      </c>
      <c r="CL7" s="140">
        <f t="shared" si="3"/>
        <v>2640658</v>
      </c>
      <c r="CM7" s="140">
        <f t="shared" si="3"/>
        <v>972710</v>
      </c>
      <c r="CN7" s="140">
        <f t="shared" si="3"/>
        <v>89431</v>
      </c>
      <c r="CO7" s="140">
        <f t="shared" si="3"/>
        <v>2530</v>
      </c>
      <c r="CP7" s="143" t="s">
        <v>314</v>
      </c>
      <c r="CQ7" s="140">
        <f t="shared" ref="CQ7:DF7" si="4">SUM(AM7,+BO7)</f>
        <v>2708646</v>
      </c>
      <c r="CR7" s="140">
        <f t="shared" si="4"/>
        <v>269596</v>
      </c>
      <c r="CS7" s="140">
        <f t="shared" si="4"/>
        <v>164500</v>
      </c>
      <c r="CT7" s="140">
        <f t="shared" si="4"/>
        <v>0</v>
      </c>
      <c r="CU7" s="140">
        <f t="shared" si="4"/>
        <v>96707</v>
      </c>
      <c r="CV7" s="140">
        <f t="shared" si="4"/>
        <v>8389</v>
      </c>
      <c r="CW7" s="140">
        <f t="shared" si="4"/>
        <v>391219</v>
      </c>
      <c r="CX7" s="140">
        <f t="shared" si="4"/>
        <v>451</v>
      </c>
      <c r="CY7" s="140">
        <f t="shared" si="4"/>
        <v>379017</v>
      </c>
      <c r="CZ7" s="140">
        <f t="shared" si="4"/>
        <v>11751</v>
      </c>
      <c r="DA7" s="140">
        <f t="shared" si="4"/>
        <v>0</v>
      </c>
      <c r="DB7" s="140">
        <f t="shared" si="4"/>
        <v>2019267</v>
      </c>
      <c r="DC7" s="140">
        <f t="shared" si="4"/>
        <v>213818</v>
      </c>
      <c r="DD7" s="140">
        <f t="shared" si="4"/>
        <v>1527812</v>
      </c>
      <c r="DE7" s="140">
        <f t="shared" si="4"/>
        <v>14206</v>
      </c>
      <c r="DF7" s="140">
        <f t="shared" si="4"/>
        <v>263431</v>
      </c>
      <c r="DG7" s="143" t="s">
        <v>314</v>
      </c>
      <c r="DH7" s="140">
        <f>SUM(BD7,+CF7)</f>
        <v>28564</v>
      </c>
      <c r="DI7" s="140">
        <f>SUM(BE7,+CG7)</f>
        <v>311955</v>
      </c>
      <c r="DJ7" s="140">
        <f>SUM(BF7,+CH7)</f>
        <v>6725930</v>
      </c>
    </row>
    <row r="8" spans="1:114" s="136" customFormat="1" ht="13.5" customHeight="1" x14ac:dyDescent="0.15">
      <c r="A8" s="119" t="s">
        <v>37</v>
      </c>
      <c r="B8" s="120" t="s">
        <v>365</v>
      </c>
      <c r="C8" s="119" t="s">
        <v>366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4819</v>
      </c>
      <c r="N8" s="121">
        <f>SUM(O8:R8,T8)</f>
        <v>4819</v>
      </c>
      <c r="O8" s="121">
        <v>0</v>
      </c>
      <c r="P8" s="121">
        <v>0</v>
      </c>
      <c r="Q8" s="121">
        <v>0</v>
      </c>
      <c r="R8" s="121">
        <v>4819</v>
      </c>
      <c r="S8" s="121">
        <v>68790</v>
      </c>
      <c r="T8" s="121">
        <v>0</v>
      </c>
      <c r="U8" s="121">
        <v>0</v>
      </c>
      <c r="V8" s="121">
        <f>+SUM(D8,M8)</f>
        <v>4819</v>
      </c>
      <c r="W8" s="121">
        <f>+SUM(E8,N8)</f>
        <v>4819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4819</v>
      </c>
      <c r="AB8" s="121">
        <f>+SUM(J8,S8)</f>
        <v>68790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380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380</v>
      </c>
      <c r="BO8" s="121">
        <f>SUM(BP8,BU8,BY8,BZ8,CF8)</f>
        <v>73609</v>
      </c>
      <c r="BP8" s="121">
        <f>SUM(BQ8:BT8)</f>
        <v>37388</v>
      </c>
      <c r="BQ8" s="121">
        <v>37388</v>
      </c>
      <c r="BR8" s="121">
        <v>0</v>
      </c>
      <c r="BS8" s="121">
        <v>0</v>
      </c>
      <c r="BT8" s="121">
        <v>0</v>
      </c>
      <c r="BU8" s="121">
        <f>SUM(BV8:BX8)</f>
        <v>30979</v>
      </c>
      <c r="BV8" s="121">
        <v>0</v>
      </c>
      <c r="BW8" s="121">
        <v>30979</v>
      </c>
      <c r="BX8" s="121">
        <v>0</v>
      </c>
      <c r="BY8" s="121">
        <v>0</v>
      </c>
      <c r="BZ8" s="121">
        <f>SUM(CA8:CD8)</f>
        <v>5242</v>
      </c>
      <c r="CA8" s="121">
        <v>0</v>
      </c>
      <c r="CB8" s="121">
        <v>0</v>
      </c>
      <c r="CC8" s="121">
        <v>5242</v>
      </c>
      <c r="CD8" s="121">
        <v>0</v>
      </c>
      <c r="CE8" s="122" t="s">
        <v>380</v>
      </c>
      <c r="CF8" s="121">
        <v>0</v>
      </c>
      <c r="CG8" s="121">
        <v>0</v>
      </c>
      <c r="CH8" s="121">
        <f>SUM(BG8,+BO8,+CG8)</f>
        <v>73609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380</v>
      </c>
      <c r="CQ8" s="121">
        <f>SUM(AM8,+BO8)</f>
        <v>73609</v>
      </c>
      <c r="CR8" s="121">
        <f>SUM(AN8,+BP8)</f>
        <v>37388</v>
      </c>
      <c r="CS8" s="121">
        <f>SUM(AO8,+BQ8)</f>
        <v>37388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30979</v>
      </c>
      <c r="CX8" s="121">
        <f>SUM(AT8,+BV8)</f>
        <v>0</v>
      </c>
      <c r="CY8" s="121">
        <f>SUM(AU8,+BW8)</f>
        <v>30979</v>
      </c>
      <c r="CZ8" s="121">
        <f>SUM(AV8,+BX8)</f>
        <v>0</v>
      </c>
      <c r="DA8" s="121">
        <f>SUM(AW8,+BY8)</f>
        <v>0</v>
      </c>
      <c r="DB8" s="121">
        <f>SUM(AX8,+BZ8)</f>
        <v>5242</v>
      </c>
      <c r="DC8" s="121">
        <f>SUM(AY8,+CA8)</f>
        <v>0</v>
      </c>
      <c r="DD8" s="121">
        <f>SUM(AZ8,+CB8)</f>
        <v>0</v>
      </c>
      <c r="DE8" s="121">
        <f>SUM(BA8,+CC8)</f>
        <v>5242</v>
      </c>
      <c r="DF8" s="121">
        <f>SUM(BB8,+CD8)</f>
        <v>0</v>
      </c>
      <c r="DG8" s="122" t="s">
        <v>380</v>
      </c>
      <c r="DH8" s="121">
        <f>SUM(BD8,+CF8)</f>
        <v>0</v>
      </c>
      <c r="DI8" s="121">
        <f>SUM(BE8,+CG8)</f>
        <v>0</v>
      </c>
      <c r="DJ8" s="121">
        <f>SUM(BF8,+CH8)</f>
        <v>73609</v>
      </c>
    </row>
    <row r="9" spans="1:114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SUM(E9,+L9)</f>
        <v>88095</v>
      </c>
      <c r="E9" s="121">
        <f>SUM(F9:I9)+K9</f>
        <v>56620</v>
      </c>
      <c r="F9" s="121">
        <v>0</v>
      </c>
      <c r="G9" s="121">
        <v>0</v>
      </c>
      <c r="H9" s="121">
        <v>0</v>
      </c>
      <c r="I9" s="121">
        <v>56609</v>
      </c>
      <c r="J9" s="121">
        <v>604922</v>
      </c>
      <c r="K9" s="121">
        <v>11</v>
      </c>
      <c r="L9" s="121">
        <v>31475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88095</v>
      </c>
      <c r="W9" s="121">
        <f>+SUM(E9,N9)</f>
        <v>56620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56609</v>
      </c>
      <c r="AB9" s="121">
        <f>+SUM(J9,S9)</f>
        <v>604922</v>
      </c>
      <c r="AC9" s="121">
        <f>+SUM(K9,T9)</f>
        <v>11</v>
      </c>
      <c r="AD9" s="121">
        <f>+SUM(L9,U9)</f>
        <v>31475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380</v>
      </c>
      <c r="AM9" s="121">
        <f>SUM(AN9,AS9,AW9,AX9,BD9)</f>
        <v>628379</v>
      </c>
      <c r="AN9" s="121">
        <f>SUM(AO9:AR9)</f>
        <v>8299</v>
      </c>
      <c r="AO9" s="121">
        <v>8299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620080</v>
      </c>
      <c r="AY9" s="121">
        <v>0</v>
      </c>
      <c r="AZ9" s="121">
        <v>368080</v>
      </c>
      <c r="BA9" s="121">
        <v>0</v>
      </c>
      <c r="BB9" s="121">
        <v>252000</v>
      </c>
      <c r="BC9" s="122" t="s">
        <v>380</v>
      </c>
      <c r="BD9" s="121">
        <v>0</v>
      </c>
      <c r="BE9" s="121">
        <v>64638</v>
      </c>
      <c r="BF9" s="121">
        <f>SUM(AE9,+AM9,+BE9)</f>
        <v>693017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380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380</v>
      </c>
      <c r="CQ9" s="121">
        <f>SUM(AM9,+BO9)</f>
        <v>628379</v>
      </c>
      <c r="CR9" s="121">
        <f>SUM(AN9,+BP9)</f>
        <v>8299</v>
      </c>
      <c r="CS9" s="121">
        <f>SUM(AO9,+BQ9)</f>
        <v>8299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620080</v>
      </c>
      <c r="DC9" s="121">
        <f>SUM(AY9,+CA9)</f>
        <v>0</v>
      </c>
      <c r="DD9" s="121">
        <f>SUM(AZ9,+CB9)</f>
        <v>368080</v>
      </c>
      <c r="DE9" s="121">
        <f>SUM(BA9,+CC9)</f>
        <v>0</v>
      </c>
      <c r="DF9" s="121">
        <f>SUM(BB9,+CD9)</f>
        <v>252000</v>
      </c>
      <c r="DG9" s="122" t="s">
        <v>380</v>
      </c>
      <c r="DH9" s="121">
        <f>SUM(BD9,+CF9)</f>
        <v>0</v>
      </c>
      <c r="DI9" s="121">
        <f>SUM(BE9,+CG9)</f>
        <v>64638</v>
      </c>
      <c r="DJ9" s="121">
        <f>SUM(BF9,+CH9)</f>
        <v>693017</v>
      </c>
    </row>
    <row r="10" spans="1:114" s="136" customFormat="1" ht="13.5" customHeight="1" x14ac:dyDescent="0.15">
      <c r="A10" s="119" t="s">
        <v>37</v>
      </c>
      <c r="B10" s="120" t="s">
        <v>367</v>
      </c>
      <c r="C10" s="119" t="s">
        <v>368</v>
      </c>
      <c r="D10" s="121">
        <f>SUM(E10,+L10)</f>
        <v>15630</v>
      </c>
      <c r="E10" s="121">
        <f>SUM(F10:I10)+K10</f>
        <v>15630</v>
      </c>
      <c r="F10" s="121">
        <v>0</v>
      </c>
      <c r="G10" s="121">
        <v>0</v>
      </c>
      <c r="H10" s="121">
        <v>0</v>
      </c>
      <c r="I10" s="121">
        <v>0</v>
      </c>
      <c r="J10" s="121">
        <v>149640</v>
      </c>
      <c r="K10" s="121">
        <v>15630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15630</v>
      </c>
      <c r="W10" s="121">
        <f>+SUM(E10,N10)</f>
        <v>15630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149640</v>
      </c>
      <c r="AC10" s="121">
        <f>+SUM(K10,T10)</f>
        <v>15630</v>
      </c>
      <c r="AD10" s="121">
        <f>+SUM(L10,U10)</f>
        <v>0</v>
      </c>
      <c r="AE10" s="121">
        <f>SUM(AF10,+AK10)</f>
        <v>15630</v>
      </c>
      <c r="AF10" s="121">
        <f>SUM(AG10:AJ10)</f>
        <v>15630</v>
      </c>
      <c r="AG10" s="121">
        <v>0</v>
      </c>
      <c r="AH10" s="121">
        <v>15630</v>
      </c>
      <c r="AI10" s="121">
        <v>0</v>
      </c>
      <c r="AJ10" s="121">
        <v>0</v>
      </c>
      <c r="AK10" s="121">
        <v>0</v>
      </c>
      <c r="AL10" s="122" t="s">
        <v>380</v>
      </c>
      <c r="AM10" s="121">
        <f>SUM(AN10,AS10,AW10,AX10,BD10)</f>
        <v>74771</v>
      </c>
      <c r="AN10" s="121">
        <f>SUM(AO10:AR10)</f>
        <v>27428</v>
      </c>
      <c r="AO10" s="121">
        <v>15088</v>
      </c>
      <c r="AP10" s="121">
        <v>0</v>
      </c>
      <c r="AQ10" s="121">
        <v>12340</v>
      </c>
      <c r="AR10" s="121">
        <v>0</v>
      </c>
      <c r="AS10" s="121">
        <f>SUM(AT10:AV10)</f>
        <v>17662</v>
      </c>
      <c r="AT10" s="121">
        <v>0</v>
      </c>
      <c r="AU10" s="121">
        <v>17622</v>
      </c>
      <c r="AV10" s="121">
        <v>40</v>
      </c>
      <c r="AW10" s="121">
        <v>0</v>
      </c>
      <c r="AX10" s="121">
        <f>SUM(AY10:BB10)</f>
        <v>29681</v>
      </c>
      <c r="AY10" s="121">
        <v>0</v>
      </c>
      <c r="AZ10" s="121">
        <v>27269</v>
      </c>
      <c r="BA10" s="121">
        <v>0</v>
      </c>
      <c r="BB10" s="121">
        <v>2412</v>
      </c>
      <c r="BC10" s="122" t="s">
        <v>380</v>
      </c>
      <c r="BD10" s="121">
        <v>0</v>
      </c>
      <c r="BE10" s="121">
        <v>74869</v>
      </c>
      <c r="BF10" s="121">
        <f>SUM(AE10,+AM10,+BE10)</f>
        <v>165270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15630</v>
      </c>
      <c r="CJ10" s="121">
        <f>SUM(AF10,+BH10)</f>
        <v>15630</v>
      </c>
      <c r="CK10" s="121">
        <f>SUM(AG10,+BI10)</f>
        <v>0</v>
      </c>
      <c r="CL10" s="121">
        <f>SUM(AH10,+BJ10)</f>
        <v>15630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380</v>
      </c>
      <c r="CQ10" s="121">
        <f>SUM(AM10,+BO10)</f>
        <v>74771</v>
      </c>
      <c r="CR10" s="121">
        <f>SUM(AN10,+BP10)</f>
        <v>27428</v>
      </c>
      <c r="CS10" s="121">
        <f>SUM(AO10,+BQ10)</f>
        <v>15088</v>
      </c>
      <c r="CT10" s="121">
        <f>SUM(AP10,+BR10)</f>
        <v>0</v>
      </c>
      <c r="CU10" s="121">
        <f>SUM(AQ10,+BS10)</f>
        <v>12340</v>
      </c>
      <c r="CV10" s="121">
        <f>SUM(AR10,+BT10)</f>
        <v>0</v>
      </c>
      <c r="CW10" s="121">
        <f>SUM(AS10,+BU10)</f>
        <v>17662</v>
      </c>
      <c r="CX10" s="121">
        <f>SUM(AT10,+BV10)</f>
        <v>0</v>
      </c>
      <c r="CY10" s="121">
        <f>SUM(AU10,+BW10)</f>
        <v>17622</v>
      </c>
      <c r="CZ10" s="121">
        <f>SUM(AV10,+BX10)</f>
        <v>40</v>
      </c>
      <c r="DA10" s="121">
        <f>SUM(AW10,+BY10)</f>
        <v>0</v>
      </c>
      <c r="DB10" s="121">
        <f>SUM(AX10,+BZ10)</f>
        <v>29681</v>
      </c>
      <c r="DC10" s="121">
        <f>SUM(AY10,+CA10)</f>
        <v>0</v>
      </c>
      <c r="DD10" s="121">
        <f>SUM(AZ10,+CB10)</f>
        <v>27269</v>
      </c>
      <c r="DE10" s="121">
        <f>SUM(BA10,+CC10)</f>
        <v>0</v>
      </c>
      <c r="DF10" s="121">
        <f>SUM(BB10,+CD10)</f>
        <v>2412</v>
      </c>
      <c r="DG10" s="122" t="s">
        <v>380</v>
      </c>
      <c r="DH10" s="121">
        <f>SUM(BD10,+CF10)</f>
        <v>0</v>
      </c>
      <c r="DI10" s="121">
        <f>SUM(BE10,+CG10)</f>
        <v>74869</v>
      </c>
      <c r="DJ10" s="121">
        <f>SUM(BF10,+CH10)</f>
        <v>165270</v>
      </c>
    </row>
    <row r="11" spans="1:114" s="136" customFormat="1" ht="13.5" customHeight="1" x14ac:dyDescent="0.15">
      <c r="A11" s="119" t="s">
        <v>37</v>
      </c>
      <c r="B11" s="120" t="s">
        <v>348</v>
      </c>
      <c r="C11" s="119" t="s">
        <v>349</v>
      </c>
      <c r="D11" s="121">
        <f>SUM(E11,+L11)</f>
        <v>111597</v>
      </c>
      <c r="E11" s="121">
        <f>SUM(F11:I11)+K11</f>
        <v>98697</v>
      </c>
      <c r="F11" s="121">
        <v>0</v>
      </c>
      <c r="G11" s="121">
        <v>0</v>
      </c>
      <c r="H11" s="121">
        <v>0</v>
      </c>
      <c r="I11" s="121">
        <v>98356</v>
      </c>
      <c r="J11" s="121">
        <v>1239389</v>
      </c>
      <c r="K11" s="121">
        <v>341</v>
      </c>
      <c r="L11" s="121">
        <v>12900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111597</v>
      </c>
      <c r="W11" s="121">
        <f>+SUM(E11,N11)</f>
        <v>98697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98356</v>
      </c>
      <c r="AB11" s="121">
        <f>+SUM(J11,S11)</f>
        <v>1239389</v>
      </c>
      <c r="AC11" s="121">
        <f>+SUM(K11,T11)</f>
        <v>341</v>
      </c>
      <c r="AD11" s="121">
        <f>+SUM(L11,U11)</f>
        <v>12900</v>
      </c>
      <c r="AE11" s="121">
        <f>SUM(AF11,+AK11)</f>
        <v>606330</v>
      </c>
      <c r="AF11" s="121">
        <f>SUM(AG11:AJ11)</f>
        <v>603800</v>
      </c>
      <c r="AG11" s="121">
        <v>0</v>
      </c>
      <c r="AH11" s="121">
        <v>600720</v>
      </c>
      <c r="AI11" s="121">
        <v>0</v>
      </c>
      <c r="AJ11" s="121">
        <v>3080</v>
      </c>
      <c r="AK11" s="121">
        <v>2530</v>
      </c>
      <c r="AL11" s="122" t="s">
        <v>380</v>
      </c>
      <c r="AM11" s="121">
        <f>SUM(AN11,AS11,AW11,AX11,BD11)</f>
        <v>744655</v>
      </c>
      <c r="AN11" s="121">
        <f>SUM(AO11:AR11)</f>
        <v>123527</v>
      </c>
      <c r="AO11" s="121">
        <v>30771</v>
      </c>
      <c r="AP11" s="121">
        <v>0</v>
      </c>
      <c r="AQ11" s="121">
        <v>84367</v>
      </c>
      <c r="AR11" s="121">
        <v>8389</v>
      </c>
      <c r="AS11" s="121">
        <f>SUM(AT11:AV11)</f>
        <v>272842</v>
      </c>
      <c r="AT11" s="121">
        <v>451</v>
      </c>
      <c r="AU11" s="121">
        <v>262357</v>
      </c>
      <c r="AV11" s="121">
        <v>10034</v>
      </c>
      <c r="AW11" s="121">
        <v>0</v>
      </c>
      <c r="AX11" s="121">
        <f>SUM(AY11:BB11)</f>
        <v>328659</v>
      </c>
      <c r="AY11" s="121">
        <v>143547</v>
      </c>
      <c r="AZ11" s="121">
        <v>169359</v>
      </c>
      <c r="BA11" s="121">
        <v>6734</v>
      </c>
      <c r="BB11" s="121">
        <v>9019</v>
      </c>
      <c r="BC11" s="122" t="s">
        <v>380</v>
      </c>
      <c r="BD11" s="121">
        <v>19627</v>
      </c>
      <c r="BE11" s="121">
        <v>1</v>
      </c>
      <c r="BF11" s="121">
        <f>SUM(AE11,+AM11,+BE11)</f>
        <v>1350986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380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606330</v>
      </c>
      <c r="CJ11" s="121">
        <f>SUM(AF11,+BH11)</f>
        <v>603800</v>
      </c>
      <c r="CK11" s="121">
        <f>SUM(AG11,+BI11)</f>
        <v>0</v>
      </c>
      <c r="CL11" s="121">
        <f>SUM(AH11,+BJ11)</f>
        <v>600720</v>
      </c>
      <c r="CM11" s="121">
        <f>SUM(AI11,+BK11)</f>
        <v>0</v>
      </c>
      <c r="CN11" s="121">
        <f>SUM(AJ11,+BL11)</f>
        <v>3080</v>
      </c>
      <c r="CO11" s="121">
        <f>SUM(AK11,+BM11)</f>
        <v>2530</v>
      </c>
      <c r="CP11" s="122" t="s">
        <v>380</v>
      </c>
      <c r="CQ11" s="121">
        <f>SUM(AM11,+BO11)</f>
        <v>744655</v>
      </c>
      <c r="CR11" s="121">
        <f>SUM(AN11,+BP11)</f>
        <v>123527</v>
      </c>
      <c r="CS11" s="121">
        <f>SUM(AO11,+BQ11)</f>
        <v>30771</v>
      </c>
      <c r="CT11" s="121">
        <f>SUM(AP11,+BR11)</f>
        <v>0</v>
      </c>
      <c r="CU11" s="121">
        <f>SUM(AQ11,+BS11)</f>
        <v>84367</v>
      </c>
      <c r="CV11" s="121">
        <f>SUM(AR11,+BT11)</f>
        <v>8389</v>
      </c>
      <c r="CW11" s="121">
        <f>SUM(AS11,+BU11)</f>
        <v>272842</v>
      </c>
      <c r="CX11" s="121">
        <f>SUM(AT11,+BV11)</f>
        <v>451</v>
      </c>
      <c r="CY11" s="121">
        <f>SUM(AU11,+BW11)</f>
        <v>262357</v>
      </c>
      <c r="CZ11" s="121">
        <f>SUM(AV11,+BX11)</f>
        <v>10034</v>
      </c>
      <c r="DA11" s="121">
        <f>SUM(AW11,+BY11)</f>
        <v>0</v>
      </c>
      <c r="DB11" s="121">
        <f>SUM(AX11,+BZ11)</f>
        <v>328659</v>
      </c>
      <c r="DC11" s="121">
        <f>SUM(AY11,+CA11)</f>
        <v>143547</v>
      </c>
      <c r="DD11" s="121">
        <f>SUM(AZ11,+CB11)</f>
        <v>169359</v>
      </c>
      <c r="DE11" s="121">
        <f>SUM(BA11,+CC11)</f>
        <v>6734</v>
      </c>
      <c r="DF11" s="121">
        <f>SUM(BB11,+CD11)</f>
        <v>9019</v>
      </c>
      <c r="DG11" s="122" t="s">
        <v>380</v>
      </c>
      <c r="DH11" s="121">
        <f>SUM(BD11,+CF11)</f>
        <v>19627</v>
      </c>
      <c r="DI11" s="121">
        <f>SUM(BE11,+CG11)</f>
        <v>1</v>
      </c>
      <c r="DJ11" s="121">
        <f>SUM(BF11,+CH11)</f>
        <v>1350986</v>
      </c>
    </row>
    <row r="12" spans="1:114" s="136" customFormat="1" ht="13.5" customHeight="1" x14ac:dyDescent="0.15">
      <c r="A12" s="119" t="s">
        <v>37</v>
      </c>
      <c r="B12" s="120" t="s">
        <v>357</v>
      </c>
      <c r="C12" s="119" t="s">
        <v>358</v>
      </c>
      <c r="D12" s="121">
        <f>SUM(E12,+L12)</f>
        <v>3145805</v>
      </c>
      <c r="E12" s="121">
        <f>SUM(F12:I12)+K12</f>
        <v>735405</v>
      </c>
      <c r="F12" s="121">
        <v>724452</v>
      </c>
      <c r="G12" s="121">
        <v>0</v>
      </c>
      <c r="H12" s="121">
        <v>0</v>
      </c>
      <c r="I12" s="121">
        <v>10904</v>
      </c>
      <c r="J12" s="121">
        <v>328395</v>
      </c>
      <c r="K12" s="121">
        <v>49</v>
      </c>
      <c r="L12" s="121">
        <v>2410400</v>
      </c>
      <c r="M12" s="121">
        <f>SUM(N12,+U12)</f>
        <v>18593</v>
      </c>
      <c r="N12" s="121">
        <f>SUM(O12:R12,T12)</f>
        <v>8738</v>
      </c>
      <c r="O12" s="121">
        <v>0</v>
      </c>
      <c r="P12" s="121">
        <v>0</v>
      </c>
      <c r="Q12" s="121">
        <v>0</v>
      </c>
      <c r="R12" s="121">
        <v>8725</v>
      </c>
      <c r="S12" s="121">
        <v>132779</v>
      </c>
      <c r="T12" s="121">
        <v>13</v>
      </c>
      <c r="U12" s="121">
        <v>9855</v>
      </c>
      <c r="V12" s="121">
        <f>+SUM(D12,M12)</f>
        <v>3164398</v>
      </c>
      <c r="W12" s="121">
        <f>+SUM(E12,N12)</f>
        <v>744143</v>
      </c>
      <c r="X12" s="121">
        <f>+SUM(F12,O12)</f>
        <v>724452</v>
      </c>
      <c r="Y12" s="121">
        <f>+SUM(G12,P12)</f>
        <v>0</v>
      </c>
      <c r="Z12" s="121">
        <f>+SUM(H12,Q12)</f>
        <v>0</v>
      </c>
      <c r="AA12" s="121">
        <f>+SUM(I12,R12)</f>
        <v>19629</v>
      </c>
      <c r="AB12" s="121">
        <f>+SUM(J12,S12)</f>
        <v>461174</v>
      </c>
      <c r="AC12" s="121">
        <f>+SUM(K12,T12)</f>
        <v>62</v>
      </c>
      <c r="AD12" s="121">
        <f>+SUM(L12,U12)</f>
        <v>2420255</v>
      </c>
      <c r="AE12" s="121">
        <f>SUM(AF12,+AK12)</f>
        <v>3083369</v>
      </c>
      <c r="AF12" s="121">
        <f>SUM(AG12:AJ12)</f>
        <v>3083369</v>
      </c>
      <c r="AG12" s="121">
        <v>0</v>
      </c>
      <c r="AH12" s="121">
        <v>2024308</v>
      </c>
      <c r="AI12" s="121">
        <v>972710</v>
      </c>
      <c r="AJ12" s="121">
        <v>86351</v>
      </c>
      <c r="AK12" s="121">
        <v>0</v>
      </c>
      <c r="AL12" s="122" t="s">
        <v>380</v>
      </c>
      <c r="AM12" s="121">
        <f>SUM(AN12,AS12,AW12,AX12,BD12)</f>
        <v>305191</v>
      </c>
      <c r="AN12" s="121">
        <f>SUM(AO12:AR12)</f>
        <v>51463</v>
      </c>
      <c r="AO12" s="121">
        <v>51463</v>
      </c>
      <c r="AP12" s="121">
        <v>0</v>
      </c>
      <c r="AQ12" s="121">
        <v>0</v>
      </c>
      <c r="AR12" s="121">
        <v>0</v>
      </c>
      <c r="AS12" s="121">
        <f>SUM(AT12:AV12)</f>
        <v>52759</v>
      </c>
      <c r="AT12" s="121">
        <v>0</v>
      </c>
      <c r="AU12" s="121">
        <v>51082</v>
      </c>
      <c r="AV12" s="121">
        <v>1677</v>
      </c>
      <c r="AW12" s="121">
        <v>0</v>
      </c>
      <c r="AX12" s="121">
        <f>SUM(AY12:BB12)</f>
        <v>194955</v>
      </c>
      <c r="AY12" s="121">
        <v>59594</v>
      </c>
      <c r="AZ12" s="121">
        <v>133131</v>
      </c>
      <c r="BA12" s="121">
        <v>2230</v>
      </c>
      <c r="BB12" s="121">
        <v>0</v>
      </c>
      <c r="BC12" s="122" t="s">
        <v>380</v>
      </c>
      <c r="BD12" s="121">
        <v>6014</v>
      </c>
      <c r="BE12" s="121">
        <v>85640</v>
      </c>
      <c r="BF12" s="121">
        <f>SUM(AE12,+AM12,+BE12)</f>
        <v>3474200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380</v>
      </c>
      <c r="BO12" s="121">
        <f>SUM(BP12,BU12,BY12,BZ12,CF12)</f>
        <v>123944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15225</v>
      </c>
      <c r="BV12" s="121">
        <v>0</v>
      </c>
      <c r="BW12" s="121">
        <v>15225</v>
      </c>
      <c r="BX12" s="121">
        <v>0</v>
      </c>
      <c r="BY12" s="121">
        <v>0</v>
      </c>
      <c r="BZ12" s="121">
        <f>SUM(CA12:CD12)</f>
        <v>105796</v>
      </c>
      <c r="CA12" s="121">
        <v>2304</v>
      </c>
      <c r="CB12" s="121">
        <v>103492</v>
      </c>
      <c r="CC12" s="121">
        <v>0</v>
      </c>
      <c r="CD12" s="121">
        <v>0</v>
      </c>
      <c r="CE12" s="122" t="s">
        <v>380</v>
      </c>
      <c r="CF12" s="121">
        <v>2923</v>
      </c>
      <c r="CG12" s="121">
        <v>27428</v>
      </c>
      <c r="CH12" s="121">
        <f>SUM(BG12,+BO12,+CG12)</f>
        <v>151372</v>
      </c>
      <c r="CI12" s="121">
        <f>SUM(AE12,+BG12)</f>
        <v>3083369</v>
      </c>
      <c r="CJ12" s="121">
        <f>SUM(AF12,+BH12)</f>
        <v>3083369</v>
      </c>
      <c r="CK12" s="121">
        <f>SUM(AG12,+BI12)</f>
        <v>0</v>
      </c>
      <c r="CL12" s="121">
        <f>SUM(AH12,+BJ12)</f>
        <v>2024308</v>
      </c>
      <c r="CM12" s="121">
        <f>SUM(AI12,+BK12)</f>
        <v>972710</v>
      </c>
      <c r="CN12" s="121">
        <f>SUM(AJ12,+BL12)</f>
        <v>86351</v>
      </c>
      <c r="CO12" s="121">
        <f>SUM(AK12,+BM12)</f>
        <v>0</v>
      </c>
      <c r="CP12" s="122" t="s">
        <v>380</v>
      </c>
      <c r="CQ12" s="121">
        <f>SUM(AM12,+BO12)</f>
        <v>429135</v>
      </c>
      <c r="CR12" s="121">
        <f>SUM(AN12,+BP12)</f>
        <v>51463</v>
      </c>
      <c r="CS12" s="121">
        <f>SUM(AO12,+BQ12)</f>
        <v>51463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67984</v>
      </c>
      <c r="CX12" s="121">
        <f>SUM(AT12,+BV12)</f>
        <v>0</v>
      </c>
      <c r="CY12" s="121">
        <f>SUM(AU12,+BW12)</f>
        <v>66307</v>
      </c>
      <c r="CZ12" s="121">
        <f>SUM(AV12,+BX12)</f>
        <v>1677</v>
      </c>
      <c r="DA12" s="121">
        <f>SUM(AW12,+BY12)</f>
        <v>0</v>
      </c>
      <c r="DB12" s="121">
        <f>SUM(AX12,+BZ12)</f>
        <v>300751</v>
      </c>
      <c r="DC12" s="121">
        <f>SUM(AY12,+CA12)</f>
        <v>61898</v>
      </c>
      <c r="DD12" s="121">
        <f>SUM(AZ12,+CB12)</f>
        <v>236623</v>
      </c>
      <c r="DE12" s="121">
        <f>SUM(BA12,+CC12)</f>
        <v>2230</v>
      </c>
      <c r="DF12" s="121">
        <f>SUM(BB12,+CD12)</f>
        <v>0</v>
      </c>
      <c r="DG12" s="122" t="s">
        <v>380</v>
      </c>
      <c r="DH12" s="121">
        <f>SUM(BD12,+CF12)</f>
        <v>8937</v>
      </c>
      <c r="DI12" s="121">
        <f>SUM(BE12,+CG12)</f>
        <v>113068</v>
      </c>
      <c r="DJ12" s="121">
        <f>SUM(BF12,+CH12)</f>
        <v>3625572</v>
      </c>
    </row>
    <row r="13" spans="1:114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SUM(E13,+L13)</f>
        <v>106016</v>
      </c>
      <c r="E13" s="121">
        <f>SUM(F13:I13)+K13</f>
        <v>80431</v>
      </c>
      <c r="F13" s="121">
        <v>0</v>
      </c>
      <c r="G13" s="121">
        <v>0</v>
      </c>
      <c r="H13" s="121">
        <v>0</v>
      </c>
      <c r="I13" s="121">
        <v>80431</v>
      </c>
      <c r="J13" s="121">
        <v>563651</v>
      </c>
      <c r="K13" s="121">
        <v>0</v>
      </c>
      <c r="L13" s="121">
        <v>25585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106016</v>
      </c>
      <c r="W13" s="121">
        <f>+SUM(E13,N13)</f>
        <v>80431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80431</v>
      </c>
      <c r="AB13" s="121">
        <f>+SUM(J13,S13)</f>
        <v>563651</v>
      </c>
      <c r="AC13" s="121">
        <f>+SUM(K13,T13)</f>
        <v>0</v>
      </c>
      <c r="AD13" s="121">
        <f>+SUM(L13,U13)</f>
        <v>25585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380</v>
      </c>
      <c r="AM13" s="121">
        <f>SUM(AN13,AS13,AW13,AX13,BD13)</f>
        <v>610288</v>
      </c>
      <c r="AN13" s="121">
        <f>SUM(AO13:AR13)</f>
        <v>21491</v>
      </c>
      <c r="AO13" s="121">
        <v>21491</v>
      </c>
      <c r="AP13" s="121">
        <v>0</v>
      </c>
      <c r="AQ13" s="121">
        <v>0</v>
      </c>
      <c r="AR13" s="121">
        <v>0</v>
      </c>
      <c r="AS13" s="121">
        <f>SUM(AT13:AV13)</f>
        <v>1752</v>
      </c>
      <c r="AT13" s="121">
        <v>0</v>
      </c>
      <c r="AU13" s="121">
        <v>1752</v>
      </c>
      <c r="AV13" s="121">
        <v>0</v>
      </c>
      <c r="AW13" s="121">
        <v>0</v>
      </c>
      <c r="AX13" s="121">
        <f>SUM(AY13:BB13)</f>
        <v>587045</v>
      </c>
      <c r="AY13" s="121">
        <v>0</v>
      </c>
      <c r="AZ13" s="121">
        <v>587045</v>
      </c>
      <c r="BA13" s="121">
        <v>0</v>
      </c>
      <c r="BB13" s="121">
        <v>0</v>
      </c>
      <c r="BC13" s="122" t="s">
        <v>380</v>
      </c>
      <c r="BD13" s="121">
        <v>0</v>
      </c>
      <c r="BE13" s="121">
        <v>59379</v>
      </c>
      <c r="BF13" s="121">
        <f>SUM(AE13,+AM13,+BE13)</f>
        <v>669667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380</v>
      </c>
      <c r="CQ13" s="121">
        <f>SUM(AM13,+BO13)</f>
        <v>610288</v>
      </c>
      <c r="CR13" s="121">
        <f>SUM(AN13,+BP13)</f>
        <v>21491</v>
      </c>
      <c r="CS13" s="121">
        <f>SUM(AO13,+BQ13)</f>
        <v>21491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1752</v>
      </c>
      <c r="CX13" s="121">
        <f>SUM(AT13,+BV13)</f>
        <v>0</v>
      </c>
      <c r="CY13" s="121">
        <f>SUM(AU13,+BW13)</f>
        <v>1752</v>
      </c>
      <c r="CZ13" s="121">
        <f>SUM(AV13,+BX13)</f>
        <v>0</v>
      </c>
      <c r="DA13" s="121">
        <f>SUM(AW13,+BY13)</f>
        <v>0</v>
      </c>
      <c r="DB13" s="121">
        <f>SUM(AX13,+BZ13)</f>
        <v>587045</v>
      </c>
      <c r="DC13" s="121">
        <f>SUM(AY13,+CA13)</f>
        <v>0</v>
      </c>
      <c r="DD13" s="121">
        <f>SUM(AZ13,+CB13)</f>
        <v>587045</v>
      </c>
      <c r="DE13" s="121">
        <f>SUM(BA13,+CC13)</f>
        <v>0</v>
      </c>
      <c r="DF13" s="121">
        <f>SUM(BB13,+CD13)</f>
        <v>0</v>
      </c>
      <c r="DG13" s="122" t="s">
        <v>380</v>
      </c>
      <c r="DH13" s="121">
        <f>SUM(BD13,+CF13)</f>
        <v>0</v>
      </c>
      <c r="DI13" s="121">
        <f>SUM(BE13,+CG13)</f>
        <v>59379</v>
      </c>
      <c r="DJ13" s="121">
        <f>SUM(BF13,+CH13)</f>
        <v>669667</v>
      </c>
    </row>
    <row r="14" spans="1:114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5653</v>
      </c>
      <c r="N14" s="121">
        <f>SUM(O14:R14,T14)</f>
        <v>5653</v>
      </c>
      <c r="O14" s="121">
        <v>0</v>
      </c>
      <c r="P14" s="121">
        <v>0</v>
      </c>
      <c r="Q14" s="121">
        <v>0</v>
      </c>
      <c r="R14" s="121">
        <v>5653</v>
      </c>
      <c r="S14" s="121">
        <v>142156</v>
      </c>
      <c r="T14" s="121">
        <v>0</v>
      </c>
      <c r="U14" s="121">
        <v>0</v>
      </c>
      <c r="V14" s="121">
        <f>+SUM(D14,M14)</f>
        <v>5653</v>
      </c>
      <c r="W14" s="121">
        <f>+SUM(E14,N14)</f>
        <v>5653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5653</v>
      </c>
      <c r="AB14" s="121">
        <f>+SUM(J14,S14)</f>
        <v>142156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380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380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380</v>
      </c>
      <c r="BO14" s="121">
        <f>SUM(BP14,BU14,BY14,BZ14,CF14)</f>
        <v>147809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147809</v>
      </c>
      <c r="CA14" s="121">
        <v>8373</v>
      </c>
      <c r="CB14" s="121">
        <v>139436</v>
      </c>
      <c r="CC14" s="121">
        <v>0</v>
      </c>
      <c r="CD14" s="121">
        <v>0</v>
      </c>
      <c r="CE14" s="122" t="s">
        <v>380</v>
      </c>
      <c r="CF14" s="121">
        <v>0</v>
      </c>
      <c r="CG14" s="121">
        <v>0</v>
      </c>
      <c r="CH14" s="121">
        <f>SUM(BG14,+BO14,+CG14)</f>
        <v>147809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380</v>
      </c>
      <c r="CQ14" s="121">
        <f>SUM(AM14,+BO14)</f>
        <v>147809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147809</v>
      </c>
      <c r="DC14" s="121">
        <f>SUM(AY14,+CA14)</f>
        <v>8373</v>
      </c>
      <c r="DD14" s="121">
        <f>SUM(AZ14,+CB14)</f>
        <v>139436</v>
      </c>
      <c r="DE14" s="121">
        <f>SUM(BA14,+CC14)</f>
        <v>0</v>
      </c>
      <c r="DF14" s="121">
        <f>SUM(BB14,+CD14)</f>
        <v>0</v>
      </c>
      <c r="DG14" s="122" t="s">
        <v>380</v>
      </c>
      <c r="DH14" s="121">
        <f>SUM(BD14,+CF14)</f>
        <v>0</v>
      </c>
      <c r="DI14" s="121">
        <f>SUM(BE14,+CG14)</f>
        <v>0</v>
      </c>
      <c r="DJ14" s="121">
        <f>SUM(BF14,+CH14)</f>
        <v>147809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SUM(E7,+L7)</f>
        <v>21347635</v>
      </c>
      <c r="E7" s="140">
        <f>+SUM(F7:I7,K7)</f>
        <v>10990972</v>
      </c>
      <c r="F7" s="140">
        <f t="shared" ref="F7:L7" si="0">SUM(F$8:F$257)</f>
        <v>2588304</v>
      </c>
      <c r="G7" s="140">
        <f t="shared" si="0"/>
        <v>0</v>
      </c>
      <c r="H7" s="140">
        <f t="shared" si="0"/>
        <v>5072805</v>
      </c>
      <c r="I7" s="140">
        <f t="shared" si="0"/>
        <v>2354851</v>
      </c>
      <c r="J7" s="140">
        <f t="shared" si="0"/>
        <v>2885997</v>
      </c>
      <c r="K7" s="140">
        <f t="shared" si="0"/>
        <v>975012</v>
      </c>
      <c r="L7" s="140">
        <f t="shared" si="0"/>
        <v>10356663</v>
      </c>
      <c r="M7" s="140">
        <f>SUM(N7,+U7)</f>
        <v>1694403</v>
      </c>
      <c r="N7" s="140">
        <f>+SUM(O7:R7,T7)</f>
        <v>358479</v>
      </c>
      <c r="O7" s="140">
        <f t="shared" ref="O7:U7" si="1">SUM(O$8:O$257)</f>
        <v>1558</v>
      </c>
      <c r="P7" s="140">
        <f t="shared" si="1"/>
        <v>0</v>
      </c>
      <c r="Q7" s="140">
        <f t="shared" si="1"/>
        <v>128600</v>
      </c>
      <c r="R7" s="140">
        <f t="shared" si="1"/>
        <v>217317</v>
      </c>
      <c r="S7" s="140">
        <f t="shared" si="1"/>
        <v>343725</v>
      </c>
      <c r="T7" s="140">
        <f t="shared" si="1"/>
        <v>11004</v>
      </c>
      <c r="U7" s="140">
        <f t="shared" si="1"/>
        <v>1335924</v>
      </c>
      <c r="V7" s="140">
        <f t="shared" ref="V7:AB7" si="2">+SUM(D7,M7)</f>
        <v>23042038</v>
      </c>
      <c r="W7" s="140">
        <f t="shared" si="2"/>
        <v>11349451</v>
      </c>
      <c r="X7" s="140">
        <f t="shared" si="2"/>
        <v>2589862</v>
      </c>
      <c r="Y7" s="140">
        <f t="shared" si="2"/>
        <v>0</v>
      </c>
      <c r="Z7" s="140">
        <f t="shared" si="2"/>
        <v>5201405</v>
      </c>
      <c r="AA7" s="140">
        <f t="shared" si="2"/>
        <v>2572168</v>
      </c>
      <c r="AB7" s="140">
        <f t="shared" si="2"/>
        <v>3229722</v>
      </c>
      <c r="AC7" s="140">
        <f>+SUM(K7,T7)</f>
        <v>986016</v>
      </c>
      <c r="AD7" s="140">
        <f>+SUM(L7,U7)</f>
        <v>11692587</v>
      </c>
      <c r="AE7" s="208"/>
      <c r="AF7" s="208"/>
    </row>
    <row r="8" spans="1:32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SUM(E8,+L8)</f>
        <v>2823640</v>
      </c>
      <c r="E8" s="121">
        <f>+SUM(F8:I8,K8)</f>
        <v>1204761</v>
      </c>
      <c r="F8" s="121">
        <v>0</v>
      </c>
      <c r="G8" s="121">
        <v>0</v>
      </c>
      <c r="H8" s="121">
        <v>55400</v>
      </c>
      <c r="I8" s="121">
        <v>850951</v>
      </c>
      <c r="J8" s="121"/>
      <c r="K8" s="121">
        <v>298410</v>
      </c>
      <c r="L8" s="121">
        <v>1618879</v>
      </c>
      <c r="M8" s="121">
        <f>SUM(N8,+U8)</f>
        <v>171912</v>
      </c>
      <c r="N8" s="121">
        <f>+SUM(O8:R8,T8)</f>
        <v>90031</v>
      </c>
      <c r="O8" s="121">
        <v>0</v>
      </c>
      <c r="P8" s="121">
        <v>0</v>
      </c>
      <c r="Q8" s="121">
        <v>0</v>
      </c>
      <c r="R8" s="121">
        <v>89896</v>
      </c>
      <c r="S8" s="121"/>
      <c r="T8" s="121">
        <v>135</v>
      </c>
      <c r="U8" s="121">
        <v>81881</v>
      </c>
      <c r="V8" s="121">
        <f>+SUM(D8,M8)</f>
        <v>2995552</v>
      </c>
      <c r="W8" s="121">
        <f>+SUM(E8,N8)</f>
        <v>1294792</v>
      </c>
      <c r="X8" s="121">
        <f>+SUM(F8,O8)</f>
        <v>0</v>
      </c>
      <c r="Y8" s="121">
        <f>+SUM(G8,P8)</f>
        <v>0</v>
      </c>
      <c r="Z8" s="121">
        <f>+SUM(H8,Q8)</f>
        <v>55400</v>
      </c>
      <c r="AA8" s="121">
        <f>+SUM(I8,R8)</f>
        <v>940847</v>
      </c>
      <c r="AB8" s="121">
        <f>+SUM(J8,S8)</f>
        <v>0</v>
      </c>
      <c r="AC8" s="121">
        <f>+SUM(K8,T8)</f>
        <v>298545</v>
      </c>
      <c r="AD8" s="121">
        <f>+SUM(L8,U8)</f>
        <v>1700760</v>
      </c>
      <c r="AE8" s="209" t="s">
        <v>326</v>
      </c>
      <c r="AF8" s="208"/>
    </row>
    <row r="9" spans="1:32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SUM(E9,+L9)</f>
        <v>921111</v>
      </c>
      <c r="E9" s="121">
        <f>+SUM(F9:I9,K9)</f>
        <v>178131</v>
      </c>
      <c r="F9" s="121">
        <v>0</v>
      </c>
      <c r="G9" s="121">
        <v>0</v>
      </c>
      <c r="H9" s="121">
        <v>22500</v>
      </c>
      <c r="I9" s="121">
        <v>118574</v>
      </c>
      <c r="J9" s="121"/>
      <c r="K9" s="121">
        <v>37057</v>
      </c>
      <c r="L9" s="121">
        <v>742980</v>
      </c>
      <c r="M9" s="121">
        <f>SUM(N9,+U9)</f>
        <v>158284</v>
      </c>
      <c r="N9" s="121">
        <f>+SUM(O9:R9,T9)</f>
        <v>66444</v>
      </c>
      <c r="O9" s="121">
        <v>0</v>
      </c>
      <c r="P9" s="121">
        <v>0</v>
      </c>
      <c r="Q9" s="121">
        <v>41300</v>
      </c>
      <c r="R9" s="121">
        <v>25144</v>
      </c>
      <c r="S9" s="121"/>
      <c r="T9" s="121">
        <v>0</v>
      </c>
      <c r="U9" s="121">
        <v>91840</v>
      </c>
      <c r="V9" s="121">
        <f>+SUM(D9,M9)</f>
        <v>1079395</v>
      </c>
      <c r="W9" s="121">
        <f>+SUM(E9,N9)</f>
        <v>244575</v>
      </c>
      <c r="X9" s="121">
        <f>+SUM(F9,O9)</f>
        <v>0</v>
      </c>
      <c r="Y9" s="121">
        <f>+SUM(G9,P9)</f>
        <v>0</v>
      </c>
      <c r="Z9" s="121">
        <f>+SUM(H9,Q9)</f>
        <v>63800</v>
      </c>
      <c r="AA9" s="121">
        <f>+SUM(I9,R9)</f>
        <v>143718</v>
      </c>
      <c r="AB9" s="121">
        <f>+SUM(J9,S9)</f>
        <v>0</v>
      </c>
      <c r="AC9" s="121">
        <f>+SUM(K9,T9)</f>
        <v>37057</v>
      </c>
      <c r="AD9" s="121">
        <f>+SUM(L9,U9)</f>
        <v>834820</v>
      </c>
      <c r="AE9" s="209" t="s">
        <v>326</v>
      </c>
      <c r="AF9" s="208"/>
    </row>
    <row r="10" spans="1:32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SUM(E10,+L10)</f>
        <v>8150998</v>
      </c>
      <c r="E10" s="121">
        <f>+SUM(F10:I10,K10)</f>
        <v>6844949</v>
      </c>
      <c r="F10" s="121">
        <v>1824513</v>
      </c>
      <c r="G10" s="121">
        <v>0</v>
      </c>
      <c r="H10" s="121">
        <v>3787400</v>
      </c>
      <c r="I10" s="121">
        <v>747815</v>
      </c>
      <c r="J10" s="121"/>
      <c r="K10" s="121">
        <v>485221</v>
      </c>
      <c r="L10" s="121">
        <v>1306049</v>
      </c>
      <c r="M10" s="121">
        <f>SUM(N10,+U10)</f>
        <v>450188</v>
      </c>
      <c r="N10" s="121">
        <f>+SUM(O10:R10,T10)</f>
        <v>150039</v>
      </c>
      <c r="O10" s="121">
        <v>0</v>
      </c>
      <c r="P10" s="121">
        <v>0</v>
      </c>
      <c r="Q10" s="121">
        <v>87300</v>
      </c>
      <c r="R10" s="121">
        <v>62434</v>
      </c>
      <c r="S10" s="121"/>
      <c r="T10" s="121">
        <v>305</v>
      </c>
      <c r="U10" s="121">
        <v>300149</v>
      </c>
      <c r="V10" s="121">
        <f>+SUM(D10,M10)</f>
        <v>8601186</v>
      </c>
      <c r="W10" s="121">
        <f>+SUM(E10,N10)</f>
        <v>6994988</v>
      </c>
      <c r="X10" s="121">
        <f>+SUM(F10,O10)</f>
        <v>1824513</v>
      </c>
      <c r="Y10" s="121">
        <f>+SUM(G10,P10)</f>
        <v>0</v>
      </c>
      <c r="Z10" s="121">
        <f>+SUM(H10,Q10)</f>
        <v>3874700</v>
      </c>
      <c r="AA10" s="121">
        <f>+SUM(I10,R10)</f>
        <v>810249</v>
      </c>
      <c r="AB10" s="121">
        <f>+SUM(J10,S10)</f>
        <v>0</v>
      </c>
      <c r="AC10" s="121">
        <f>+SUM(K10,T10)</f>
        <v>485526</v>
      </c>
      <c r="AD10" s="121">
        <f>+SUM(L10,U10)</f>
        <v>1606198</v>
      </c>
      <c r="AE10" s="209" t="s">
        <v>326</v>
      </c>
      <c r="AF10" s="208"/>
    </row>
    <row r="11" spans="1:32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SUM(E11,+L11)</f>
        <v>862467</v>
      </c>
      <c r="E11" s="121">
        <f>+SUM(F11:I11,K11)</f>
        <v>98509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98509</v>
      </c>
      <c r="L11" s="121">
        <v>763958</v>
      </c>
      <c r="M11" s="121">
        <f>SUM(N11,+U11)</f>
        <v>117755</v>
      </c>
      <c r="N11" s="121">
        <f>+SUM(O11:R11,T11)</f>
        <v>10579</v>
      </c>
      <c r="O11" s="121">
        <v>0</v>
      </c>
      <c r="P11" s="121">
        <v>0</v>
      </c>
      <c r="Q11" s="121">
        <v>0</v>
      </c>
      <c r="R11" s="121">
        <v>30</v>
      </c>
      <c r="S11" s="121"/>
      <c r="T11" s="121">
        <v>10549</v>
      </c>
      <c r="U11" s="121">
        <v>107176</v>
      </c>
      <c r="V11" s="121">
        <f>+SUM(D11,M11)</f>
        <v>980222</v>
      </c>
      <c r="W11" s="121">
        <f>+SUM(E11,N11)</f>
        <v>109088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30</v>
      </c>
      <c r="AB11" s="121">
        <f>+SUM(J11,S11)</f>
        <v>0</v>
      </c>
      <c r="AC11" s="121">
        <f>+SUM(K11,T11)</f>
        <v>109058</v>
      </c>
      <c r="AD11" s="121">
        <f>+SUM(L11,U11)</f>
        <v>871134</v>
      </c>
      <c r="AE11" s="209" t="s">
        <v>326</v>
      </c>
      <c r="AF11" s="208"/>
    </row>
    <row r="12" spans="1:32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SUM(E12,+L12)</f>
        <v>1485596</v>
      </c>
      <c r="E12" s="121">
        <f>+SUM(F12:I12,K12)</f>
        <v>1089784</v>
      </c>
      <c r="F12" s="121">
        <v>1901</v>
      </c>
      <c r="G12" s="121">
        <v>0</v>
      </c>
      <c r="H12" s="121">
        <v>988100</v>
      </c>
      <c r="I12" s="121">
        <v>88830</v>
      </c>
      <c r="J12" s="121"/>
      <c r="K12" s="121">
        <v>10953</v>
      </c>
      <c r="L12" s="121">
        <v>395812</v>
      </c>
      <c r="M12" s="121">
        <f>SUM(N12,+U12)</f>
        <v>138447</v>
      </c>
      <c r="N12" s="121">
        <f>+SUM(O12:R12,T12)</f>
        <v>1558</v>
      </c>
      <c r="O12" s="121">
        <v>1558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136889</v>
      </c>
      <c r="V12" s="121">
        <f>+SUM(D12,M12)</f>
        <v>1624043</v>
      </c>
      <c r="W12" s="121">
        <f>+SUM(E12,N12)</f>
        <v>1091342</v>
      </c>
      <c r="X12" s="121">
        <f>+SUM(F12,O12)</f>
        <v>3459</v>
      </c>
      <c r="Y12" s="121">
        <f>+SUM(G12,P12)</f>
        <v>0</v>
      </c>
      <c r="Z12" s="121">
        <f>+SUM(H12,Q12)</f>
        <v>988100</v>
      </c>
      <c r="AA12" s="121">
        <f>+SUM(I12,R12)</f>
        <v>88830</v>
      </c>
      <c r="AB12" s="121">
        <f>+SUM(J12,S12)</f>
        <v>0</v>
      </c>
      <c r="AC12" s="121">
        <f>+SUM(K12,T12)</f>
        <v>10953</v>
      </c>
      <c r="AD12" s="121">
        <f>+SUM(L12,U12)</f>
        <v>532701</v>
      </c>
      <c r="AE12" s="209" t="s">
        <v>326</v>
      </c>
      <c r="AF12" s="208"/>
    </row>
    <row r="13" spans="1:32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SUM(E13,+L13)</f>
        <v>548685</v>
      </c>
      <c r="E13" s="121">
        <f>+SUM(F13:I13,K13)</f>
        <v>111401</v>
      </c>
      <c r="F13" s="121">
        <v>0</v>
      </c>
      <c r="G13" s="121">
        <v>0</v>
      </c>
      <c r="H13" s="121">
        <v>0</v>
      </c>
      <c r="I13" s="121">
        <v>104778</v>
      </c>
      <c r="J13" s="121"/>
      <c r="K13" s="121">
        <v>6623</v>
      </c>
      <c r="L13" s="121">
        <v>437284</v>
      </c>
      <c r="M13" s="121">
        <f>SUM(N13,+U13)</f>
        <v>105639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105639</v>
      </c>
      <c r="V13" s="121">
        <f>+SUM(D13,M13)</f>
        <v>654324</v>
      </c>
      <c r="W13" s="121">
        <f>+SUM(E13,N13)</f>
        <v>111401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104778</v>
      </c>
      <c r="AB13" s="121">
        <f>+SUM(J13,S13)</f>
        <v>0</v>
      </c>
      <c r="AC13" s="121">
        <f>+SUM(K13,T13)</f>
        <v>6623</v>
      </c>
      <c r="AD13" s="121">
        <f>+SUM(L13,U13)</f>
        <v>542923</v>
      </c>
      <c r="AE13" s="209" t="s">
        <v>326</v>
      </c>
      <c r="AF13" s="208"/>
    </row>
    <row r="14" spans="1:32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SUM(E14,+L14)</f>
        <v>281248</v>
      </c>
      <c r="E14" s="121">
        <f>+SUM(F14:I14,K14)</f>
        <v>47701</v>
      </c>
      <c r="F14" s="121">
        <v>0</v>
      </c>
      <c r="G14" s="121">
        <v>0</v>
      </c>
      <c r="H14" s="121">
        <v>0</v>
      </c>
      <c r="I14" s="121">
        <v>40381</v>
      </c>
      <c r="J14" s="121"/>
      <c r="K14" s="121">
        <v>7320</v>
      </c>
      <c r="L14" s="121">
        <v>233547</v>
      </c>
      <c r="M14" s="121">
        <f>SUM(N14,+U14)</f>
        <v>73225</v>
      </c>
      <c r="N14" s="121">
        <f>+SUM(O14:R14,T14)</f>
        <v>13509</v>
      </c>
      <c r="O14" s="121">
        <v>0</v>
      </c>
      <c r="P14" s="121">
        <v>0</v>
      </c>
      <c r="Q14" s="121">
        <v>0</v>
      </c>
      <c r="R14" s="121">
        <v>13509</v>
      </c>
      <c r="S14" s="121"/>
      <c r="T14" s="121">
        <v>0</v>
      </c>
      <c r="U14" s="121">
        <v>59716</v>
      </c>
      <c r="V14" s="121">
        <f>+SUM(D14,M14)</f>
        <v>354473</v>
      </c>
      <c r="W14" s="121">
        <f>+SUM(E14,N14)</f>
        <v>61210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53890</v>
      </c>
      <c r="AB14" s="121">
        <f>+SUM(J14,S14)</f>
        <v>0</v>
      </c>
      <c r="AC14" s="121">
        <f>+SUM(K14,T14)</f>
        <v>7320</v>
      </c>
      <c r="AD14" s="121">
        <f>+SUM(L14,U14)</f>
        <v>293263</v>
      </c>
      <c r="AE14" s="209" t="s">
        <v>326</v>
      </c>
      <c r="AF14" s="208"/>
    </row>
    <row r="15" spans="1:32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SUM(E15,+L15)</f>
        <v>1054716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1054716</v>
      </c>
      <c r="M15" s="121">
        <f>SUM(N15,+U15)</f>
        <v>90450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90450</v>
      </c>
      <c r="V15" s="121">
        <f>+SUM(D15,M15)</f>
        <v>1145166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1145166</v>
      </c>
      <c r="AE15" s="209" t="s">
        <v>326</v>
      </c>
      <c r="AF15" s="208"/>
    </row>
    <row r="16" spans="1:32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SUM(E16,+L16)</f>
        <v>195911</v>
      </c>
      <c r="E16" s="121">
        <f>+SUM(F16:I16,K16)</f>
        <v>86846</v>
      </c>
      <c r="F16" s="121">
        <v>0</v>
      </c>
      <c r="G16" s="121">
        <v>0</v>
      </c>
      <c r="H16" s="121">
        <v>45600</v>
      </c>
      <c r="I16" s="121">
        <v>38202</v>
      </c>
      <c r="J16" s="121"/>
      <c r="K16" s="121">
        <v>3044</v>
      </c>
      <c r="L16" s="121">
        <v>109065</v>
      </c>
      <c r="M16" s="121">
        <f>SUM(N16,+U16)</f>
        <v>30754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30754</v>
      </c>
      <c r="V16" s="121">
        <f>+SUM(D16,M16)</f>
        <v>226665</v>
      </c>
      <c r="W16" s="121">
        <f>+SUM(E16,N16)</f>
        <v>86846</v>
      </c>
      <c r="X16" s="121">
        <f>+SUM(F16,O16)</f>
        <v>0</v>
      </c>
      <c r="Y16" s="121">
        <f>+SUM(G16,P16)</f>
        <v>0</v>
      </c>
      <c r="Z16" s="121">
        <f>+SUM(H16,Q16)</f>
        <v>45600</v>
      </c>
      <c r="AA16" s="121">
        <f>+SUM(I16,R16)</f>
        <v>38202</v>
      </c>
      <c r="AB16" s="121">
        <f>+SUM(J16,S16)</f>
        <v>0</v>
      </c>
      <c r="AC16" s="121">
        <f>+SUM(K16,T16)</f>
        <v>3044</v>
      </c>
      <c r="AD16" s="121">
        <f>+SUM(L16,U16)</f>
        <v>139819</v>
      </c>
      <c r="AE16" s="209" t="s">
        <v>326</v>
      </c>
      <c r="AF16" s="208"/>
    </row>
    <row r="17" spans="1:32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SUM(E17,+L17)</f>
        <v>184673</v>
      </c>
      <c r="E17" s="121">
        <f>+SUM(F17:I17,K17)</f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184673</v>
      </c>
      <c r="M17" s="121">
        <f>SUM(N17,+U17)</f>
        <v>20952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20952</v>
      </c>
      <c r="V17" s="121">
        <f>+SUM(D17,M17)</f>
        <v>205625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0</v>
      </c>
      <c r="AD17" s="121">
        <f>+SUM(L17,U17)</f>
        <v>205625</v>
      </c>
      <c r="AE17" s="209" t="s">
        <v>326</v>
      </c>
      <c r="AF17" s="208"/>
    </row>
    <row r="18" spans="1:32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SUM(E18,+L18)</f>
        <v>76326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76326</v>
      </c>
      <c r="M18" s="121">
        <f>SUM(N18,+U18)</f>
        <v>36135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36135</v>
      </c>
      <c r="V18" s="121">
        <f>+SUM(D18,M18)</f>
        <v>112461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112461</v>
      </c>
      <c r="AE18" s="209" t="s">
        <v>326</v>
      </c>
      <c r="AF18" s="208"/>
    </row>
    <row r="19" spans="1:32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SUM(E19,+L19)</f>
        <v>80939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80939</v>
      </c>
      <c r="M19" s="121">
        <f>SUM(N19,+U19)</f>
        <v>32782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32782</v>
      </c>
      <c r="V19" s="121">
        <f>+SUM(D19,M19)</f>
        <v>113721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113721</v>
      </c>
      <c r="AE19" s="209" t="s">
        <v>326</v>
      </c>
      <c r="AF19" s="208"/>
    </row>
    <row r="20" spans="1:32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SUM(E20,+L20)</f>
        <v>171130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171130</v>
      </c>
      <c r="M20" s="121">
        <f>SUM(N20,+U20)</f>
        <v>63862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63862</v>
      </c>
      <c r="V20" s="121">
        <f>+SUM(D20,M20)</f>
        <v>234992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234992</v>
      </c>
      <c r="AE20" s="209" t="s">
        <v>326</v>
      </c>
      <c r="AF20" s="208"/>
    </row>
    <row r="21" spans="1:32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SUM(E21,+L21)</f>
        <v>193311</v>
      </c>
      <c r="E21" s="121">
        <f>+SUM(F21:I21,K21)</f>
        <v>15640</v>
      </c>
      <c r="F21" s="121">
        <v>0</v>
      </c>
      <c r="G21" s="121">
        <v>0</v>
      </c>
      <c r="H21" s="121">
        <v>0</v>
      </c>
      <c r="I21" s="121">
        <v>15484</v>
      </c>
      <c r="J21" s="121"/>
      <c r="K21" s="121">
        <v>156</v>
      </c>
      <c r="L21" s="121">
        <v>177671</v>
      </c>
      <c r="M21" s="121">
        <f>SUM(N21,+U21)</f>
        <v>41639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41639</v>
      </c>
      <c r="V21" s="121">
        <f>+SUM(D21,M21)</f>
        <v>234950</v>
      </c>
      <c r="W21" s="121">
        <f>+SUM(E21,N21)</f>
        <v>15640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15484</v>
      </c>
      <c r="AB21" s="121">
        <f>+SUM(J21,S21)</f>
        <v>0</v>
      </c>
      <c r="AC21" s="121">
        <f>+SUM(K21,T21)</f>
        <v>156</v>
      </c>
      <c r="AD21" s="121">
        <f>+SUM(L21,U21)</f>
        <v>219310</v>
      </c>
      <c r="AE21" s="209" t="s">
        <v>326</v>
      </c>
      <c r="AF21" s="208"/>
    </row>
    <row r="22" spans="1:32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SUM(E22,+L22)</f>
        <v>153939</v>
      </c>
      <c r="E22" s="121">
        <f>+SUM(F22:I22,K22)</f>
        <v>13010</v>
      </c>
      <c r="F22" s="121">
        <v>0</v>
      </c>
      <c r="G22" s="121">
        <v>0</v>
      </c>
      <c r="H22" s="121">
        <v>0</v>
      </c>
      <c r="I22" s="121">
        <v>12991</v>
      </c>
      <c r="J22" s="121"/>
      <c r="K22" s="121">
        <v>19</v>
      </c>
      <c r="L22" s="121">
        <v>140929</v>
      </c>
      <c r="M22" s="121">
        <f>SUM(N22,+U22)</f>
        <v>27151</v>
      </c>
      <c r="N22" s="121">
        <f>+SUM(O22:R22,T22)</f>
        <v>2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2</v>
      </c>
      <c r="U22" s="121">
        <v>27149</v>
      </c>
      <c r="V22" s="121">
        <f>+SUM(D22,M22)</f>
        <v>181090</v>
      </c>
      <c r="W22" s="121">
        <f>+SUM(E22,N22)</f>
        <v>13012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12991</v>
      </c>
      <c r="AB22" s="121">
        <f>+SUM(J22,S22)</f>
        <v>0</v>
      </c>
      <c r="AC22" s="121">
        <f>+SUM(K22,T22)</f>
        <v>21</v>
      </c>
      <c r="AD22" s="121">
        <f>+SUM(L22,U22)</f>
        <v>168078</v>
      </c>
      <c r="AE22" s="209" t="s">
        <v>326</v>
      </c>
      <c r="AF22" s="208"/>
    </row>
    <row r="23" spans="1:32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SUM(E23,+L23)</f>
        <v>97552</v>
      </c>
      <c r="E23" s="121">
        <f>+SUM(F23:I23,K23)</f>
        <v>39807</v>
      </c>
      <c r="F23" s="121">
        <v>0</v>
      </c>
      <c r="G23" s="121">
        <v>0</v>
      </c>
      <c r="H23" s="121">
        <v>24600</v>
      </c>
      <c r="I23" s="121">
        <v>10209</v>
      </c>
      <c r="J23" s="121"/>
      <c r="K23" s="121">
        <v>4998</v>
      </c>
      <c r="L23" s="121">
        <v>57745</v>
      </c>
      <c r="M23" s="121">
        <f>SUM(N23,+U23)</f>
        <v>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0</v>
      </c>
      <c r="V23" s="121">
        <f>+SUM(D23,M23)</f>
        <v>97552</v>
      </c>
      <c r="W23" s="121">
        <f>+SUM(E23,N23)</f>
        <v>39807</v>
      </c>
      <c r="X23" s="121">
        <f>+SUM(F23,O23)</f>
        <v>0</v>
      </c>
      <c r="Y23" s="121">
        <f>+SUM(G23,P23)</f>
        <v>0</v>
      </c>
      <c r="Z23" s="121">
        <f>+SUM(H23,Q23)</f>
        <v>24600</v>
      </c>
      <c r="AA23" s="121">
        <f>+SUM(I23,R23)</f>
        <v>10209</v>
      </c>
      <c r="AB23" s="121">
        <f>+SUM(J23,S23)</f>
        <v>0</v>
      </c>
      <c r="AC23" s="121">
        <f>+SUM(K23,T23)</f>
        <v>4998</v>
      </c>
      <c r="AD23" s="121">
        <f>+SUM(L23,U23)</f>
        <v>57745</v>
      </c>
      <c r="AE23" s="209" t="s">
        <v>326</v>
      </c>
      <c r="AF23" s="208"/>
    </row>
    <row r="24" spans="1:32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SUM(E24,+L24)</f>
        <v>65945</v>
      </c>
      <c r="E24" s="121">
        <f>+SUM(F24:I24,K24)</f>
        <v>18342</v>
      </c>
      <c r="F24" s="121">
        <v>0</v>
      </c>
      <c r="G24" s="121">
        <v>0</v>
      </c>
      <c r="H24" s="121">
        <v>0</v>
      </c>
      <c r="I24" s="121">
        <v>15255</v>
      </c>
      <c r="J24" s="121"/>
      <c r="K24" s="121">
        <v>3087</v>
      </c>
      <c r="L24" s="121">
        <v>47603</v>
      </c>
      <c r="M24" s="121">
        <f>SUM(N24,+U24)</f>
        <v>36363</v>
      </c>
      <c r="N24" s="121">
        <f>+SUM(O24:R24,T24)</f>
        <v>7044</v>
      </c>
      <c r="O24" s="121">
        <v>0</v>
      </c>
      <c r="P24" s="121">
        <v>0</v>
      </c>
      <c r="Q24" s="121">
        <v>0</v>
      </c>
      <c r="R24" s="121">
        <v>7044</v>
      </c>
      <c r="S24" s="121"/>
      <c r="T24" s="121">
        <v>0</v>
      </c>
      <c r="U24" s="121">
        <v>29319</v>
      </c>
      <c r="V24" s="121">
        <f>+SUM(D24,M24)</f>
        <v>102308</v>
      </c>
      <c r="W24" s="121">
        <f>+SUM(E24,N24)</f>
        <v>25386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22299</v>
      </c>
      <c r="AB24" s="121">
        <f>+SUM(J24,S24)</f>
        <v>0</v>
      </c>
      <c r="AC24" s="121">
        <f>+SUM(K24,T24)</f>
        <v>3087</v>
      </c>
      <c r="AD24" s="121">
        <f>+SUM(L24,U24)</f>
        <v>76922</v>
      </c>
      <c r="AE24" s="209" t="s">
        <v>326</v>
      </c>
      <c r="AF24" s="208"/>
    </row>
    <row r="25" spans="1:32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SUM(E25,+L25)</f>
        <v>26114</v>
      </c>
      <c r="E25" s="121">
        <f>+SUM(F25:I25,K25)</f>
        <v>4907</v>
      </c>
      <c r="F25" s="121">
        <v>0</v>
      </c>
      <c r="G25" s="121">
        <v>0</v>
      </c>
      <c r="H25" s="121">
        <v>0</v>
      </c>
      <c r="I25" s="121">
        <v>4635</v>
      </c>
      <c r="J25" s="121"/>
      <c r="K25" s="121">
        <v>272</v>
      </c>
      <c r="L25" s="121">
        <v>21207</v>
      </c>
      <c r="M25" s="121">
        <f>SUM(N25,+U25)</f>
        <v>636</v>
      </c>
      <c r="N25" s="121">
        <f>+SUM(O25:R25,T25)</f>
        <v>63</v>
      </c>
      <c r="O25" s="121">
        <v>0</v>
      </c>
      <c r="P25" s="121">
        <v>0</v>
      </c>
      <c r="Q25" s="121">
        <v>0</v>
      </c>
      <c r="R25" s="121">
        <v>63</v>
      </c>
      <c r="S25" s="121"/>
      <c r="T25" s="121">
        <v>0</v>
      </c>
      <c r="U25" s="121">
        <v>573</v>
      </c>
      <c r="V25" s="121">
        <f>+SUM(D25,M25)</f>
        <v>26750</v>
      </c>
      <c r="W25" s="121">
        <f>+SUM(E25,N25)</f>
        <v>4970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4698</v>
      </c>
      <c r="AB25" s="121">
        <f>+SUM(J25,S25)</f>
        <v>0</v>
      </c>
      <c r="AC25" s="121">
        <f>+SUM(K25,T25)</f>
        <v>272</v>
      </c>
      <c r="AD25" s="121">
        <f>+SUM(L25,U25)</f>
        <v>21780</v>
      </c>
      <c r="AE25" s="209" t="s">
        <v>326</v>
      </c>
      <c r="AF25" s="208"/>
    </row>
    <row r="26" spans="1:32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SUM(E26,+L26)</f>
        <v>506191</v>
      </c>
      <c r="E26" s="121">
        <f>+SUM(F26:I26,K26)</f>
        <v>250401</v>
      </c>
      <c r="F26" s="121">
        <v>37438</v>
      </c>
      <c r="G26" s="121">
        <v>0</v>
      </c>
      <c r="H26" s="121">
        <v>149205</v>
      </c>
      <c r="I26" s="121">
        <v>60446</v>
      </c>
      <c r="J26" s="121"/>
      <c r="K26" s="121">
        <v>3312</v>
      </c>
      <c r="L26" s="121">
        <v>255790</v>
      </c>
      <c r="M26" s="121">
        <f>SUM(N26,+U26)</f>
        <v>69164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69164</v>
      </c>
      <c r="V26" s="121">
        <f>+SUM(D26,M26)</f>
        <v>575355</v>
      </c>
      <c r="W26" s="121">
        <f>+SUM(E26,N26)</f>
        <v>250401</v>
      </c>
      <c r="X26" s="121">
        <f>+SUM(F26,O26)</f>
        <v>37438</v>
      </c>
      <c r="Y26" s="121">
        <f>+SUM(G26,P26)</f>
        <v>0</v>
      </c>
      <c r="Z26" s="121">
        <f>+SUM(H26,Q26)</f>
        <v>149205</v>
      </c>
      <c r="AA26" s="121">
        <f>+SUM(I26,R26)</f>
        <v>60446</v>
      </c>
      <c r="AB26" s="121">
        <f>+SUM(J26,S26)</f>
        <v>0</v>
      </c>
      <c r="AC26" s="121">
        <f>+SUM(K26,T26)</f>
        <v>3312</v>
      </c>
      <c r="AD26" s="121">
        <f>+SUM(L26,U26)</f>
        <v>324954</v>
      </c>
      <c r="AE26" s="209" t="s">
        <v>326</v>
      </c>
      <c r="AF26" s="208"/>
    </row>
    <row r="27" spans="1:32" s="136" customFormat="1" ht="13.5" customHeight="1" x14ac:dyDescent="0.15">
      <c r="A27" s="119" t="s">
        <v>37</v>
      </c>
      <c r="B27" s="120" t="s">
        <v>365</v>
      </c>
      <c r="C27" s="119" t="s">
        <v>366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4819</v>
      </c>
      <c r="N27" s="121">
        <f>+SUM(O27:R27,T27)</f>
        <v>4819</v>
      </c>
      <c r="O27" s="121">
        <v>0</v>
      </c>
      <c r="P27" s="121">
        <v>0</v>
      </c>
      <c r="Q27" s="121">
        <v>0</v>
      </c>
      <c r="R27" s="121">
        <v>4819</v>
      </c>
      <c r="S27" s="121">
        <v>68790</v>
      </c>
      <c r="T27" s="121">
        <v>0</v>
      </c>
      <c r="U27" s="121">
        <v>0</v>
      </c>
      <c r="V27" s="121">
        <f>+SUM(D27,M27)</f>
        <v>4819</v>
      </c>
      <c r="W27" s="121">
        <f>+SUM(E27,N27)</f>
        <v>4819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4819</v>
      </c>
      <c r="AB27" s="121">
        <f>+SUM(J27,S27)</f>
        <v>68790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SUM(E28,+L28)</f>
        <v>88095</v>
      </c>
      <c r="E28" s="121">
        <f>+SUM(F28:I28,K28)</f>
        <v>56620</v>
      </c>
      <c r="F28" s="121">
        <v>0</v>
      </c>
      <c r="G28" s="121">
        <v>0</v>
      </c>
      <c r="H28" s="121">
        <v>0</v>
      </c>
      <c r="I28" s="121">
        <v>56609</v>
      </c>
      <c r="J28" s="121">
        <v>604922</v>
      </c>
      <c r="K28" s="121">
        <v>11</v>
      </c>
      <c r="L28" s="121">
        <v>31475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88095</v>
      </c>
      <c r="W28" s="121">
        <f>+SUM(E28,N28)</f>
        <v>56620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56609</v>
      </c>
      <c r="AB28" s="121">
        <f>+SUM(J28,S28)</f>
        <v>604922</v>
      </c>
      <c r="AC28" s="121">
        <f>+SUM(K28,T28)</f>
        <v>11</v>
      </c>
      <c r="AD28" s="121">
        <f>+SUM(L28,U28)</f>
        <v>31475</v>
      </c>
      <c r="AE28" s="209" t="s">
        <v>326</v>
      </c>
      <c r="AF28" s="208"/>
    </row>
    <row r="29" spans="1:32" s="136" customFormat="1" ht="13.5" customHeight="1" x14ac:dyDescent="0.15">
      <c r="A29" s="119" t="s">
        <v>37</v>
      </c>
      <c r="B29" s="120" t="s">
        <v>367</v>
      </c>
      <c r="C29" s="119" t="s">
        <v>368</v>
      </c>
      <c r="D29" s="121">
        <f>SUM(E29,+L29)</f>
        <v>15630</v>
      </c>
      <c r="E29" s="121">
        <f>+SUM(F29:I29,K29)</f>
        <v>15630</v>
      </c>
      <c r="F29" s="121">
        <v>0</v>
      </c>
      <c r="G29" s="121">
        <v>0</v>
      </c>
      <c r="H29" s="121">
        <v>0</v>
      </c>
      <c r="I29" s="121">
        <v>0</v>
      </c>
      <c r="J29" s="121">
        <v>149640</v>
      </c>
      <c r="K29" s="121">
        <v>15630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15630</v>
      </c>
      <c r="W29" s="121">
        <f>+SUM(E29,N29)</f>
        <v>15630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149640</v>
      </c>
      <c r="AC29" s="121">
        <f>+SUM(K29,T29)</f>
        <v>15630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37</v>
      </c>
      <c r="B30" s="120" t="s">
        <v>348</v>
      </c>
      <c r="C30" s="119" t="s">
        <v>349</v>
      </c>
      <c r="D30" s="121">
        <f>SUM(E30,+L30)</f>
        <v>111597</v>
      </c>
      <c r="E30" s="121">
        <f>+SUM(F30:I30,K30)</f>
        <v>98697</v>
      </c>
      <c r="F30" s="121">
        <v>0</v>
      </c>
      <c r="G30" s="121">
        <v>0</v>
      </c>
      <c r="H30" s="121">
        <v>0</v>
      </c>
      <c r="I30" s="121">
        <v>98356</v>
      </c>
      <c r="J30" s="121">
        <v>1239389</v>
      </c>
      <c r="K30" s="121">
        <v>341</v>
      </c>
      <c r="L30" s="121">
        <v>12900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111597</v>
      </c>
      <c r="W30" s="121">
        <f>+SUM(E30,N30)</f>
        <v>98697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98356</v>
      </c>
      <c r="AB30" s="121">
        <f>+SUM(J30,S30)</f>
        <v>1239389</v>
      </c>
      <c r="AC30" s="121">
        <f>+SUM(K30,T30)</f>
        <v>341</v>
      </c>
      <c r="AD30" s="121">
        <f>+SUM(L30,U30)</f>
        <v>12900</v>
      </c>
      <c r="AE30" s="209" t="s">
        <v>326</v>
      </c>
      <c r="AF30" s="208"/>
    </row>
    <row r="31" spans="1:32" s="136" customFormat="1" ht="13.5" customHeight="1" x14ac:dyDescent="0.15">
      <c r="A31" s="119" t="s">
        <v>37</v>
      </c>
      <c r="B31" s="120" t="s">
        <v>357</v>
      </c>
      <c r="C31" s="119" t="s">
        <v>358</v>
      </c>
      <c r="D31" s="121">
        <f>SUM(E31,+L31)</f>
        <v>3145805</v>
      </c>
      <c r="E31" s="121">
        <f>+SUM(F31:I31,K31)</f>
        <v>735405</v>
      </c>
      <c r="F31" s="121">
        <v>724452</v>
      </c>
      <c r="G31" s="121">
        <v>0</v>
      </c>
      <c r="H31" s="121">
        <v>0</v>
      </c>
      <c r="I31" s="121">
        <v>10904</v>
      </c>
      <c r="J31" s="121">
        <v>328395</v>
      </c>
      <c r="K31" s="121">
        <v>49</v>
      </c>
      <c r="L31" s="121">
        <v>2410400</v>
      </c>
      <c r="M31" s="121">
        <f>SUM(N31,+U31)</f>
        <v>18593</v>
      </c>
      <c r="N31" s="121">
        <f>+SUM(O31:R31,T31)</f>
        <v>8738</v>
      </c>
      <c r="O31" s="121">
        <v>0</v>
      </c>
      <c r="P31" s="121">
        <v>0</v>
      </c>
      <c r="Q31" s="121">
        <v>0</v>
      </c>
      <c r="R31" s="121">
        <v>8725</v>
      </c>
      <c r="S31" s="121">
        <v>132779</v>
      </c>
      <c r="T31" s="121">
        <v>13</v>
      </c>
      <c r="U31" s="121">
        <v>9855</v>
      </c>
      <c r="V31" s="121">
        <f>+SUM(D31,M31)</f>
        <v>3164398</v>
      </c>
      <c r="W31" s="121">
        <f>+SUM(E31,N31)</f>
        <v>744143</v>
      </c>
      <c r="X31" s="121">
        <f>+SUM(F31,O31)</f>
        <v>724452</v>
      </c>
      <c r="Y31" s="121">
        <f>+SUM(G31,P31)</f>
        <v>0</v>
      </c>
      <c r="Z31" s="121">
        <f>+SUM(H31,Q31)</f>
        <v>0</v>
      </c>
      <c r="AA31" s="121">
        <f>+SUM(I31,R31)</f>
        <v>19629</v>
      </c>
      <c r="AB31" s="121">
        <f>+SUM(J31,S31)</f>
        <v>461174</v>
      </c>
      <c r="AC31" s="121">
        <f>+SUM(K31,T31)</f>
        <v>62</v>
      </c>
      <c r="AD31" s="121">
        <f>+SUM(L31,U31)</f>
        <v>2420255</v>
      </c>
      <c r="AE31" s="209" t="s">
        <v>326</v>
      </c>
      <c r="AF31" s="208"/>
    </row>
    <row r="32" spans="1:32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SUM(E32,+L32)</f>
        <v>106016</v>
      </c>
      <c r="E32" s="121">
        <f>+SUM(F32:I32,K32)</f>
        <v>80431</v>
      </c>
      <c r="F32" s="121">
        <v>0</v>
      </c>
      <c r="G32" s="121">
        <v>0</v>
      </c>
      <c r="H32" s="121">
        <v>0</v>
      </c>
      <c r="I32" s="121">
        <v>80431</v>
      </c>
      <c r="J32" s="121">
        <v>563651</v>
      </c>
      <c r="K32" s="121">
        <v>0</v>
      </c>
      <c r="L32" s="121">
        <v>25585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106016</v>
      </c>
      <c r="W32" s="121">
        <f>+SUM(E32,N32)</f>
        <v>80431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80431</v>
      </c>
      <c r="AB32" s="121">
        <f>+SUM(J32,S32)</f>
        <v>563651</v>
      </c>
      <c r="AC32" s="121">
        <f>+SUM(K32,T32)</f>
        <v>0</v>
      </c>
      <c r="AD32" s="121">
        <f>+SUM(L32,U32)</f>
        <v>25585</v>
      </c>
      <c r="AE32" s="209" t="s">
        <v>326</v>
      </c>
      <c r="AF32" s="208"/>
    </row>
    <row r="33" spans="1:32" s="136" customFormat="1" ht="13.5" customHeight="1" x14ac:dyDescent="0.15">
      <c r="A33" s="119" t="s">
        <v>37</v>
      </c>
      <c r="B33" s="120" t="s">
        <v>346</v>
      </c>
      <c r="C33" s="119" t="s">
        <v>347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5653</v>
      </c>
      <c r="N33" s="121">
        <f>+SUM(O33:R33,T33)</f>
        <v>5653</v>
      </c>
      <c r="O33" s="121">
        <v>0</v>
      </c>
      <c r="P33" s="121">
        <v>0</v>
      </c>
      <c r="Q33" s="121">
        <v>0</v>
      </c>
      <c r="R33" s="121">
        <v>5653</v>
      </c>
      <c r="S33" s="121">
        <v>142156</v>
      </c>
      <c r="T33" s="121">
        <v>0</v>
      </c>
      <c r="U33" s="121">
        <v>0</v>
      </c>
      <c r="V33" s="121">
        <f>+SUM(D33,M33)</f>
        <v>5653</v>
      </c>
      <c r="W33" s="121">
        <f>+SUM(E33,N33)</f>
        <v>5653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5653</v>
      </c>
      <c r="AB33" s="121">
        <f>+SUM(J33,S33)</f>
        <v>142156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275</v>
      </c>
      <c r="D7" s="140">
        <f>+SUM(E7,J7)</f>
        <v>9868372</v>
      </c>
      <c r="E7" s="140">
        <f>+SUM(F7:I7)</f>
        <v>9850858</v>
      </c>
      <c r="F7" s="140">
        <f t="shared" ref="F7:K7" si="0">SUM(F$8:F$257)</f>
        <v>278</v>
      </c>
      <c r="G7" s="140">
        <f t="shared" si="0"/>
        <v>8775285</v>
      </c>
      <c r="H7" s="140">
        <f t="shared" si="0"/>
        <v>983118</v>
      </c>
      <c r="I7" s="140">
        <f t="shared" si="0"/>
        <v>92177</v>
      </c>
      <c r="J7" s="140">
        <f t="shared" si="0"/>
        <v>17514</v>
      </c>
      <c r="K7" s="140">
        <f t="shared" si="0"/>
        <v>107396</v>
      </c>
      <c r="L7" s="140">
        <f>+SUM(M7,R7,V7,W7,AC7)</f>
        <v>10441702</v>
      </c>
      <c r="M7" s="140">
        <f>+SUM(N7:Q7)</f>
        <v>1306521</v>
      </c>
      <c r="N7" s="140">
        <f>SUM(N$8:N$257)</f>
        <v>955520</v>
      </c>
      <c r="O7" s="140">
        <f>SUM(O$8:O$257)</f>
        <v>123563</v>
      </c>
      <c r="P7" s="140">
        <f>SUM(P$8:P$257)</f>
        <v>210683</v>
      </c>
      <c r="Q7" s="140">
        <f>SUM(Q$8:Q$257)</f>
        <v>16755</v>
      </c>
      <c r="R7" s="140">
        <f>+SUM(S7:U7)</f>
        <v>1404056</v>
      </c>
      <c r="S7" s="140">
        <f>SUM(S$8:S$257)</f>
        <v>101350</v>
      </c>
      <c r="T7" s="140">
        <f>SUM(T$8:T$257)</f>
        <v>1159746</v>
      </c>
      <c r="U7" s="140">
        <f>SUM(U$8:U$257)</f>
        <v>142960</v>
      </c>
      <c r="V7" s="140">
        <f>SUM(V$8:V$257)</f>
        <v>0</v>
      </c>
      <c r="W7" s="140">
        <f>+SUM(X7:AA7)</f>
        <v>7705484</v>
      </c>
      <c r="X7" s="140">
        <f t="shared" ref="X7:AD7" si="1">SUM(X$8:X$257)</f>
        <v>2279000</v>
      </c>
      <c r="Y7" s="140">
        <f t="shared" si="1"/>
        <v>3891707</v>
      </c>
      <c r="Z7" s="140">
        <f t="shared" si="1"/>
        <v>203142</v>
      </c>
      <c r="AA7" s="140">
        <f t="shared" si="1"/>
        <v>1331635</v>
      </c>
      <c r="AB7" s="140">
        <f t="shared" si="1"/>
        <v>2778601</v>
      </c>
      <c r="AC7" s="140">
        <f t="shared" si="1"/>
        <v>25641</v>
      </c>
      <c r="AD7" s="140">
        <f t="shared" si="1"/>
        <v>1037561</v>
      </c>
      <c r="AE7" s="140">
        <f>+SUM(D7,L7,AD7)</f>
        <v>21347635</v>
      </c>
      <c r="AF7" s="140">
        <f>+SUM(AG7,AL7)</f>
        <v>72418</v>
      </c>
      <c r="AG7" s="140">
        <f>+SUM(AH7:AK7)</f>
        <v>72418</v>
      </c>
      <c r="AH7" s="140">
        <f t="shared" ref="AH7:AM7" si="2">SUM(AH$8:AH$257)</f>
        <v>7984</v>
      </c>
      <c r="AI7" s="140">
        <f t="shared" si="2"/>
        <v>58784</v>
      </c>
      <c r="AJ7" s="140">
        <f t="shared" si="2"/>
        <v>0</v>
      </c>
      <c r="AK7" s="140">
        <f t="shared" si="2"/>
        <v>5650</v>
      </c>
      <c r="AL7" s="140">
        <f t="shared" si="2"/>
        <v>0</v>
      </c>
      <c r="AM7" s="140">
        <f t="shared" si="2"/>
        <v>0</v>
      </c>
      <c r="AN7" s="140">
        <f>+SUM(AO7,AT7,AX7,AY7,BE7)</f>
        <v>1590799</v>
      </c>
      <c r="AO7" s="140">
        <f>+SUM(AP7:AS7)</f>
        <v>220861</v>
      </c>
      <c r="AP7" s="140">
        <f>SUM(AP$8:AP$257)</f>
        <v>174699</v>
      </c>
      <c r="AQ7" s="140">
        <f>SUM(AQ$8:AQ$257)</f>
        <v>0</v>
      </c>
      <c r="AR7" s="140">
        <f>SUM(AR$8:AR$257)</f>
        <v>46162</v>
      </c>
      <c r="AS7" s="140">
        <f>SUM(AS$8:AS$257)</f>
        <v>0</v>
      </c>
      <c r="AT7" s="140">
        <f>+SUM(AU7:AW7)</f>
        <v>343877</v>
      </c>
      <c r="AU7" s="140">
        <f>SUM(AU$8:AU$257)</f>
        <v>49295</v>
      </c>
      <c r="AV7" s="140">
        <f>SUM(AV$8:AV$257)</f>
        <v>277444</v>
      </c>
      <c r="AW7" s="140">
        <f>SUM(AW$8:AW$257)</f>
        <v>17138</v>
      </c>
      <c r="AX7" s="140">
        <f>SUM(AX$8:AX$257)</f>
        <v>0</v>
      </c>
      <c r="AY7" s="140">
        <f>+SUM(AZ7:BC7)</f>
        <v>1023138</v>
      </c>
      <c r="AZ7" s="140">
        <f t="shared" ref="AZ7:BF7" si="3">SUM(AZ$8:AZ$257)</f>
        <v>69393</v>
      </c>
      <c r="BA7" s="140">
        <f t="shared" si="3"/>
        <v>916817</v>
      </c>
      <c r="BB7" s="140">
        <f t="shared" si="3"/>
        <v>24916</v>
      </c>
      <c r="BC7" s="140">
        <f t="shared" si="3"/>
        <v>12012</v>
      </c>
      <c r="BD7" s="140">
        <f t="shared" si="3"/>
        <v>343725</v>
      </c>
      <c r="BE7" s="140">
        <f t="shared" si="3"/>
        <v>2923</v>
      </c>
      <c r="BF7" s="140">
        <f t="shared" si="3"/>
        <v>31186</v>
      </c>
      <c r="BG7" s="140">
        <f>+SUM(BF7,AN7,AF7)</f>
        <v>1694403</v>
      </c>
      <c r="BH7" s="140">
        <f t="shared" ref="BH7:CI7" si="4">SUM(D7,AF7)</f>
        <v>9940790</v>
      </c>
      <c r="BI7" s="140">
        <f t="shared" si="4"/>
        <v>9923276</v>
      </c>
      <c r="BJ7" s="140">
        <f t="shared" si="4"/>
        <v>8262</v>
      </c>
      <c r="BK7" s="140">
        <f t="shared" si="4"/>
        <v>8834069</v>
      </c>
      <c r="BL7" s="140">
        <f t="shared" si="4"/>
        <v>983118</v>
      </c>
      <c r="BM7" s="140">
        <f t="shared" si="4"/>
        <v>97827</v>
      </c>
      <c r="BN7" s="140">
        <f t="shared" si="4"/>
        <v>17514</v>
      </c>
      <c r="BO7" s="140">
        <f t="shared" si="4"/>
        <v>107396</v>
      </c>
      <c r="BP7" s="140">
        <f t="shared" si="4"/>
        <v>12032501</v>
      </c>
      <c r="BQ7" s="140">
        <f t="shared" si="4"/>
        <v>1527382</v>
      </c>
      <c r="BR7" s="140">
        <f t="shared" si="4"/>
        <v>1130219</v>
      </c>
      <c r="BS7" s="140">
        <f t="shared" si="4"/>
        <v>123563</v>
      </c>
      <c r="BT7" s="140">
        <f t="shared" si="4"/>
        <v>256845</v>
      </c>
      <c r="BU7" s="140">
        <f t="shared" si="4"/>
        <v>16755</v>
      </c>
      <c r="BV7" s="140">
        <f t="shared" si="4"/>
        <v>1747933</v>
      </c>
      <c r="BW7" s="140">
        <f t="shared" si="4"/>
        <v>150645</v>
      </c>
      <c r="BX7" s="140">
        <f t="shared" si="4"/>
        <v>1437190</v>
      </c>
      <c r="BY7" s="140">
        <f t="shared" si="4"/>
        <v>160098</v>
      </c>
      <c r="BZ7" s="140">
        <f t="shared" si="4"/>
        <v>0</v>
      </c>
      <c r="CA7" s="140">
        <f t="shared" si="4"/>
        <v>8728622</v>
      </c>
      <c r="CB7" s="140">
        <f t="shared" si="4"/>
        <v>2348393</v>
      </c>
      <c r="CC7" s="140">
        <f t="shared" si="4"/>
        <v>4808524</v>
      </c>
      <c r="CD7" s="140">
        <f t="shared" si="4"/>
        <v>228058</v>
      </c>
      <c r="CE7" s="140">
        <f t="shared" si="4"/>
        <v>1343647</v>
      </c>
      <c r="CF7" s="140">
        <f t="shared" si="4"/>
        <v>3122326</v>
      </c>
      <c r="CG7" s="140">
        <f t="shared" si="4"/>
        <v>28564</v>
      </c>
      <c r="CH7" s="140">
        <f t="shared" si="4"/>
        <v>1068747</v>
      </c>
      <c r="CI7" s="140">
        <f t="shared" si="4"/>
        <v>23042038</v>
      </c>
    </row>
    <row r="8" spans="1:8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+SUM(E8,J8)</f>
        <v>17115</v>
      </c>
      <c r="E8" s="121">
        <f>+SUM(F8:I8)</f>
        <v>17115</v>
      </c>
      <c r="F8" s="121">
        <v>0</v>
      </c>
      <c r="G8" s="121">
        <v>17115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2523392</v>
      </c>
      <c r="M8" s="121">
        <f>+SUM(N8:Q8)</f>
        <v>353795</v>
      </c>
      <c r="N8" s="121">
        <v>353795</v>
      </c>
      <c r="O8" s="121">
        <v>0</v>
      </c>
      <c r="P8" s="121">
        <v>0</v>
      </c>
      <c r="Q8" s="121">
        <v>0</v>
      </c>
      <c r="R8" s="121">
        <f>+SUM(S8:U8)</f>
        <v>174579</v>
      </c>
      <c r="S8" s="121">
        <v>7461</v>
      </c>
      <c r="T8" s="121">
        <v>114054</v>
      </c>
      <c r="U8" s="121">
        <v>53064</v>
      </c>
      <c r="V8" s="121">
        <v>0</v>
      </c>
      <c r="W8" s="121">
        <f>+SUM(X8:AA8)</f>
        <v>1995018</v>
      </c>
      <c r="X8" s="121">
        <v>751220</v>
      </c>
      <c r="Y8" s="121">
        <v>1243798</v>
      </c>
      <c r="Z8" s="121">
        <v>0</v>
      </c>
      <c r="AA8" s="121">
        <v>0</v>
      </c>
      <c r="AB8" s="121">
        <v>0</v>
      </c>
      <c r="AC8" s="121">
        <v>0</v>
      </c>
      <c r="AD8" s="121">
        <v>283133</v>
      </c>
      <c r="AE8" s="121">
        <f>+SUM(D8,L8,AD8)</f>
        <v>2823640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170375</v>
      </c>
      <c r="AO8" s="121">
        <f>+SUM(AP8:AS8)</f>
        <v>16986</v>
      </c>
      <c r="AP8" s="121">
        <v>16986</v>
      </c>
      <c r="AQ8" s="121">
        <v>0</v>
      </c>
      <c r="AR8" s="121">
        <v>0</v>
      </c>
      <c r="AS8" s="121">
        <v>0</v>
      </c>
      <c r="AT8" s="121">
        <f>+SUM(AU8:AW8)</f>
        <v>63596</v>
      </c>
      <c r="AU8" s="121">
        <v>0</v>
      </c>
      <c r="AV8" s="121">
        <v>46458</v>
      </c>
      <c r="AW8" s="121">
        <v>17138</v>
      </c>
      <c r="AX8" s="121">
        <v>0</v>
      </c>
      <c r="AY8" s="121">
        <f>+SUM(AZ8:BC8)</f>
        <v>89793</v>
      </c>
      <c r="AZ8" s="121">
        <v>45265</v>
      </c>
      <c r="BA8" s="121">
        <v>44528</v>
      </c>
      <c r="BB8" s="121">
        <v>0</v>
      </c>
      <c r="BC8" s="121">
        <v>0</v>
      </c>
      <c r="BD8" s="121">
        <v>0</v>
      </c>
      <c r="BE8" s="121">
        <v>0</v>
      </c>
      <c r="BF8" s="121">
        <v>1537</v>
      </c>
      <c r="BG8" s="121">
        <f>+SUM(BF8,AN8,AF8)</f>
        <v>171912</v>
      </c>
      <c r="BH8" s="121">
        <f>SUM(D8,AF8)</f>
        <v>17115</v>
      </c>
      <c r="BI8" s="121">
        <f>SUM(E8,AG8)</f>
        <v>17115</v>
      </c>
      <c r="BJ8" s="121">
        <f>SUM(F8,AH8)</f>
        <v>0</v>
      </c>
      <c r="BK8" s="121">
        <f>SUM(G8,AI8)</f>
        <v>17115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2693767</v>
      </c>
      <c r="BQ8" s="121">
        <f>SUM(M8,AO8)</f>
        <v>370781</v>
      </c>
      <c r="BR8" s="121">
        <f>SUM(N8,AP8)</f>
        <v>370781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238175</v>
      </c>
      <c r="BW8" s="121">
        <f>SUM(S8,AU8)</f>
        <v>7461</v>
      </c>
      <c r="BX8" s="121">
        <f>SUM(T8,AV8)</f>
        <v>160512</v>
      </c>
      <c r="BY8" s="121">
        <f>SUM(U8,AW8)</f>
        <v>70202</v>
      </c>
      <c r="BZ8" s="121">
        <f>SUM(V8,AX8)</f>
        <v>0</v>
      </c>
      <c r="CA8" s="121">
        <f>SUM(W8,AY8)</f>
        <v>2084811</v>
      </c>
      <c r="CB8" s="121">
        <f>SUM(X8,AZ8)</f>
        <v>796485</v>
      </c>
      <c r="CC8" s="121">
        <f>SUM(Y8,BA8)</f>
        <v>1288326</v>
      </c>
      <c r="CD8" s="121">
        <f>SUM(Z8,BB8)</f>
        <v>0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284670</v>
      </c>
      <c r="CI8" s="121">
        <f>SUM(AE8,BG8)</f>
        <v>2995552</v>
      </c>
    </row>
    <row r="9" spans="1:8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+SUM(E9,J9)</f>
        <v>25095</v>
      </c>
      <c r="E9" s="121">
        <f>+SUM(F9:I9)</f>
        <v>25095</v>
      </c>
      <c r="F9" s="121">
        <v>0</v>
      </c>
      <c r="G9" s="121">
        <v>25095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490057</v>
      </c>
      <c r="M9" s="121">
        <f>+SUM(N9:Q9)</f>
        <v>96953</v>
      </c>
      <c r="N9" s="121">
        <v>49135</v>
      </c>
      <c r="O9" s="121">
        <v>20627</v>
      </c>
      <c r="P9" s="121">
        <v>27191</v>
      </c>
      <c r="Q9" s="121">
        <v>0</v>
      </c>
      <c r="R9" s="121">
        <f>+SUM(S9:U9)</f>
        <v>34181</v>
      </c>
      <c r="S9" s="121">
        <v>2967</v>
      </c>
      <c r="T9" s="121">
        <v>27284</v>
      </c>
      <c r="U9" s="121">
        <v>3930</v>
      </c>
      <c r="V9" s="121">
        <v>0</v>
      </c>
      <c r="W9" s="121">
        <f>+SUM(X9:AA9)</f>
        <v>358923</v>
      </c>
      <c r="X9" s="121">
        <v>225753</v>
      </c>
      <c r="Y9" s="121">
        <v>95741</v>
      </c>
      <c r="Z9" s="121">
        <v>0</v>
      </c>
      <c r="AA9" s="121">
        <v>37429</v>
      </c>
      <c r="AB9" s="121">
        <v>391180</v>
      </c>
      <c r="AC9" s="121">
        <v>0</v>
      </c>
      <c r="AD9" s="121">
        <v>14779</v>
      </c>
      <c r="AE9" s="121">
        <f>+SUM(D9,L9,AD9)</f>
        <v>529931</v>
      </c>
      <c r="AF9" s="121">
        <f>+SUM(AG9,AL9)</f>
        <v>41360</v>
      </c>
      <c r="AG9" s="121">
        <f>+SUM(AH9:AK9)</f>
        <v>41360</v>
      </c>
      <c r="AH9" s="121">
        <v>0</v>
      </c>
      <c r="AI9" s="121">
        <v>41360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116924</v>
      </c>
      <c r="AO9" s="121">
        <f>+SUM(AP9:AS9)</f>
        <v>53061</v>
      </c>
      <c r="AP9" s="121">
        <v>24519</v>
      </c>
      <c r="AQ9" s="121">
        <v>0</v>
      </c>
      <c r="AR9" s="121">
        <v>28542</v>
      </c>
      <c r="AS9" s="121">
        <v>0</v>
      </c>
      <c r="AT9" s="121">
        <f>+SUM(AU9:AW9)</f>
        <v>51898</v>
      </c>
      <c r="AU9" s="121">
        <v>0</v>
      </c>
      <c r="AV9" s="121">
        <v>51898</v>
      </c>
      <c r="AW9" s="121">
        <v>0</v>
      </c>
      <c r="AX9" s="121">
        <v>0</v>
      </c>
      <c r="AY9" s="121">
        <f>+SUM(AZ9:BC9)</f>
        <v>11965</v>
      </c>
      <c r="AZ9" s="121">
        <v>0</v>
      </c>
      <c r="BA9" s="121">
        <v>0</v>
      </c>
      <c r="BB9" s="121">
        <v>0</v>
      </c>
      <c r="BC9" s="121">
        <v>11965</v>
      </c>
      <c r="BD9" s="121">
        <v>0</v>
      </c>
      <c r="BE9" s="121">
        <v>0</v>
      </c>
      <c r="BF9" s="121">
        <v>0</v>
      </c>
      <c r="BG9" s="121">
        <f>+SUM(BF9,AN9,AF9)</f>
        <v>158284</v>
      </c>
      <c r="BH9" s="121">
        <f>SUM(D9,AF9)</f>
        <v>66455</v>
      </c>
      <c r="BI9" s="121">
        <f>SUM(E9,AG9)</f>
        <v>66455</v>
      </c>
      <c r="BJ9" s="121">
        <f>SUM(F9,AH9)</f>
        <v>0</v>
      </c>
      <c r="BK9" s="121">
        <f>SUM(G9,AI9)</f>
        <v>66455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606981</v>
      </c>
      <c r="BQ9" s="121">
        <f>SUM(M9,AO9)</f>
        <v>150014</v>
      </c>
      <c r="BR9" s="121">
        <f>SUM(N9,AP9)</f>
        <v>73654</v>
      </c>
      <c r="BS9" s="121">
        <f>SUM(O9,AQ9)</f>
        <v>20627</v>
      </c>
      <c r="BT9" s="121">
        <f>SUM(P9,AR9)</f>
        <v>55733</v>
      </c>
      <c r="BU9" s="121">
        <f>SUM(Q9,AS9)</f>
        <v>0</v>
      </c>
      <c r="BV9" s="121">
        <f>SUM(R9,AT9)</f>
        <v>86079</v>
      </c>
      <c r="BW9" s="121">
        <f>SUM(S9,AU9)</f>
        <v>2967</v>
      </c>
      <c r="BX9" s="121">
        <f>SUM(T9,AV9)</f>
        <v>79182</v>
      </c>
      <c r="BY9" s="121">
        <f>SUM(U9,AW9)</f>
        <v>3930</v>
      </c>
      <c r="BZ9" s="121">
        <f>SUM(V9,AX9)</f>
        <v>0</v>
      </c>
      <c r="CA9" s="121">
        <f>SUM(W9,AY9)</f>
        <v>370888</v>
      </c>
      <c r="CB9" s="121">
        <f>SUM(X9,AZ9)</f>
        <v>225753</v>
      </c>
      <c r="CC9" s="121">
        <f>SUM(Y9,BA9)</f>
        <v>95741</v>
      </c>
      <c r="CD9" s="121">
        <f>SUM(Z9,BB9)</f>
        <v>0</v>
      </c>
      <c r="CE9" s="121">
        <f>SUM(AA9,BC9)</f>
        <v>49394</v>
      </c>
      <c r="CF9" s="121">
        <f>SUM(AB9,BD9)</f>
        <v>391180</v>
      </c>
      <c r="CG9" s="121">
        <f>SUM(AC9,BE9)</f>
        <v>0</v>
      </c>
      <c r="CH9" s="121">
        <f>SUM(AD9,BF9)</f>
        <v>14779</v>
      </c>
      <c r="CI9" s="121">
        <f>SUM(AE9,BG9)</f>
        <v>688215</v>
      </c>
    </row>
    <row r="10" spans="1:8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+SUM(E10,J10)</f>
        <v>5827713</v>
      </c>
      <c r="E10" s="121">
        <f>+SUM(F10:I10)</f>
        <v>5818253</v>
      </c>
      <c r="F10" s="121">
        <v>0</v>
      </c>
      <c r="G10" s="121">
        <v>5815507</v>
      </c>
      <c r="H10" s="121">
        <v>0</v>
      </c>
      <c r="I10" s="121">
        <v>2746</v>
      </c>
      <c r="J10" s="121">
        <v>9460</v>
      </c>
      <c r="K10" s="121">
        <v>0</v>
      </c>
      <c r="L10" s="121">
        <f>+SUM(M10,R10,V10,W10,AC10)</f>
        <v>1895985</v>
      </c>
      <c r="M10" s="121">
        <f>+SUM(N10:Q10)</f>
        <v>184456</v>
      </c>
      <c r="N10" s="121">
        <v>184456</v>
      </c>
      <c r="O10" s="121">
        <v>0</v>
      </c>
      <c r="P10" s="121">
        <v>0</v>
      </c>
      <c r="Q10" s="121">
        <v>0</v>
      </c>
      <c r="R10" s="121">
        <f>+SUM(S10:U10)</f>
        <v>557828</v>
      </c>
      <c r="S10" s="121">
        <v>0</v>
      </c>
      <c r="T10" s="121">
        <v>506411</v>
      </c>
      <c r="U10" s="121">
        <v>51417</v>
      </c>
      <c r="V10" s="121">
        <v>0</v>
      </c>
      <c r="W10" s="121">
        <f>+SUM(X10:AA10)</f>
        <v>1153701</v>
      </c>
      <c r="X10" s="121">
        <v>519282</v>
      </c>
      <c r="Y10" s="121">
        <v>618533</v>
      </c>
      <c r="Z10" s="121">
        <v>8182</v>
      </c>
      <c r="AA10" s="121">
        <v>7704</v>
      </c>
      <c r="AB10" s="121">
        <v>0</v>
      </c>
      <c r="AC10" s="121">
        <v>0</v>
      </c>
      <c r="AD10" s="121">
        <v>427300</v>
      </c>
      <c r="AE10" s="121">
        <f>+SUM(D10,L10,AD10)</f>
        <v>8150998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448023</v>
      </c>
      <c r="AO10" s="121">
        <f>+SUM(AP10:AS10)</f>
        <v>2788</v>
      </c>
      <c r="AP10" s="121">
        <v>2788</v>
      </c>
      <c r="AQ10" s="121">
        <v>0</v>
      </c>
      <c r="AR10" s="121">
        <v>0</v>
      </c>
      <c r="AS10" s="121">
        <v>0</v>
      </c>
      <c r="AT10" s="121">
        <f>+SUM(AU10:AW10)</f>
        <v>31855</v>
      </c>
      <c r="AU10" s="121">
        <v>0</v>
      </c>
      <c r="AV10" s="121">
        <v>31855</v>
      </c>
      <c r="AW10" s="121">
        <v>0</v>
      </c>
      <c r="AX10" s="121">
        <v>0</v>
      </c>
      <c r="AY10" s="121">
        <f>+SUM(AZ10:BC10)</f>
        <v>413380</v>
      </c>
      <c r="AZ10" s="121">
        <v>0</v>
      </c>
      <c r="BA10" s="121">
        <v>413380</v>
      </c>
      <c r="BB10" s="121">
        <v>0</v>
      </c>
      <c r="BC10" s="121">
        <v>0</v>
      </c>
      <c r="BD10" s="121">
        <v>0</v>
      </c>
      <c r="BE10" s="121">
        <v>0</v>
      </c>
      <c r="BF10" s="121">
        <v>2165</v>
      </c>
      <c r="BG10" s="121">
        <f>+SUM(BF10,AN10,AF10)</f>
        <v>450188</v>
      </c>
      <c r="BH10" s="121">
        <f>SUM(D10,AF10)</f>
        <v>5827713</v>
      </c>
      <c r="BI10" s="121">
        <f>SUM(E10,AG10)</f>
        <v>5818253</v>
      </c>
      <c r="BJ10" s="121">
        <f>SUM(F10,AH10)</f>
        <v>0</v>
      </c>
      <c r="BK10" s="121">
        <f>SUM(G10,AI10)</f>
        <v>5815507</v>
      </c>
      <c r="BL10" s="121">
        <f>SUM(H10,AJ10)</f>
        <v>0</v>
      </c>
      <c r="BM10" s="121">
        <f>SUM(I10,AK10)</f>
        <v>2746</v>
      </c>
      <c r="BN10" s="121">
        <f>SUM(J10,AL10)</f>
        <v>9460</v>
      </c>
      <c r="BO10" s="121">
        <f>SUM(K10,AM10)</f>
        <v>0</v>
      </c>
      <c r="BP10" s="121">
        <f>SUM(L10,AN10)</f>
        <v>2344008</v>
      </c>
      <c r="BQ10" s="121">
        <f>SUM(M10,AO10)</f>
        <v>187244</v>
      </c>
      <c r="BR10" s="121">
        <f>SUM(N10,AP10)</f>
        <v>187244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589683</v>
      </c>
      <c r="BW10" s="121">
        <f>SUM(S10,AU10)</f>
        <v>0</v>
      </c>
      <c r="BX10" s="121">
        <f>SUM(T10,AV10)</f>
        <v>538266</v>
      </c>
      <c r="BY10" s="121">
        <f>SUM(U10,AW10)</f>
        <v>51417</v>
      </c>
      <c r="BZ10" s="121">
        <f>SUM(V10,AX10)</f>
        <v>0</v>
      </c>
      <c r="CA10" s="121">
        <f>SUM(W10,AY10)</f>
        <v>1567081</v>
      </c>
      <c r="CB10" s="121">
        <f>SUM(X10,AZ10)</f>
        <v>519282</v>
      </c>
      <c r="CC10" s="121">
        <f>SUM(Y10,BA10)</f>
        <v>1031913</v>
      </c>
      <c r="CD10" s="121">
        <f>SUM(Z10,BB10)</f>
        <v>8182</v>
      </c>
      <c r="CE10" s="121">
        <f>SUM(AA10,BC10)</f>
        <v>7704</v>
      </c>
      <c r="CF10" s="121">
        <f>SUM(AB10,BD10)</f>
        <v>0</v>
      </c>
      <c r="CG10" s="121">
        <f>SUM(AC10,BE10)</f>
        <v>0</v>
      </c>
      <c r="CH10" s="121">
        <f>SUM(AD10,BF10)</f>
        <v>429465</v>
      </c>
      <c r="CI10" s="121">
        <f>SUM(AE10,BG10)</f>
        <v>8601186</v>
      </c>
    </row>
    <row r="11" spans="1:8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382586</v>
      </c>
      <c r="M11" s="121">
        <f>+SUM(N11:Q11)</f>
        <v>47532</v>
      </c>
      <c r="N11" s="121">
        <v>36578</v>
      </c>
      <c r="O11" s="121">
        <v>10954</v>
      </c>
      <c r="P11" s="121">
        <v>0</v>
      </c>
      <c r="Q11" s="121">
        <v>0</v>
      </c>
      <c r="R11" s="121">
        <f>+SUM(S11:U11)</f>
        <v>6191</v>
      </c>
      <c r="S11" s="121">
        <v>2465</v>
      </c>
      <c r="T11" s="121">
        <v>3446</v>
      </c>
      <c r="U11" s="121">
        <v>280</v>
      </c>
      <c r="V11" s="121">
        <v>0</v>
      </c>
      <c r="W11" s="121">
        <f>+SUM(X11:AA11)</f>
        <v>328863</v>
      </c>
      <c r="X11" s="121">
        <v>219655</v>
      </c>
      <c r="Y11" s="121">
        <v>75821</v>
      </c>
      <c r="Z11" s="121">
        <v>33387</v>
      </c>
      <c r="AA11" s="121">
        <v>0</v>
      </c>
      <c r="AB11" s="121">
        <v>478657</v>
      </c>
      <c r="AC11" s="121">
        <v>0</v>
      </c>
      <c r="AD11" s="121">
        <v>1224</v>
      </c>
      <c r="AE11" s="121">
        <f>+SUM(D11,L11,AD11)</f>
        <v>383810</v>
      </c>
      <c r="AF11" s="121">
        <f>+SUM(AG11,AL11)</f>
        <v>7984</v>
      </c>
      <c r="AG11" s="121">
        <f>+SUM(AH11:AK11)</f>
        <v>7984</v>
      </c>
      <c r="AH11" s="121">
        <v>7984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109771</v>
      </c>
      <c r="AO11" s="121">
        <f>+SUM(AP11:AS11)</f>
        <v>51110</v>
      </c>
      <c r="AP11" s="121">
        <v>51110</v>
      </c>
      <c r="AQ11" s="121">
        <v>0</v>
      </c>
      <c r="AR11" s="121">
        <v>0</v>
      </c>
      <c r="AS11" s="121">
        <v>0</v>
      </c>
      <c r="AT11" s="121">
        <f>+SUM(AU11:AW11)</f>
        <v>49295</v>
      </c>
      <c r="AU11" s="121">
        <v>49295</v>
      </c>
      <c r="AV11" s="121">
        <v>0</v>
      </c>
      <c r="AW11" s="121">
        <v>0</v>
      </c>
      <c r="AX11" s="121">
        <v>0</v>
      </c>
      <c r="AY11" s="121">
        <f>+SUM(AZ11:BC11)</f>
        <v>9366</v>
      </c>
      <c r="AZ11" s="121">
        <v>9366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117755</v>
      </c>
      <c r="BH11" s="121">
        <f>SUM(D11,AF11)</f>
        <v>7984</v>
      </c>
      <c r="BI11" s="121">
        <f>SUM(E11,AG11)</f>
        <v>7984</v>
      </c>
      <c r="BJ11" s="121">
        <f>SUM(F11,AH11)</f>
        <v>7984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492357</v>
      </c>
      <c r="BQ11" s="121">
        <f>SUM(M11,AO11)</f>
        <v>98642</v>
      </c>
      <c r="BR11" s="121">
        <f>SUM(N11,AP11)</f>
        <v>87688</v>
      </c>
      <c r="BS11" s="121">
        <f>SUM(O11,AQ11)</f>
        <v>10954</v>
      </c>
      <c r="BT11" s="121">
        <f>SUM(P11,AR11)</f>
        <v>0</v>
      </c>
      <c r="BU11" s="121">
        <f>SUM(Q11,AS11)</f>
        <v>0</v>
      </c>
      <c r="BV11" s="121">
        <f>SUM(R11,AT11)</f>
        <v>55486</v>
      </c>
      <c r="BW11" s="121">
        <f>SUM(S11,AU11)</f>
        <v>51760</v>
      </c>
      <c r="BX11" s="121">
        <f>SUM(T11,AV11)</f>
        <v>3446</v>
      </c>
      <c r="BY11" s="121">
        <f>SUM(U11,AW11)</f>
        <v>280</v>
      </c>
      <c r="BZ11" s="121">
        <f>SUM(V11,AX11)</f>
        <v>0</v>
      </c>
      <c r="CA11" s="121">
        <f>SUM(W11,AY11)</f>
        <v>338229</v>
      </c>
      <c r="CB11" s="121">
        <f>SUM(X11,AZ11)</f>
        <v>229021</v>
      </c>
      <c r="CC11" s="121">
        <f>SUM(Y11,BA11)</f>
        <v>75821</v>
      </c>
      <c r="CD11" s="121">
        <f>SUM(Z11,BB11)</f>
        <v>33387</v>
      </c>
      <c r="CE11" s="121">
        <f>SUM(AA11,BC11)</f>
        <v>0</v>
      </c>
      <c r="CF11" s="121">
        <f>SUM(AB11,BD11)</f>
        <v>478657</v>
      </c>
      <c r="CG11" s="121">
        <f>SUM(AC11,BE11)</f>
        <v>0</v>
      </c>
      <c r="CH11" s="121">
        <f>SUM(AD11,BF11)</f>
        <v>1224</v>
      </c>
      <c r="CI11" s="121">
        <f>SUM(AE11,BG11)</f>
        <v>501565</v>
      </c>
    </row>
    <row r="12" spans="1:8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+SUM(E12,J12)</f>
        <v>3135</v>
      </c>
      <c r="E12" s="121">
        <f>+SUM(F12:I12)</f>
        <v>3135</v>
      </c>
      <c r="F12" s="121">
        <v>0</v>
      </c>
      <c r="G12" s="121">
        <v>3135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1482461</v>
      </c>
      <c r="M12" s="121">
        <f>+SUM(N12:Q12)</f>
        <v>132524</v>
      </c>
      <c r="N12" s="121">
        <v>76892</v>
      </c>
      <c r="O12" s="121">
        <v>43851</v>
      </c>
      <c r="P12" s="121">
        <v>11781</v>
      </c>
      <c r="Q12" s="121">
        <v>0</v>
      </c>
      <c r="R12" s="121">
        <f>+SUM(S12:U12)</f>
        <v>46828</v>
      </c>
      <c r="S12" s="121">
        <v>6907</v>
      </c>
      <c r="T12" s="121">
        <v>36326</v>
      </c>
      <c r="U12" s="121">
        <v>3595</v>
      </c>
      <c r="V12" s="121">
        <v>0</v>
      </c>
      <c r="W12" s="121">
        <f>+SUM(X12:AA12)</f>
        <v>1303109</v>
      </c>
      <c r="X12" s="121">
        <v>79141</v>
      </c>
      <c r="Y12" s="121">
        <v>93533</v>
      </c>
      <c r="Z12" s="121">
        <v>114294</v>
      </c>
      <c r="AA12" s="121">
        <v>1016141</v>
      </c>
      <c r="AB12" s="121">
        <v>0</v>
      </c>
      <c r="AC12" s="121">
        <v>0</v>
      </c>
      <c r="AD12" s="121">
        <v>0</v>
      </c>
      <c r="AE12" s="121">
        <f>+SUM(D12,L12,AD12)</f>
        <v>1485596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138447</v>
      </c>
      <c r="AO12" s="121">
        <f>+SUM(AP12:AS12)</f>
        <v>57625</v>
      </c>
      <c r="AP12" s="121">
        <v>40005</v>
      </c>
      <c r="AQ12" s="121">
        <v>0</v>
      </c>
      <c r="AR12" s="121">
        <v>17620</v>
      </c>
      <c r="AS12" s="121">
        <v>0</v>
      </c>
      <c r="AT12" s="121">
        <f>+SUM(AU12:AW12)</f>
        <v>61101</v>
      </c>
      <c r="AU12" s="121">
        <v>0</v>
      </c>
      <c r="AV12" s="121">
        <v>61101</v>
      </c>
      <c r="AW12" s="121">
        <v>0</v>
      </c>
      <c r="AX12" s="121">
        <v>0</v>
      </c>
      <c r="AY12" s="121">
        <f>+SUM(AZ12:BC12)</f>
        <v>19721</v>
      </c>
      <c r="AZ12" s="121">
        <v>0</v>
      </c>
      <c r="BA12" s="121">
        <v>0</v>
      </c>
      <c r="BB12" s="121">
        <v>19674</v>
      </c>
      <c r="BC12" s="121">
        <v>47</v>
      </c>
      <c r="BD12" s="121">
        <v>0</v>
      </c>
      <c r="BE12" s="121">
        <v>0</v>
      </c>
      <c r="BF12" s="121">
        <v>0</v>
      </c>
      <c r="BG12" s="121">
        <f>+SUM(BF12,AN12,AF12)</f>
        <v>138447</v>
      </c>
      <c r="BH12" s="121">
        <f>SUM(D12,AF12)</f>
        <v>3135</v>
      </c>
      <c r="BI12" s="121">
        <f>SUM(E12,AG12)</f>
        <v>3135</v>
      </c>
      <c r="BJ12" s="121">
        <f>SUM(F12,AH12)</f>
        <v>0</v>
      </c>
      <c r="BK12" s="121">
        <f>SUM(G12,AI12)</f>
        <v>3135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1620908</v>
      </c>
      <c r="BQ12" s="121">
        <f>SUM(M12,AO12)</f>
        <v>190149</v>
      </c>
      <c r="BR12" s="121">
        <f>SUM(N12,AP12)</f>
        <v>116897</v>
      </c>
      <c r="BS12" s="121">
        <f>SUM(O12,AQ12)</f>
        <v>43851</v>
      </c>
      <c r="BT12" s="121">
        <f>SUM(P12,AR12)</f>
        <v>29401</v>
      </c>
      <c r="BU12" s="121">
        <f>SUM(Q12,AS12)</f>
        <v>0</v>
      </c>
      <c r="BV12" s="121">
        <f>SUM(R12,AT12)</f>
        <v>107929</v>
      </c>
      <c r="BW12" s="121">
        <f>SUM(S12,AU12)</f>
        <v>6907</v>
      </c>
      <c r="BX12" s="121">
        <f>SUM(T12,AV12)</f>
        <v>97427</v>
      </c>
      <c r="BY12" s="121">
        <f>SUM(U12,AW12)</f>
        <v>3595</v>
      </c>
      <c r="BZ12" s="121">
        <f>SUM(V12,AX12)</f>
        <v>0</v>
      </c>
      <c r="CA12" s="121">
        <f>SUM(W12,AY12)</f>
        <v>1322830</v>
      </c>
      <c r="CB12" s="121">
        <f>SUM(X12,AZ12)</f>
        <v>79141</v>
      </c>
      <c r="CC12" s="121">
        <f>SUM(Y12,BA12)</f>
        <v>93533</v>
      </c>
      <c r="CD12" s="121">
        <f>SUM(Z12,BB12)</f>
        <v>133968</v>
      </c>
      <c r="CE12" s="121">
        <f>SUM(AA12,BC12)</f>
        <v>1016188</v>
      </c>
      <c r="CF12" s="121">
        <f>SUM(AB12,BD12)</f>
        <v>0</v>
      </c>
      <c r="CG12" s="121">
        <f>SUM(AC12,BE12)</f>
        <v>0</v>
      </c>
      <c r="CH12" s="121">
        <f>SUM(AD12,BF12)</f>
        <v>0</v>
      </c>
      <c r="CI12" s="121">
        <f>SUM(AE12,BG12)</f>
        <v>1624043</v>
      </c>
    </row>
    <row r="13" spans="1:8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+SUM(E13,J13)</f>
        <v>6172</v>
      </c>
      <c r="E13" s="121">
        <f>+SUM(F13:I13)</f>
        <v>6172</v>
      </c>
      <c r="F13" s="121">
        <v>278</v>
      </c>
      <c r="G13" s="121">
        <v>5720</v>
      </c>
      <c r="H13" s="121">
        <v>174</v>
      </c>
      <c r="I13" s="121">
        <v>0</v>
      </c>
      <c r="J13" s="121">
        <v>0</v>
      </c>
      <c r="K13" s="121">
        <v>0</v>
      </c>
      <c r="L13" s="121">
        <f>+SUM(M13,R13,V13,W13,AC13)</f>
        <v>542513</v>
      </c>
      <c r="M13" s="121">
        <f>+SUM(N13:Q13)</f>
        <v>42246</v>
      </c>
      <c r="N13" s="121">
        <v>42246</v>
      </c>
      <c r="O13" s="121">
        <v>0</v>
      </c>
      <c r="P13" s="121">
        <v>0</v>
      </c>
      <c r="Q13" s="121">
        <v>0</v>
      </c>
      <c r="R13" s="121">
        <f>+SUM(S13:U13)</f>
        <v>20314</v>
      </c>
      <c r="S13" s="121">
        <v>1345</v>
      </c>
      <c r="T13" s="121">
        <v>10818</v>
      </c>
      <c r="U13" s="121">
        <v>8151</v>
      </c>
      <c r="V13" s="121">
        <v>0</v>
      </c>
      <c r="W13" s="121">
        <f>+SUM(X13:AA13)</f>
        <v>479953</v>
      </c>
      <c r="X13" s="121">
        <v>148038</v>
      </c>
      <c r="Y13" s="121">
        <v>308430</v>
      </c>
      <c r="Z13" s="121">
        <v>23485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548685</v>
      </c>
      <c r="AF13" s="121">
        <f>+SUM(AG13,AL13)</f>
        <v>924</v>
      </c>
      <c r="AG13" s="121">
        <f>+SUM(AH13:AK13)</f>
        <v>924</v>
      </c>
      <c r="AH13" s="121">
        <v>0</v>
      </c>
      <c r="AI13" s="121">
        <v>924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104715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275</v>
      </c>
      <c r="AU13" s="121">
        <v>0</v>
      </c>
      <c r="AV13" s="121">
        <v>275</v>
      </c>
      <c r="AW13" s="121">
        <v>0</v>
      </c>
      <c r="AX13" s="121">
        <v>0</v>
      </c>
      <c r="AY13" s="121">
        <f>+SUM(AZ13:BC13)</f>
        <v>104440</v>
      </c>
      <c r="AZ13" s="121">
        <v>4085</v>
      </c>
      <c r="BA13" s="121">
        <v>100355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105639</v>
      </c>
      <c r="BH13" s="121">
        <f>SUM(D13,AF13)</f>
        <v>7096</v>
      </c>
      <c r="BI13" s="121">
        <f>SUM(E13,AG13)</f>
        <v>7096</v>
      </c>
      <c r="BJ13" s="121">
        <f>SUM(F13,AH13)</f>
        <v>278</v>
      </c>
      <c r="BK13" s="121">
        <f>SUM(G13,AI13)</f>
        <v>6644</v>
      </c>
      <c r="BL13" s="121">
        <f>SUM(H13,AJ13)</f>
        <v>174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647228</v>
      </c>
      <c r="BQ13" s="121">
        <f>SUM(M13,AO13)</f>
        <v>42246</v>
      </c>
      <c r="BR13" s="121">
        <f>SUM(N13,AP13)</f>
        <v>42246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20589</v>
      </c>
      <c r="BW13" s="121">
        <f>SUM(S13,AU13)</f>
        <v>1345</v>
      </c>
      <c r="BX13" s="121">
        <f>SUM(T13,AV13)</f>
        <v>11093</v>
      </c>
      <c r="BY13" s="121">
        <f>SUM(U13,AW13)</f>
        <v>8151</v>
      </c>
      <c r="BZ13" s="121">
        <f>SUM(V13,AX13)</f>
        <v>0</v>
      </c>
      <c r="CA13" s="121">
        <f>SUM(W13,AY13)</f>
        <v>584393</v>
      </c>
      <c r="CB13" s="121">
        <f>SUM(X13,AZ13)</f>
        <v>152123</v>
      </c>
      <c r="CC13" s="121">
        <f>SUM(Y13,BA13)</f>
        <v>408785</v>
      </c>
      <c r="CD13" s="121">
        <f>SUM(Z13,BB13)</f>
        <v>23485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0</v>
      </c>
      <c r="CI13" s="121">
        <f>SUM(AE13,BG13)</f>
        <v>654324</v>
      </c>
    </row>
    <row r="14" spans="1:8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108777</v>
      </c>
      <c r="M14" s="121">
        <f>+SUM(N14:Q14)</f>
        <v>35837</v>
      </c>
      <c r="N14" s="121">
        <v>25631</v>
      </c>
      <c r="O14" s="121">
        <v>0</v>
      </c>
      <c r="P14" s="121">
        <v>5103</v>
      </c>
      <c r="Q14" s="121">
        <v>5103</v>
      </c>
      <c r="R14" s="121">
        <f>+SUM(S14:U14)</f>
        <v>13197</v>
      </c>
      <c r="S14" s="121">
        <v>0</v>
      </c>
      <c r="T14" s="121">
        <v>13197</v>
      </c>
      <c r="U14" s="121">
        <v>0</v>
      </c>
      <c r="V14" s="121">
        <v>0</v>
      </c>
      <c r="W14" s="121">
        <f>+SUM(X14:AA14)</f>
        <v>59743</v>
      </c>
      <c r="X14" s="121">
        <v>59743</v>
      </c>
      <c r="Y14" s="121">
        <v>0</v>
      </c>
      <c r="Z14" s="121">
        <v>0</v>
      </c>
      <c r="AA14" s="121">
        <v>0</v>
      </c>
      <c r="AB14" s="121">
        <v>172471</v>
      </c>
      <c r="AC14" s="121">
        <v>0</v>
      </c>
      <c r="AD14" s="121">
        <v>0</v>
      </c>
      <c r="AE14" s="121">
        <f>+SUM(D14,L14,AD14)</f>
        <v>108777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73225</v>
      </c>
      <c r="AO14" s="121">
        <f>+SUM(AP14:AS14)</f>
        <v>1903</v>
      </c>
      <c r="AP14" s="121">
        <v>1903</v>
      </c>
      <c r="AQ14" s="121">
        <v>0</v>
      </c>
      <c r="AR14" s="121">
        <v>0</v>
      </c>
      <c r="AS14" s="121">
        <v>0</v>
      </c>
      <c r="AT14" s="121">
        <f>+SUM(AU14:AW14)</f>
        <v>12641</v>
      </c>
      <c r="AU14" s="121">
        <v>0</v>
      </c>
      <c r="AV14" s="121">
        <v>12641</v>
      </c>
      <c r="AW14" s="121">
        <v>0</v>
      </c>
      <c r="AX14" s="121">
        <v>0</v>
      </c>
      <c r="AY14" s="121">
        <f>+SUM(AZ14:BC14)</f>
        <v>58681</v>
      </c>
      <c r="AZ14" s="121">
        <v>0</v>
      </c>
      <c r="BA14" s="121">
        <v>58681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73225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182002</v>
      </c>
      <c r="BQ14" s="121">
        <f>SUM(M14,AO14)</f>
        <v>37740</v>
      </c>
      <c r="BR14" s="121">
        <f>SUM(N14,AP14)</f>
        <v>27534</v>
      </c>
      <c r="BS14" s="121">
        <f>SUM(O14,AQ14)</f>
        <v>0</v>
      </c>
      <c r="BT14" s="121">
        <f>SUM(P14,AR14)</f>
        <v>5103</v>
      </c>
      <c r="BU14" s="121">
        <f>SUM(Q14,AS14)</f>
        <v>5103</v>
      </c>
      <c r="BV14" s="121">
        <f>SUM(R14,AT14)</f>
        <v>25838</v>
      </c>
      <c r="BW14" s="121">
        <f>SUM(S14,AU14)</f>
        <v>0</v>
      </c>
      <c r="BX14" s="121">
        <f>SUM(T14,AV14)</f>
        <v>25838</v>
      </c>
      <c r="BY14" s="121">
        <f>SUM(U14,AW14)</f>
        <v>0</v>
      </c>
      <c r="BZ14" s="121">
        <f>SUM(V14,AX14)</f>
        <v>0</v>
      </c>
      <c r="CA14" s="121">
        <f>SUM(W14,AY14)</f>
        <v>118424</v>
      </c>
      <c r="CB14" s="121">
        <f>SUM(X14,AZ14)</f>
        <v>59743</v>
      </c>
      <c r="CC14" s="121">
        <f>SUM(Y14,BA14)</f>
        <v>58681</v>
      </c>
      <c r="CD14" s="121">
        <f>SUM(Z14,BB14)</f>
        <v>0</v>
      </c>
      <c r="CE14" s="121">
        <f>SUM(AA14,BC14)</f>
        <v>0</v>
      </c>
      <c r="CF14" s="121">
        <f>SUM(AB14,BD14)</f>
        <v>172471</v>
      </c>
      <c r="CG14" s="121">
        <f>SUM(AC14,BE14)</f>
        <v>0</v>
      </c>
      <c r="CH14" s="121">
        <f>SUM(AD14,BF14)</f>
        <v>0</v>
      </c>
      <c r="CI14" s="121">
        <f>SUM(AE14,BG14)</f>
        <v>182002</v>
      </c>
    </row>
    <row r="15" spans="1:87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1054716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90450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1145166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+SUM(E16,J16)</f>
        <v>65964</v>
      </c>
      <c r="E16" s="121">
        <f>+SUM(F16:I16)</f>
        <v>60440</v>
      </c>
      <c r="F16" s="121">
        <v>0</v>
      </c>
      <c r="G16" s="121">
        <v>60440</v>
      </c>
      <c r="H16" s="121">
        <v>0</v>
      </c>
      <c r="I16" s="121">
        <v>0</v>
      </c>
      <c r="J16" s="121">
        <v>5524</v>
      </c>
      <c r="K16" s="121">
        <v>0</v>
      </c>
      <c r="L16" s="121">
        <f>+SUM(M16,R16,V16,W16,AC16)</f>
        <v>109161</v>
      </c>
      <c r="M16" s="121">
        <f>+SUM(N16:Q16)</f>
        <v>18804</v>
      </c>
      <c r="N16" s="121">
        <v>0</v>
      </c>
      <c r="O16" s="121">
        <v>0</v>
      </c>
      <c r="P16" s="121">
        <v>18804</v>
      </c>
      <c r="Q16" s="121">
        <v>0</v>
      </c>
      <c r="R16" s="121">
        <f>+SUM(S16:U16)</f>
        <v>43363</v>
      </c>
      <c r="S16" s="121">
        <v>7304</v>
      </c>
      <c r="T16" s="121">
        <v>34373</v>
      </c>
      <c r="U16" s="121">
        <v>1686</v>
      </c>
      <c r="V16" s="121">
        <v>0</v>
      </c>
      <c r="W16" s="121">
        <f>+SUM(X16:AA16)</f>
        <v>46994</v>
      </c>
      <c r="X16" s="121">
        <v>15372</v>
      </c>
      <c r="Y16" s="121">
        <v>29452</v>
      </c>
      <c r="Z16" s="121">
        <v>2170</v>
      </c>
      <c r="AA16" s="121">
        <v>0</v>
      </c>
      <c r="AB16" s="121">
        <v>0</v>
      </c>
      <c r="AC16" s="121">
        <v>0</v>
      </c>
      <c r="AD16" s="121">
        <v>20786</v>
      </c>
      <c r="AE16" s="121">
        <f>+SUM(D16,L16,AD16)</f>
        <v>195911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30754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65964</v>
      </c>
      <c r="BI16" s="121">
        <f>SUM(E16,AG16)</f>
        <v>60440</v>
      </c>
      <c r="BJ16" s="121">
        <f>SUM(F16,AH16)</f>
        <v>0</v>
      </c>
      <c r="BK16" s="121">
        <f>SUM(G16,AI16)</f>
        <v>60440</v>
      </c>
      <c r="BL16" s="121">
        <f>SUM(H16,AJ16)</f>
        <v>0</v>
      </c>
      <c r="BM16" s="121">
        <f>SUM(I16,AK16)</f>
        <v>0</v>
      </c>
      <c r="BN16" s="121">
        <f>SUM(J16,AL16)</f>
        <v>5524</v>
      </c>
      <c r="BO16" s="121">
        <f>SUM(K16,AM16)</f>
        <v>0</v>
      </c>
      <c r="BP16" s="121">
        <f>SUM(L16,AN16)</f>
        <v>109161</v>
      </c>
      <c r="BQ16" s="121">
        <f>SUM(M16,AO16)</f>
        <v>18804</v>
      </c>
      <c r="BR16" s="121">
        <f>SUM(N16,AP16)</f>
        <v>0</v>
      </c>
      <c r="BS16" s="121">
        <f>SUM(O16,AQ16)</f>
        <v>0</v>
      </c>
      <c r="BT16" s="121">
        <f>SUM(P16,AR16)</f>
        <v>18804</v>
      </c>
      <c r="BU16" s="121">
        <f>SUM(Q16,AS16)</f>
        <v>0</v>
      </c>
      <c r="BV16" s="121">
        <f>SUM(R16,AT16)</f>
        <v>43363</v>
      </c>
      <c r="BW16" s="121">
        <f>SUM(S16,AU16)</f>
        <v>7304</v>
      </c>
      <c r="BX16" s="121">
        <f>SUM(T16,AV16)</f>
        <v>34373</v>
      </c>
      <c r="BY16" s="121">
        <f>SUM(U16,AW16)</f>
        <v>1686</v>
      </c>
      <c r="BZ16" s="121">
        <f>SUM(V16,AX16)</f>
        <v>0</v>
      </c>
      <c r="CA16" s="121">
        <f>SUM(W16,AY16)</f>
        <v>46994</v>
      </c>
      <c r="CB16" s="121">
        <f>SUM(X16,AZ16)</f>
        <v>15372</v>
      </c>
      <c r="CC16" s="121">
        <f>SUM(Y16,BA16)</f>
        <v>29452</v>
      </c>
      <c r="CD16" s="121">
        <f>SUM(Z16,BB16)</f>
        <v>2170</v>
      </c>
      <c r="CE16" s="121">
        <f>SUM(AA16,BC16)</f>
        <v>0</v>
      </c>
      <c r="CF16" s="121">
        <f>SUM(AB16,BD16)</f>
        <v>30754</v>
      </c>
      <c r="CG16" s="121">
        <f>SUM(AC16,BE16)</f>
        <v>0</v>
      </c>
      <c r="CH16" s="121">
        <f>SUM(AD16,BF16)</f>
        <v>20786</v>
      </c>
      <c r="CI16" s="121">
        <f>SUM(AE16,BG16)</f>
        <v>195911</v>
      </c>
    </row>
    <row r="17" spans="1:87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91766</v>
      </c>
      <c r="L17" s="121">
        <f>+SUM(M17,R17,V17,W17,AC17)</f>
        <v>0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92907</v>
      </c>
      <c r="AC17" s="121">
        <v>0</v>
      </c>
      <c r="AD17" s="121">
        <v>0</v>
      </c>
      <c r="AE17" s="121">
        <f>+SUM(D17,L17,AD17)</f>
        <v>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20952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91766</v>
      </c>
      <c r="BP17" s="121">
        <f>SUM(L17,AN17)</f>
        <v>0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113859</v>
      </c>
      <c r="CG17" s="121">
        <f>SUM(AC17,BE17)</f>
        <v>0</v>
      </c>
      <c r="CH17" s="121">
        <f>SUM(AD17,BF17)</f>
        <v>0</v>
      </c>
      <c r="CI17" s="121">
        <f>SUM(AE17,BG17)</f>
        <v>0</v>
      </c>
    </row>
    <row r="18" spans="1:87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76326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36135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112461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80939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32782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113721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171130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63862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234992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8164</v>
      </c>
      <c r="L21" s="121">
        <f>+SUM(M21,R21,V21,W21,AC21)</f>
        <v>45959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45959</v>
      </c>
      <c r="S21" s="121">
        <v>45959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139188</v>
      </c>
      <c r="AC21" s="121">
        <v>0</v>
      </c>
      <c r="AD21" s="121">
        <v>0</v>
      </c>
      <c r="AE21" s="121">
        <f>+SUM(D21,L21,AD21)</f>
        <v>45959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41639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8164</v>
      </c>
      <c r="BP21" s="121">
        <f>SUM(L21,AN21)</f>
        <v>45959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45959</v>
      </c>
      <c r="BW21" s="121">
        <f>SUM(S21,AU21)</f>
        <v>45959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180827</v>
      </c>
      <c r="CG21" s="121">
        <f>SUM(AC21,BE21)</f>
        <v>0</v>
      </c>
      <c r="CH21" s="121">
        <f>SUM(AD21,BF21)</f>
        <v>0</v>
      </c>
      <c r="CI21" s="121">
        <f>SUM(AE21,BG21)</f>
        <v>45959</v>
      </c>
    </row>
    <row r="22" spans="1:87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7466</v>
      </c>
      <c r="L22" s="121">
        <f>+SUM(M22,R22,V22,W22,AC22)</f>
        <v>25386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25386</v>
      </c>
      <c r="X22" s="121">
        <v>25386</v>
      </c>
      <c r="Y22" s="121">
        <v>0</v>
      </c>
      <c r="Z22" s="121">
        <v>0</v>
      </c>
      <c r="AA22" s="121">
        <v>0</v>
      </c>
      <c r="AB22" s="121">
        <v>121087</v>
      </c>
      <c r="AC22" s="121">
        <v>0</v>
      </c>
      <c r="AD22" s="121">
        <v>0</v>
      </c>
      <c r="AE22" s="121">
        <f>+SUM(D22,L22,AD22)</f>
        <v>25386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27151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7466</v>
      </c>
      <c r="BP22" s="121">
        <f>SUM(L22,AN22)</f>
        <v>25386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25386</v>
      </c>
      <c r="CB22" s="121">
        <f>SUM(X22,AZ22)</f>
        <v>25386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148238</v>
      </c>
      <c r="CG22" s="121">
        <f>SUM(AC22,BE22)</f>
        <v>0</v>
      </c>
      <c r="CH22" s="121">
        <f>SUM(AD22,BF22)</f>
        <v>0</v>
      </c>
      <c r="CI22" s="121">
        <f>SUM(AE22,BG22)</f>
        <v>25386</v>
      </c>
    </row>
    <row r="23" spans="1:87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+SUM(E23,J23)</f>
        <v>24740</v>
      </c>
      <c r="E23" s="121">
        <f>+SUM(F23:I23)</f>
        <v>24740</v>
      </c>
      <c r="F23" s="121">
        <v>0</v>
      </c>
      <c r="G23" s="121">
        <v>19342</v>
      </c>
      <c r="H23" s="121">
        <v>5398</v>
      </c>
      <c r="I23" s="121">
        <v>0</v>
      </c>
      <c r="J23" s="121">
        <v>0</v>
      </c>
      <c r="K23" s="121">
        <v>0</v>
      </c>
      <c r="L23" s="121">
        <f>+SUM(M23,R23,V23,W23,AC23)</f>
        <v>72812</v>
      </c>
      <c r="M23" s="121">
        <f>+SUM(N23:Q23)</f>
        <v>36679</v>
      </c>
      <c r="N23" s="121">
        <v>0</v>
      </c>
      <c r="O23" s="121">
        <v>8345</v>
      </c>
      <c r="P23" s="121">
        <v>25071</v>
      </c>
      <c r="Q23" s="121">
        <v>3263</v>
      </c>
      <c r="R23" s="121">
        <f>+SUM(S23:U23)</f>
        <v>17064</v>
      </c>
      <c r="S23" s="121">
        <v>2078</v>
      </c>
      <c r="T23" s="121">
        <v>11060</v>
      </c>
      <c r="U23" s="121">
        <v>3926</v>
      </c>
      <c r="V23" s="121">
        <v>0</v>
      </c>
      <c r="W23" s="121">
        <f>+SUM(X23:AA23)</f>
        <v>19069</v>
      </c>
      <c r="X23" s="121">
        <v>0</v>
      </c>
      <c r="Y23" s="121">
        <v>17607</v>
      </c>
      <c r="Z23" s="121">
        <v>1462</v>
      </c>
      <c r="AA23" s="121">
        <v>0</v>
      </c>
      <c r="AB23" s="121">
        <v>0</v>
      </c>
      <c r="AC23" s="121">
        <v>0</v>
      </c>
      <c r="AD23" s="121">
        <v>0</v>
      </c>
      <c r="AE23" s="121">
        <f>+SUM(D23,L23,AD23)</f>
        <v>97552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24740</v>
      </c>
      <c r="BI23" s="121">
        <f>SUM(E23,AG23)</f>
        <v>24740</v>
      </c>
      <c r="BJ23" s="121">
        <f>SUM(F23,AH23)</f>
        <v>0</v>
      </c>
      <c r="BK23" s="121">
        <f>SUM(G23,AI23)</f>
        <v>19342</v>
      </c>
      <c r="BL23" s="121">
        <f>SUM(H23,AJ23)</f>
        <v>5398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72812</v>
      </c>
      <c r="BQ23" s="121">
        <f>SUM(M23,AO23)</f>
        <v>36679</v>
      </c>
      <c r="BR23" s="121">
        <f>SUM(N23,AP23)</f>
        <v>0</v>
      </c>
      <c r="BS23" s="121">
        <f>SUM(O23,AQ23)</f>
        <v>8345</v>
      </c>
      <c r="BT23" s="121">
        <f>SUM(P23,AR23)</f>
        <v>25071</v>
      </c>
      <c r="BU23" s="121">
        <f>SUM(Q23,AS23)</f>
        <v>3263</v>
      </c>
      <c r="BV23" s="121">
        <f>SUM(R23,AT23)</f>
        <v>17064</v>
      </c>
      <c r="BW23" s="121">
        <f>SUM(S23,AU23)</f>
        <v>2078</v>
      </c>
      <c r="BX23" s="121">
        <f>SUM(T23,AV23)</f>
        <v>11060</v>
      </c>
      <c r="BY23" s="121">
        <f>SUM(U23,AW23)</f>
        <v>3926</v>
      </c>
      <c r="BZ23" s="121">
        <f>SUM(V23,AX23)</f>
        <v>0</v>
      </c>
      <c r="CA23" s="121">
        <f>SUM(W23,AY23)</f>
        <v>19069</v>
      </c>
      <c r="CB23" s="121">
        <f>SUM(X23,AZ23)</f>
        <v>0</v>
      </c>
      <c r="CC23" s="121">
        <f>SUM(Y23,BA23)</f>
        <v>17607</v>
      </c>
      <c r="CD23" s="121">
        <f>SUM(Z23,BB23)</f>
        <v>1462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0</v>
      </c>
      <c r="CI23" s="121">
        <f>SUM(AE23,BG23)</f>
        <v>97552</v>
      </c>
    </row>
    <row r="24" spans="1:87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65945</v>
      </c>
      <c r="M24" s="121">
        <f>+SUM(N24:Q24)</f>
        <v>4337</v>
      </c>
      <c r="N24" s="121">
        <v>4337</v>
      </c>
      <c r="O24" s="121">
        <v>0</v>
      </c>
      <c r="P24" s="121">
        <v>0</v>
      </c>
      <c r="Q24" s="121">
        <v>0</v>
      </c>
      <c r="R24" s="121">
        <f>+SUM(S24:U24)</f>
        <v>20499</v>
      </c>
      <c r="S24" s="121">
        <v>488</v>
      </c>
      <c r="T24" s="121">
        <v>16623</v>
      </c>
      <c r="U24" s="121">
        <v>3388</v>
      </c>
      <c r="V24" s="121">
        <v>0</v>
      </c>
      <c r="W24" s="121">
        <f>+SUM(X24:AA24)</f>
        <v>41109</v>
      </c>
      <c r="X24" s="121">
        <v>12443</v>
      </c>
      <c r="Y24" s="121">
        <v>22644</v>
      </c>
      <c r="Z24" s="121">
        <v>6022</v>
      </c>
      <c r="AA24" s="121">
        <v>0</v>
      </c>
      <c r="AB24" s="121">
        <v>0</v>
      </c>
      <c r="AC24" s="121">
        <v>0</v>
      </c>
      <c r="AD24" s="121">
        <v>0</v>
      </c>
      <c r="AE24" s="121">
        <f>+SUM(D24,L24,AD24)</f>
        <v>65945</v>
      </c>
      <c r="AF24" s="121">
        <f>+SUM(AG24,AL24)</f>
        <v>5650</v>
      </c>
      <c r="AG24" s="121">
        <f>+SUM(AH24:AK24)</f>
        <v>5650</v>
      </c>
      <c r="AH24" s="121">
        <v>0</v>
      </c>
      <c r="AI24" s="121">
        <v>0</v>
      </c>
      <c r="AJ24" s="121">
        <v>0</v>
      </c>
      <c r="AK24" s="121">
        <v>5650</v>
      </c>
      <c r="AL24" s="121">
        <v>0</v>
      </c>
      <c r="AM24" s="121">
        <v>0</v>
      </c>
      <c r="AN24" s="121">
        <f>+SUM(AO24,AT24,AX24,AY24,BE24)</f>
        <v>30657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957</v>
      </c>
      <c r="AU24" s="121">
        <v>0</v>
      </c>
      <c r="AV24" s="121">
        <v>957</v>
      </c>
      <c r="AW24" s="121">
        <v>0</v>
      </c>
      <c r="AX24" s="121">
        <v>0</v>
      </c>
      <c r="AY24" s="121">
        <f>+SUM(AZ24:BC24)</f>
        <v>29700</v>
      </c>
      <c r="AZ24" s="121">
        <v>0</v>
      </c>
      <c r="BA24" s="121">
        <v>29700</v>
      </c>
      <c r="BB24" s="121">
        <v>0</v>
      </c>
      <c r="BC24" s="121">
        <v>0</v>
      </c>
      <c r="BD24" s="121">
        <v>0</v>
      </c>
      <c r="BE24" s="121">
        <v>0</v>
      </c>
      <c r="BF24" s="121">
        <v>56</v>
      </c>
      <c r="BG24" s="121">
        <f>+SUM(BF24,AN24,AF24)</f>
        <v>36363</v>
      </c>
      <c r="BH24" s="121">
        <f>SUM(D24,AF24)</f>
        <v>5650</v>
      </c>
      <c r="BI24" s="121">
        <f>SUM(E24,AG24)</f>
        <v>5650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5650</v>
      </c>
      <c r="BN24" s="121">
        <f>SUM(J24,AL24)</f>
        <v>0</v>
      </c>
      <c r="BO24" s="121">
        <f>SUM(K24,AM24)</f>
        <v>0</v>
      </c>
      <c r="BP24" s="121">
        <f>SUM(L24,AN24)</f>
        <v>96602</v>
      </c>
      <c r="BQ24" s="121">
        <f>SUM(M24,AO24)</f>
        <v>4337</v>
      </c>
      <c r="BR24" s="121">
        <f>SUM(N24,AP24)</f>
        <v>4337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21456</v>
      </c>
      <c r="BW24" s="121">
        <f>SUM(S24,AU24)</f>
        <v>488</v>
      </c>
      <c r="BX24" s="121">
        <f>SUM(T24,AV24)</f>
        <v>17580</v>
      </c>
      <c r="BY24" s="121">
        <f>SUM(U24,AW24)</f>
        <v>3388</v>
      </c>
      <c r="BZ24" s="121">
        <f>SUM(V24,AX24)</f>
        <v>0</v>
      </c>
      <c r="CA24" s="121">
        <f>SUM(W24,AY24)</f>
        <v>70809</v>
      </c>
      <c r="CB24" s="121">
        <f>SUM(X24,AZ24)</f>
        <v>12443</v>
      </c>
      <c r="CC24" s="121">
        <f>SUM(Y24,BA24)</f>
        <v>52344</v>
      </c>
      <c r="CD24" s="121">
        <f>SUM(Z24,BB24)</f>
        <v>6022</v>
      </c>
      <c r="CE24" s="121">
        <f>SUM(AA24,BC24)</f>
        <v>0</v>
      </c>
      <c r="CF24" s="121">
        <f>SUM(AB24,BD24)</f>
        <v>0</v>
      </c>
      <c r="CG24" s="121">
        <f>SUM(AC24,BE24)</f>
        <v>0</v>
      </c>
      <c r="CH24" s="121">
        <f>SUM(AD24,BF24)</f>
        <v>56</v>
      </c>
      <c r="CI24" s="121">
        <f>SUM(AE24,BG24)</f>
        <v>102308</v>
      </c>
    </row>
    <row r="25" spans="1:87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26114</v>
      </c>
      <c r="M25" s="121">
        <f>+SUM(N25:Q25)</f>
        <v>4</v>
      </c>
      <c r="N25" s="121">
        <v>4</v>
      </c>
      <c r="O25" s="121">
        <v>0</v>
      </c>
      <c r="P25" s="121">
        <v>0</v>
      </c>
      <c r="Q25" s="121">
        <v>0</v>
      </c>
      <c r="R25" s="121">
        <f>+SUM(S25:U25)</f>
        <v>11334</v>
      </c>
      <c r="S25" s="121">
        <v>5065</v>
      </c>
      <c r="T25" s="121">
        <v>6269</v>
      </c>
      <c r="U25" s="121">
        <v>0</v>
      </c>
      <c r="V25" s="121">
        <v>0</v>
      </c>
      <c r="W25" s="121">
        <f>+SUM(X25:AA25)</f>
        <v>14776</v>
      </c>
      <c r="X25" s="121">
        <v>0</v>
      </c>
      <c r="Y25" s="121">
        <v>14615</v>
      </c>
      <c r="Z25" s="121">
        <v>161</v>
      </c>
      <c r="AA25" s="121">
        <v>0</v>
      </c>
      <c r="AB25" s="121">
        <v>0</v>
      </c>
      <c r="AC25" s="121">
        <v>0</v>
      </c>
      <c r="AD25" s="121">
        <v>0</v>
      </c>
      <c r="AE25" s="121">
        <f>+SUM(D25,L25,AD25)</f>
        <v>26114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636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636</v>
      </c>
      <c r="AZ25" s="121">
        <v>0</v>
      </c>
      <c r="BA25" s="121">
        <v>636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636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26750</v>
      </c>
      <c r="BQ25" s="121">
        <f>SUM(M25,AO25)</f>
        <v>4</v>
      </c>
      <c r="BR25" s="121">
        <f>SUM(N25,AP25)</f>
        <v>4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11334</v>
      </c>
      <c r="BW25" s="121">
        <f>SUM(S25,AU25)</f>
        <v>5065</v>
      </c>
      <c r="BX25" s="121">
        <f>SUM(T25,AV25)</f>
        <v>6269</v>
      </c>
      <c r="BY25" s="121">
        <f>SUM(U25,AW25)</f>
        <v>0</v>
      </c>
      <c r="BZ25" s="121">
        <f>SUM(V25,AX25)</f>
        <v>0</v>
      </c>
      <c r="CA25" s="121">
        <f>SUM(W25,AY25)</f>
        <v>15412</v>
      </c>
      <c r="CB25" s="121">
        <f>SUM(X25,AZ25)</f>
        <v>0</v>
      </c>
      <c r="CC25" s="121">
        <f>SUM(Y25,BA25)</f>
        <v>15251</v>
      </c>
      <c r="CD25" s="121">
        <f>SUM(Z25,BB25)</f>
        <v>161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26750</v>
      </c>
    </row>
    <row r="26" spans="1:87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+SUM(E26,J26)</f>
        <v>193109</v>
      </c>
      <c r="E26" s="121">
        <f>+SUM(F26:I26)</f>
        <v>193109</v>
      </c>
      <c r="F26" s="121">
        <v>0</v>
      </c>
      <c r="G26" s="121">
        <v>188273</v>
      </c>
      <c r="H26" s="121">
        <v>4836</v>
      </c>
      <c r="I26" s="121">
        <v>0</v>
      </c>
      <c r="J26" s="121">
        <v>0</v>
      </c>
      <c r="K26" s="121">
        <v>0</v>
      </c>
      <c r="L26" s="121">
        <f>+SUM(M26,R26,V26,W26,AC26)</f>
        <v>307270</v>
      </c>
      <c r="M26" s="121">
        <f>+SUM(N26:Q26)</f>
        <v>121146</v>
      </c>
      <c r="N26" s="121">
        <v>55334</v>
      </c>
      <c r="O26" s="121">
        <v>39786</v>
      </c>
      <c r="P26" s="121">
        <v>26026</v>
      </c>
      <c r="Q26" s="121">
        <v>0</v>
      </c>
      <c r="R26" s="121">
        <f>+SUM(S26:U26)</f>
        <v>67704</v>
      </c>
      <c r="S26" s="121">
        <v>18860</v>
      </c>
      <c r="T26" s="121">
        <v>47072</v>
      </c>
      <c r="U26" s="121">
        <v>1772</v>
      </c>
      <c r="V26" s="121">
        <v>0</v>
      </c>
      <c r="W26" s="121">
        <f>+SUM(X26:AA26)</f>
        <v>118420</v>
      </c>
      <c r="X26" s="121">
        <v>19826</v>
      </c>
      <c r="Y26" s="121">
        <v>86649</v>
      </c>
      <c r="Z26" s="121">
        <v>5015</v>
      </c>
      <c r="AA26" s="121">
        <v>6930</v>
      </c>
      <c r="AB26" s="121">
        <v>0</v>
      </c>
      <c r="AC26" s="121">
        <v>0</v>
      </c>
      <c r="AD26" s="121">
        <v>5812</v>
      </c>
      <c r="AE26" s="121">
        <f>+SUM(D26,L26,AD26)</f>
        <v>506191</v>
      </c>
      <c r="AF26" s="121">
        <f>+SUM(AG26,AL26)</f>
        <v>16500</v>
      </c>
      <c r="AG26" s="121">
        <f>+SUM(AH26:AK26)</f>
        <v>16500</v>
      </c>
      <c r="AH26" s="121">
        <v>0</v>
      </c>
      <c r="AI26" s="121">
        <v>16500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52664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26055</v>
      </c>
      <c r="AU26" s="121">
        <v>0</v>
      </c>
      <c r="AV26" s="121">
        <v>26055</v>
      </c>
      <c r="AW26" s="121">
        <v>0</v>
      </c>
      <c r="AX26" s="121">
        <v>0</v>
      </c>
      <c r="AY26" s="121">
        <f>+SUM(AZ26:BC26)</f>
        <v>26609</v>
      </c>
      <c r="AZ26" s="121">
        <v>0</v>
      </c>
      <c r="BA26" s="121">
        <v>26609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69164</v>
      </c>
      <c r="BH26" s="121">
        <f>SUM(D26,AF26)</f>
        <v>209609</v>
      </c>
      <c r="BI26" s="121">
        <f>SUM(E26,AG26)</f>
        <v>209609</v>
      </c>
      <c r="BJ26" s="121">
        <f>SUM(F26,AH26)</f>
        <v>0</v>
      </c>
      <c r="BK26" s="121">
        <f>SUM(G26,AI26)</f>
        <v>204773</v>
      </c>
      <c r="BL26" s="121">
        <f>SUM(H26,AJ26)</f>
        <v>4836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359934</v>
      </c>
      <c r="BQ26" s="121">
        <f>SUM(M26,AO26)</f>
        <v>121146</v>
      </c>
      <c r="BR26" s="121">
        <f>SUM(N26,AP26)</f>
        <v>55334</v>
      </c>
      <c r="BS26" s="121">
        <f>SUM(O26,AQ26)</f>
        <v>39786</v>
      </c>
      <c r="BT26" s="121">
        <f>SUM(P26,AR26)</f>
        <v>26026</v>
      </c>
      <c r="BU26" s="121">
        <f>SUM(Q26,AS26)</f>
        <v>0</v>
      </c>
      <c r="BV26" s="121">
        <f>SUM(R26,AT26)</f>
        <v>93759</v>
      </c>
      <c r="BW26" s="121">
        <f>SUM(S26,AU26)</f>
        <v>18860</v>
      </c>
      <c r="BX26" s="121">
        <f>SUM(T26,AV26)</f>
        <v>73127</v>
      </c>
      <c r="BY26" s="121">
        <f>SUM(U26,AW26)</f>
        <v>1772</v>
      </c>
      <c r="BZ26" s="121">
        <f>SUM(V26,AX26)</f>
        <v>0</v>
      </c>
      <c r="CA26" s="121">
        <f>SUM(W26,AY26)</f>
        <v>145029</v>
      </c>
      <c r="CB26" s="121">
        <f>SUM(X26,AZ26)</f>
        <v>19826</v>
      </c>
      <c r="CC26" s="121">
        <f>SUM(Y26,BA26)</f>
        <v>113258</v>
      </c>
      <c r="CD26" s="121">
        <f>SUM(Z26,BB26)</f>
        <v>5015</v>
      </c>
      <c r="CE26" s="121">
        <f>SUM(AA26,BC26)</f>
        <v>6930</v>
      </c>
      <c r="CF26" s="121">
        <f>SUM(AB26,BD26)</f>
        <v>0</v>
      </c>
      <c r="CG26" s="121">
        <f>SUM(AC26,BE26)</f>
        <v>0</v>
      </c>
      <c r="CH26" s="121">
        <f>SUM(AD26,BF26)</f>
        <v>5812</v>
      </c>
      <c r="CI26" s="121">
        <f>SUM(AE26,BG26)</f>
        <v>575355</v>
      </c>
    </row>
    <row r="27" spans="1:87" s="136" customFormat="1" ht="13.5" customHeight="1" x14ac:dyDescent="0.15">
      <c r="A27" s="119" t="s">
        <v>37</v>
      </c>
      <c r="B27" s="120" t="s">
        <v>365</v>
      </c>
      <c r="C27" s="119" t="s">
        <v>366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73609</v>
      </c>
      <c r="AO27" s="121">
        <f>+SUM(AP27:AS27)</f>
        <v>37388</v>
      </c>
      <c r="AP27" s="121">
        <v>37388</v>
      </c>
      <c r="AQ27" s="121">
        <v>0</v>
      </c>
      <c r="AR27" s="121">
        <v>0</v>
      </c>
      <c r="AS27" s="121">
        <v>0</v>
      </c>
      <c r="AT27" s="121">
        <f>+SUM(AU27:AW27)</f>
        <v>30979</v>
      </c>
      <c r="AU27" s="121">
        <v>0</v>
      </c>
      <c r="AV27" s="121">
        <v>30979</v>
      </c>
      <c r="AW27" s="121">
        <v>0</v>
      </c>
      <c r="AX27" s="121">
        <v>0</v>
      </c>
      <c r="AY27" s="121">
        <f>+SUM(AZ27:BC27)</f>
        <v>5242</v>
      </c>
      <c r="AZ27" s="121">
        <v>0</v>
      </c>
      <c r="BA27" s="121">
        <v>0</v>
      </c>
      <c r="BB27" s="121">
        <v>5242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73609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73609</v>
      </c>
      <c r="BQ27" s="121">
        <f>SUM(M27,AO27)</f>
        <v>37388</v>
      </c>
      <c r="BR27" s="121">
        <f>SUM(N27,AP27)</f>
        <v>37388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30979</v>
      </c>
      <c r="BW27" s="121">
        <f>SUM(S27,AU27)</f>
        <v>0</v>
      </c>
      <c r="BX27" s="121">
        <f>SUM(T27,AV27)</f>
        <v>30979</v>
      </c>
      <c r="BY27" s="121">
        <f>SUM(U27,AW27)</f>
        <v>0</v>
      </c>
      <c r="BZ27" s="121">
        <f>SUM(V27,AX27)</f>
        <v>0</v>
      </c>
      <c r="CA27" s="121">
        <f>SUM(W27,AY27)</f>
        <v>5242</v>
      </c>
      <c r="CB27" s="121">
        <f>SUM(X27,AZ27)</f>
        <v>0</v>
      </c>
      <c r="CC27" s="121">
        <f>SUM(Y27,BA27)</f>
        <v>0</v>
      </c>
      <c r="CD27" s="121">
        <f>SUM(Z27,BB27)</f>
        <v>5242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73609</v>
      </c>
    </row>
    <row r="28" spans="1:87" s="136" customFormat="1" ht="13.5" customHeight="1" x14ac:dyDescent="0.15">
      <c r="A28" s="119" t="s">
        <v>37</v>
      </c>
      <c r="B28" s="120" t="s">
        <v>335</v>
      </c>
      <c r="C28" s="119" t="s">
        <v>336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628379</v>
      </c>
      <c r="M28" s="121">
        <f>+SUM(N28:Q28)</f>
        <v>8299</v>
      </c>
      <c r="N28" s="121">
        <v>8299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620080</v>
      </c>
      <c r="X28" s="121">
        <v>0</v>
      </c>
      <c r="Y28" s="121">
        <v>368080</v>
      </c>
      <c r="Z28" s="121">
        <v>0</v>
      </c>
      <c r="AA28" s="121">
        <v>252000</v>
      </c>
      <c r="AB28" s="121"/>
      <c r="AC28" s="121">
        <v>0</v>
      </c>
      <c r="AD28" s="121">
        <v>64638</v>
      </c>
      <c r="AE28" s="121">
        <f>+SUM(D28,L28,AD28)</f>
        <v>693017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/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628379</v>
      </c>
      <c r="BQ28" s="121">
        <f>SUM(M28,AO28)</f>
        <v>8299</v>
      </c>
      <c r="BR28" s="121">
        <f>SUM(N28,AP28)</f>
        <v>8299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620080</v>
      </c>
      <c r="CB28" s="121">
        <f>SUM(X28,AZ28)</f>
        <v>0</v>
      </c>
      <c r="CC28" s="121">
        <f>SUM(Y28,BA28)</f>
        <v>368080</v>
      </c>
      <c r="CD28" s="121">
        <f>SUM(Z28,BB28)</f>
        <v>0</v>
      </c>
      <c r="CE28" s="121">
        <f>SUM(AA28,BC28)</f>
        <v>252000</v>
      </c>
      <c r="CF28" s="121">
        <f>SUM(AB28,BD28)</f>
        <v>0</v>
      </c>
      <c r="CG28" s="121">
        <f>SUM(AC28,BE28)</f>
        <v>0</v>
      </c>
      <c r="CH28" s="121">
        <f>SUM(AD28,BF28)</f>
        <v>64638</v>
      </c>
      <c r="CI28" s="121">
        <f>SUM(AE28,BG28)</f>
        <v>693017</v>
      </c>
    </row>
    <row r="29" spans="1:87" s="136" customFormat="1" ht="13.5" customHeight="1" x14ac:dyDescent="0.15">
      <c r="A29" s="119" t="s">
        <v>37</v>
      </c>
      <c r="B29" s="120" t="s">
        <v>367</v>
      </c>
      <c r="C29" s="119" t="s">
        <v>368</v>
      </c>
      <c r="D29" s="121">
        <f>+SUM(E29,J29)</f>
        <v>15630</v>
      </c>
      <c r="E29" s="121">
        <f>+SUM(F29:I29)</f>
        <v>15630</v>
      </c>
      <c r="F29" s="121">
        <v>0</v>
      </c>
      <c r="G29" s="121">
        <v>15630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74771</v>
      </c>
      <c r="M29" s="121">
        <f>+SUM(N29:Q29)</f>
        <v>27428</v>
      </c>
      <c r="N29" s="121">
        <v>15088</v>
      </c>
      <c r="O29" s="121">
        <v>0</v>
      </c>
      <c r="P29" s="121">
        <v>12340</v>
      </c>
      <c r="Q29" s="121">
        <v>0</v>
      </c>
      <c r="R29" s="121">
        <f>+SUM(S29:U29)</f>
        <v>17662</v>
      </c>
      <c r="S29" s="121">
        <v>0</v>
      </c>
      <c r="T29" s="121">
        <v>17622</v>
      </c>
      <c r="U29" s="121">
        <v>40</v>
      </c>
      <c r="V29" s="121">
        <v>0</v>
      </c>
      <c r="W29" s="121">
        <f>+SUM(X29:AA29)</f>
        <v>29681</v>
      </c>
      <c r="X29" s="121">
        <v>0</v>
      </c>
      <c r="Y29" s="121">
        <v>27269</v>
      </c>
      <c r="Z29" s="121">
        <v>0</v>
      </c>
      <c r="AA29" s="121">
        <v>2412</v>
      </c>
      <c r="AB29" s="121"/>
      <c r="AC29" s="121">
        <v>0</v>
      </c>
      <c r="AD29" s="121">
        <v>74869</v>
      </c>
      <c r="AE29" s="121">
        <f>+SUM(D29,L29,AD29)</f>
        <v>165270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15630</v>
      </c>
      <c r="BI29" s="121">
        <f>SUM(E29,AG29)</f>
        <v>15630</v>
      </c>
      <c r="BJ29" s="121">
        <f>SUM(F29,AH29)</f>
        <v>0</v>
      </c>
      <c r="BK29" s="121">
        <f>SUM(G29,AI29)</f>
        <v>15630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74771</v>
      </c>
      <c r="BQ29" s="121">
        <f>SUM(M29,AO29)</f>
        <v>27428</v>
      </c>
      <c r="BR29" s="121">
        <f>SUM(N29,AP29)</f>
        <v>15088</v>
      </c>
      <c r="BS29" s="121">
        <f>SUM(O29,AQ29)</f>
        <v>0</v>
      </c>
      <c r="BT29" s="121">
        <f>SUM(P29,AR29)</f>
        <v>12340</v>
      </c>
      <c r="BU29" s="121">
        <f>SUM(Q29,AS29)</f>
        <v>0</v>
      </c>
      <c r="BV29" s="121">
        <f>SUM(R29,AT29)</f>
        <v>17662</v>
      </c>
      <c r="BW29" s="121">
        <f>SUM(S29,AU29)</f>
        <v>0</v>
      </c>
      <c r="BX29" s="121">
        <f>SUM(T29,AV29)</f>
        <v>17622</v>
      </c>
      <c r="BY29" s="121">
        <f>SUM(U29,AW29)</f>
        <v>40</v>
      </c>
      <c r="BZ29" s="121">
        <f>SUM(V29,AX29)</f>
        <v>0</v>
      </c>
      <c r="CA29" s="121">
        <f>SUM(W29,AY29)</f>
        <v>29681</v>
      </c>
      <c r="CB29" s="121">
        <f>SUM(X29,AZ29)</f>
        <v>0</v>
      </c>
      <c r="CC29" s="121">
        <f>SUM(Y29,BA29)</f>
        <v>27269</v>
      </c>
      <c r="CD29" s="121">
        <f>SUM(Z29,BB29)</f>
        <v>0</v>
      </c>
      <c r="CE29" s="121">
        <f>SUM(AA29,BC29)</f>
        <v>2412</v>
      </c>
      <c r="CF29" s="121">
        <f>SUM(AB29,BD29)</f>
        <v>0</v>
      </c>
      <c r="CG29" s="121">
        <f>SUM(AC29,BE29)</f>
        <v>0</v>
      </c>
      <c r="CH29" s="121">
        <f>SUM(AD29,BF29)</f>
        <v>74869</v>
      </c>
      <c r="CI29" s="121">
        <f>SUM(AE29,BG29)</f>
        <v>165270</v>
      </c>
    </row>
    <row r="30" spans="1:87" s="136" customFormat="1" ht="13.5" customHeight="1" x14ac:dyDescent="0.15">
      <c r="A30" s="119" t="s">
        <v>37</v>
      </c>
      <c r="B30" s="120" t="s">
        <v>348</v>
      </c>
      <c r="C30" s="119" t="s">
        <v>349</v>
      </c>
      <c r="D30" s="121">
        <f>+SUM(E30,J30)</f>
        <v>606330</v>
      </c>
      <c r="E30" s="121">
        <f>+SUM(F30:I30)</f>
        <v>603800</v>
      </c>
      <c r="F30" s="121">
        <v>0</v>
      </c>
      <c r="G30" s="121">
        <v>600720</v>
      </c>
      <c r="H30" s="121">
        <v>0</v>
      </c>
      <c r="I30" s="121">
        <v>3080</v>
      </c>
      <c r="J30" s="121">
        <v>2530</v>
      </c>
      <c r="K30" s="121"/>
      <c r="L30" s="121">
        <f>+SUM(M30,R30,V30,W30,AC30)</f>
        <v>744655</v>
      </c>
      <c r="M30" s="121">
        <f>+SUM(N30:Q30)</f>
        <v>123527</v>
      </c>
      <c r="N30" s="121">
        <v>30771</v>
      </c>
      <c r="O30" s="121">
        <v>0</v>
      </c>
      <c r="P30" s="121">
        <v>84367</v>
      </c>
      <c r="Q30" s="121">
        <v>8389</v>
      </c>
      <c r="R30" s="121">
        <f>+SUM(S30:U30)</f>
        <v>272842</v>
      </c>
      <c r="S30" s="121">
        <v>451</v>
      </c>
      <c r="T30" s="121">
        <v>262357</v>
      </c>
      <c r="U30" s="121">
        <v>10034</v>
      </c>
      <c r="V30" s="121">
        <v>0</v>
      </c>
      <c r="W30" s="121">
        <f>+SUM(X30:AA30)</f>
        <v>328659</v>
      </c>
      <c r="X30" s="121">
        <v>143547</v>
      </c>
      <c r="Y30" s="121">
        <v>169359</v>
      </c>
      <c r="Z30" s="121">
        <v>6734</v>
      </c>
      <c r="AA30" s="121">
        <v>9019</v>
      </c>
      <c r="AB30" s="121"/>
      <c r="AC30" s="121">
        <v>19627</v>
      </c>
      <c r="AD30" s="121">
        <v>1</v>
      </c>
      <c r="AE30" s="121">
        <f>+SUM(D30,L30,AD30)</f>
        <v>1350986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/>
      <c r="BE30" s="121">
        <v>0</v>
      </c>
      <c r="BF30" s="121">
        <v>0</v>
      </c>
      <c r="BG30" s="121">
        <f>+SUM(BF30,AN30,AF30)</f>
        <v>0</v>
      </c>
      <c r="BH30" s="121">
        <f>SUM(D30,AF30)</f>
        <v>606330</v>
      </c>
      <c r="BI30" s="121">
        <f>SUM(E30,AG30)</f>
        <v>603800</v>
      </c>
      <c r="BJ30" s="121">
        <f>SUM(F30,AH30)</f>
        <v>0</v>
      </c>
      <c r="BK30" s="121">
        <f>SUM(G30,AI30)</f>
        <v>600720</v>
      </c>
      <c r="BL30" s="121">
        <f>SUM(H30,AJ30)</f>
        <v>0</v>
      </c>
      <c r="BM30" s="121">
        <f>SUM(I30,AK30)</f>
        <v>3080</v>
      </c>
      <c r="BN30" s="121">
        <f>SUM(J30,AL30)</f>
        <v>2530</v>
      </c>
      <c r="BO30" s="121">
        <f>SUM(K30,AM30)</f>
        <v>0</v>
      </c>
      <c r="BP30" s="121">
        <f>SUM(L30,AN30)</f>
        <v>744655</v>
      </c>
      <c r="BQ30" s="121">
        <f>SUM(M30,AO30)</f>
        <v>123527</v>
      </c>
      <c r="BR30" s="121">
        <f>SUM(N30,AP30)</f>
        <v>30771</v>
      </c>
      <c r="BS30" s="121">
        <f>SUM(O30,AQ30)</f>
        <v>0</v>
      </c>
      <c r="BT30" s="121">
        <f>SUM(P30,AR30)</f>
        <v>84367</v>
      </c>
      <c r="BU30" s="121">
        <f>SUM(Q30,AS30)</f>
        <v>8389</v>
      </c>
      <c r="BV30" s="121">
        <f>SUM(R30,AT30)</f>
        <v>272842</v>
      </c>
      <c r="BW30" s="121">
        <f>SUM(S30,AU30)</f>
        <v>451</v>
      </c>
      <c r="BX30" s="121">
        <f>SUM(T30,AV30)</f>
        <v>262357</v>
      </c>
      <c r="BY30" s="121">
        <f>SUM(U30,AW30)</f>
        <v>10034</v>
      </c>
      <c r="BZ30" s="121">
        <f>SUM(V30,AX30)</f>
        <v>0</v>
      </c>
      <c r="CA30" s="121">
        <f>SUM(W30,AY30)</f>
        <v>328659</v>
      </c>
      <c r="CB30" s="121">
        <f>SUM(X30,AZ30)</f>
        <v>143547</v>
      </c>
      <c r="CC30" s="121">
        <f>SUM(Y30,BA30)</f>
        <v>169359</v>
      </c>
      <c r="CD30" s="121">
        <f>SUM(Z30,BB30)</f>
        <v>6734</v>
      </c>
      <c r="CE30" s="121">
        <f>SUM(AA30,BC30)</f>
        <v>9019</v>
      </c>
      <c r="CF30" s="121">
        <f>SUM(AB30,BD30)</f>
        <v>0</v>
      </c>
      <c r="CG30" s="121">
        <f>SUM(AC30,BE30)</f>
        <v>19627</v>
      </c>
      <c r="CH30" s="121">
        <f>SUM(AD30,BF30)</f>
        <v>1</v>
      </c>
      <c r="CI30" s="121">
        <f>SUM(AE30,BG30)</f>
        <v>1350986</v>
      </c>
    </row>
    <row r="31" spans="1:87" s="136" customFormat="1" ht="13.5" customHeight="1" x14ac:dyDescent="0.15">
      <c r="A31" s="119" t="s">
        <v>37</v>
      </c>
      <c r="B31" s="120" t="s">
        <v>357</v>
      </c>
      <c r="C31" s="119" t="s">
        <v>358</v>
      </c>
      <c r="D31" s="121">
        <f>+SUM(E31,J31)</f>
        <v>3083369</v>
      </c>
      <c r="E31" s="121">
        <f>+SUM(F31:I31)</f>
        <v>3083369</v>
      </c>
      <c r="F31" s="121">
        <v>0</v>
      </c>
      <c r="G31" s="121">
        <v>2024308</v>
      </c>
      <c r="H31" s="121">
        <v>972710</v>
      </c>
      <c r="I31" s="121">
        <v>86351</v>
      </c>
      <c r="J31" s="121">
        <v>0</v>
      </c>
      <c r="K31" s="121"/>
      <c r="L31" s="121">
        <f>+SUM(M31,R31,V31,W31,AC31)</f>
        <v>305191</v>
      </c>
      <c r="M31" s="121">
        <f>+SUM(N31:Q31)</f>
        <v>51463</v>
      </c>
      <c r="N31" s="121">
        <v>51463</v>
      </c>
      <c r="O31" s="121">
        <v>0</v>
      </c>
      <c r="P31" s="121">
        <v>0</v>
      </c>
      <c r="Q31" s="121">
        <v>0</v>
      </c>
      <c r="R31" s="121">
        <f>+SUM(S31:U31)</f>
        <v>52759</v>
      </c>
      <c r="S31" s="121">
        <v>0</v>
      </c>
      <c r="T31" s="121">
        <v>51082</v>
      </c>
      <c r="U31" s="121">
        <v>1677</v>
      </c>
      <c r="V31" s="121">
        <v>0</v>
      </c>
      <c r="W31" s="121">
        <f>+SUM(X31:AA31)</f>
        <v>194955</v>
      </c>
      <c r="X31" s="121">
        <v>59594</v>
      </c>
      <c r="Y31" s="121">
        <v>133131</v>
      </c>
      <c r="Z31" s="121">
        <v>2230</v>
      </c>
      <c r="AA31" s="121">
        <v>0</v>
      </c>
      <c r="AB31" s="121"/>
      <c r="AC31" s="121">
        <v>6014</v>
      </c>
      <c r="AD31" s="121">
        <v>85640</v>
      </c>
      <c r="AE31" s="121">
        <f>+SUM(D31,L31,AD31)</f>
        <v>3474200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123944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15225</v>
      </c>
      <c r="AU31" s="121">
        <v>0</v>
      </c>
      <c r="AV31" s="121">
        <v>15225</v>
      </c>
      <c r="AW31" s="121">
        <v>0</v>
      </c>
      <c r="AX31" s="121">
        <v>0</v>
      </c>
      <c r="AY31" s="121">
        <f>+SUM(AZ31:BC31)</f>
        <v>105796</v>
      </c>
      <c r="AZ31" s="121">
        <v>2304</v>
      </c>
      <c r="BA31" s="121">
        <v>103492</v>
      </c>
      <c r="BB31" s="121">
        <v>0</v>
      </c>
      <c r="BC31" s="121">
        <v>0</v>
      </c>
      <c r="BD31" s="121"/>
      <c r="BE31" s="121">
        <v>2923</v>
      </c>
      <c r="BF31" s="121">
        <v>27428</v>
      </c>
      <c r="BG31" s="121">
        <f>+SUM(BF31,AN31,AF31)</f>
        <v>151372</v>
      </c>
      <c r="BH31" s="121">
        <f>SUM(D31,AF31)</f>
        <v>3083369</v>
      </c>
      <c r="BI31" s="121">
        <f>SUM(E31,AG31)</f>
        <v>3083369</v>
      </c>
      <c r="BJ31" s="121">
        <f>SUM(F31,AH31)</f>
        <v>0</v>
      </c>
      <c r="BK31" s="121">
        <f>SUM(G31,AI31)</f>
        <v>2024308</v>
      </c>
      <c r="BL31" s="121">
        <f>SUM(H31,AJ31)</f>
        <v>972710</v>
      </c>
      <c r="BM31" s="121">
        <f>SUM(I31,AK31)</f>
        <v>86351</v>
      </c>
      <c r="BN31" s="121">
        <f>SUM(J31,AL31)</f>
        <v>0</v>
      </c>
      <c r="BO31" s="121">
        <f>SUM(K31,AM31)</f>
        <v>0</v>
      </c>
      <c r="BP31" s="121">
        <f>SUM(L31,AN31)</f>
        <v>429135</v>
      </c>
      <c r="BQ31" s="121">
        <f>SUM(M31,AO31)</f>
        <v>51463</v>
      </c>
      <c r="BR31" s="121">
        <f>SUM(N31,AP31)</f>
        <v>51463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67984</v>
      </c>
      <c r="BW31" s="121">
        <f>SUM(S31,AU31)</f>
        <v>0</v>
      </c>
      <c r="BX31" s="121">
        <f>SUM(T31,AV31)</f>
        <v>66307</v>
      </c>
      <c r="BY31" s="121">
        <f>SUM(U31,AW31)</f>
        <v>1677</v>
      </c>
      <c r="BZ31" s="121">
        <f>SUM(V31,AX31)</f>
        <v>0</v>
      </c>
      <c r="CA31" s="121">
        <f>SUM(W31,AY31)</f>
        <v>300751</v>
      </c>
      <c r="CB31" s="121">
        <f>SUM(X31,AZ31)</f>
        <v>61898</v>
      </c>
      <c r="CC31" s="121">
        <f>SUM(Y31,BA31)</f>
        <v>236623</v>
      </c>
      <c r="CD31" s="121">
        <f>SUM(Z31,BB31)</f>
        <v>2230</v>
      </c>
      <c r="CE31" s="121">
        <f>SUM(AA31,BC31)</f>
        <v>0</v>
      </c>
      <c r="CF31" s="121">
        <f>SUM(AB31,BD31)</f>
        <v>0</v>
      </c>
      <c r="CG31" s="121">
        <f>SUM(AC31,BE31)</f>
        <v>8937</v>
      </c>
      <c r="CH31" s="121">
        <f>SUM(AD31,BF31)</f>
        <v>113068</v>
      </c>
      <c r="CI31" s="121">
        <f>SUM(AE31,BG31)</f>
        <v>3625572</v>
      </c>
    </row>
    <row r="32" spans="1:87" s="136" customFormat="1" ht="13.5" customHeight="1" x14ac:dyDescent="0.15">
      <c r="A32" s="119" t="s">
        <v>37</v>
      </c>
      <c r="B32" s="120" t="s">
        <v>329</v>
      </c>
      <c r="C32" s="119" t="s">
        <v>330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610288</v>
      </c>
      <c r="M32" s="121">
        <f>+SUM(N32:Q32)</f>
        <v>21491</v>
      </c>
      <c r="N32" s="121">
        <v>21491</v>
      </c>
      <c r="O32" s="121">
        <v>0</v>
      </c>
      <c r="P32" s="121">
        <v>0</v>
      </c>
      <c r="Q32" s="121">
        <v>0</v>
      </c>
      <c r="R32" s="121">
        <f>+SUM(S32:U32)</f>
        <v>1752</v>
      </c>
      <c r="S32" s="121">
        <v>0</v>
      </c>
      <c r="T32" s="121">
        <v>1752</v>
      </c>
      <c r="U32" s="121">
        <v>0</v>
      </c>
      <c r="V32" s="121">
        <v>0</v>
      </c>
      <c r="W32" s="121">
        <f>+SUM(X32:AA32)</f>
        <v>587045</v>
      </c>
      <c r="X32" s="121">
        <v>0</v>
      </c>
      <c r="Y32" s="121">
        <v>587045</v>
      </c>
      <c r="Z32" s="121">
        <v>0</v>
      </c>
      <c r="AA32" s="121">
        <v>0</v>
      </c>
      <c r="AB32" s="121"/>
      <c r="AC32" s="121">
        <v>0</v>
      </c>
      <c r="AD32" s="121">
        <v>59379</v>
      </c>
      <c r="AE32" s="121">
        <f>+SUM(D32,L32,AD32)</f>
        <v>669667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610288</v>
      </c>
      <c r="BQ32" s="121">
        <f>SUM(M32,AO32)</f>
        <v>21491</v>
      </c>
      <c r="BR32" s="121">
        <f>SUM(N32,AP32)</f>
        <v>21491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1752</v>
      </c>
      <c r="BW32" s="121">
        <f>SUM(S32,AU32)</f>
        <v>0</v>
      </c>
      <c r="BX32" s="121">
        <f>SUM(T32,AV32)</f>
        <v>1752</v>
      </c>
      <c r="BY32" s="121">
        <f>SUM(U32,AW32)</f>
        <v>0</v>
      </c>
      <c r="BZ32" s="121">
        <f>SUM(V32,AX32)</f>
        <v>0</v>
      </c>
      <c r="CA32" s="121">
        <f>SUM(W32,AY32)</f>
        <v>587045</v>
      </c>
      <c r="CB32" s="121">
        <f>SUM(X32,AZ32)</f>
        <v>0</v>
      </c>
      <c r="CC32" s="121">
        <f>SUM(Y32,BA32)</f>
        <v>587045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59379</v>
      </c>
      <c r="CI32" s="121">
        <f>SUM(AE32,BG32)</f>
        <v>669667</v>
      </c>
    </row>
    <row r="33" spans="1:87" s="136" customFormat="1" ht="13.5" customHeight="1" x14ac:dyDescent="0.15">
      <c r="A33" s="119" t="s">
        <v>37</v>
      </c>
      <c r="B33" s="120" t="s">
        <v>346</v>
      </c>
      <c r="C33" s="119" t="s">
        <v>347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147809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147809</v>
      </c>
      <c r="AZ33" s="121">
        <v>8373</v>
      </c>
      <c r="BA33" s="121">
        <v>139436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147809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147809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147809</v>
      </c>
      <c r="CB33" s="121">
        <f>SUM(X33,AZ33)</f>
        <v>8373</v>
      </c>
      <c r="CC33" s="121">
        <f>SUM(Y33,BA33)</f>
        <v>139436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147809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279</v>
      </c>
      <c r="D7" s="140">
        <f>SUM(L7,T7,AB7,AJ7,AR7,AZ7)</f>
        <v>107396</v>
      </c>
      <c r="E7" s="140">
        <f>SUM(M7,U7,AC7,AK7,AS7,BA7)</f>
        <v>2778601</v>
      </c>
      <c r="F7" s="140">
        <f>SUM(D7:E7)</f>
        <v>2885997</v>
      </c>
      <c r="G7" s="140">
        <f>SUM(O7,W7,AE7,AM7,AU7,BC7)</f>
        <v>0</v>
      </c>
      <c r="H7" s="140">
        <f>SUM(P7,X7,AF7,AN7,AV7,BD7)</f>
        <v>343725</v>
      </c>
      <c r="I7" s="140">
        <f>SUM(G7:H7)</f>
        <v>343725</v>
      </c>
      <c r="J7" s="141">
        <f>COUNTIF(J$8:J$207,"&lt;&gt;")</f>
        <v>11</v>
      </c>
      <c r="K7" s="141">
        <f>COUNTIF(K$8:K$207,"&lt;&gt;")</f>
        <v>11</v>
      </c>
      <c r="L7" s="140">
        <f>SUM(L$8:L$207)</f>
        <v>91766</v>
      </c>
      <c r="M7" s="140">
        <f>SUM(M$8:M$207)</f>
        <v>1520688</v>
      </c>
      <c r="N7" s="140">
        <f>IF(AND(L7&lt;&gt;"",M7&lt;&gt;""),SUM(L7:M7),"")</f>
        <v>1612454</v>
      </c>
      <c r="O7" s="140">
        <f>SUM(O$8:O$207)</f>
        <v>0</v>
      </c>
      <c r="P7" s="140">
        <f>SUM(P$8:P$207)</f>
        <v>295622</v>
      </c>
      <c r="Q7" s="140">
        <f>IF(AND(O7&lt;&gt;"",P7&lt;&gt;""),SUM(O7:P7),"")</f>
        <v>295622</v>
      </c>
      <c r="R7" s="141">
        <f>COUNTIF(R$8:R$207,"&lt;&gt;")</f>
        <v>4</v>
      </c>
      <c r="S7" s="141">
        <f>COUNTIF(S$8:S$207,"&lt;&gt;")</f>
        <v>4</v>
      </c>
      <c r="T7" s="140">
        <f>SUM(T$8:T$207)</f>
        <v>7466</v>
      </c>
      <c r="U7" s="140">
        <f>SUM(U$8:U$207)</f>
        <v>1187912</v>
      </c>
      <c r="V7" s="140">
        <f>IF(AND(T7&lt;&gt;"",U7&lt;&gt;""),SUM(T7:U7),"")</f>
        <v>1195378</v>
      </c>
      <c r="W7" s="140">
        <f>SUM(W$8:W$207)</f>
        <v>0</v>
      </c>
      <c r="X7" s="140">
        <f>SUM(X$8:X$207)</f>
        <v>20952</v>
      </c>
      <c r="Y7" s="140">
        <f>IF(AND(W7&lt;&gt;"",X7&lt;&gt;""),SUM(W7:X7),"")</f>
        <v>20952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8164</v>
      </c>
      <c r="AC7" s="140">
        <f>SUM(AC$8:AC$207)</f>
        <v>70001</v>
      </c>
      <c r="AD7" s="140">
        <f>IF(AND(AB7&lt;&gt;"",AC7&lt;&gt;""),SUM(AB7:AC7),"")</f>
        <v>78165</v>
      </c>
      <c r="AE7" s="140">
        <f>SUM(AE$8:AE$207)</f>
        <v>0</v>
      </c>
      <c r="AF7" s="140">
        <f>SUM(AF$8:AF$207)</f>
        <v>27151</v>
      </c>
      <c r="AG7" s="140">
        <f>IF(AND(AE7&lt;&gt;"",AF7&lt;&gt;""),SUM(AE7:AF7),"")</f>
        <v>27151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37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391180</v>
      </c>
      <c r="F9" s="121">
        <f>SUM(D9:E9)</f>
        <v>391180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391180</v>
      </c>
      <c r="N9" s="121">
        <f>IF(AND(L9&lt;&gt;"",M9&lt;&gt;""),SUM(L9:M9),"")</f>
        <v>391180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37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37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478657</v>
      </c>
      <c r="F11" s="121">
        <f>SUM(D11:E11)</f>
        <v>478657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335</v>
      </c>
      <c r="K11" s="119" t="s">
        <v>336</v>
      </c>
      <c r="L11" s="121">
        <v>0</v>
      </c>
      <c r="M11" s="121">
        <v>478657</v>
      </c>
      <c r="N11" s="121">
        <f>IF(AND(L11&lt;&gt;"",M11&lt;&gt;""),SUM(L11:M11),"")</f>
        <v>478657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37</v>
      </c>
      <c r="B13" s="120" t="s">
        <v>339</v>
      </c>
      <c r="C13" s="119" t="s">
        <v>340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37</v>
      </c>
      <c r="B14" s="120" t="s">
        <v>341</v>
      </c>
      <c r="C14" s="119" t="s">
        <v>342</v>
      </c>
      <c r="D14" s="121">
        <f>SUM(L14,T14,AB14,AJ14,AR14,AZ14)</f>
        <v>0</v>
      </c>
      <c r="E14" s="121">
        <f>SUM(M14,U14,AC14,AK14,AS14,BA14)</f>
        <v>172471</v>
      </c>
      <c r="F14" s="121">
        <f>SUM(D14:E14)</f>
        <v>172471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329</v>
      </c>
      <c r="K14" s="119" t="s">
        <v>343</v>
      </c>
      <c r="L14" s="121">
        <v>0</v>
      </c>
      <c r="M14" s="121">
        <v>172471</v>
      </c>
      <c r="N14" s="121">
        <f>IF(AND(L14&lt;&gt;"",M14&lt;&gt;""),SUM(L14:M14),"")</f>
        <v>172471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37</v>
      </c>
      <c r="B15" s="120" t="s">
        <v>344</v>
      </c>
      <c r="C15" s="119" t="s">
        <v>345</v>
      </c>
      <c r="D15" s="121">
        <f>SUM(L15,T15,AB15,AJ15,AR15,AZ15)</f>
        <v>0</v>
      </c>
      <c r="E15" s="121">
        <f>SUM(M15,U15,AC15,AK15,AS15,BA15)</f>
        <v>1054716</v>
      </c>
      <c r="F15" s="121">
        <f>SUM(D15:E15)</f>
        <v>1054716</v>
      </c>
      <c r="G15" s="121">
        <f>SUM(O15,W15,AE15,AM15,AU15,BC15)</f>
        <v>0</v>
      </c>
      <c r="H15" s="121">
        <f>SUM(P15,X15,AF15,AN15,AV15,BD15)</f>
        <v>90450</v>
      </c>
      <c r="I15" s="121">
        <f>SUM(G15:H15)</f>
        <v>90450</v>
      </c>
      <c r="J15" s="120" t="s">
        <v>346</v>
      </c>
      <c r="K15" s="119" t="s">
        <v>347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90450</v>
      </c>
      <c r="Q15" s="121">
        <f>IF(AND(O15&lt;&gt;"",P15&lt;&gt;""),SUM(O15:P15),"")</f>
        <v>90450</v>
      </c>
      <c r="R15" s="120" t="s">
        <v>348</v>
      </c>
      <c r="S15" s="119" t="s">
        <v>349</v>
      </c>
      <c r="T15" s="121">
        <v>0</v>
      </c>
      <c r="U15" s="121">
        <v>1054716</v>
      </c>
      <c r="V15" s="121">
        <f>IF(AND(T15&lt;&gt;"",U15&lt;&gt;""),SUM(T15:U15),"")</f>
        <v>1054716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37</v>
      </c>
      <c r="B16" s="120" t="s">
        <v>350</v>
      </c>
      <c r="C16" s="119" t="s">
        <v>351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30754</v>
      </c>
      <c r="I16" s="121">
        <f>SUM(G16:H16)</f>
        <v>30754</v>
      </c>
      <c r="J16" s="120" t="s">
        <v>346</v>
      </c>
      <c r="K16" s="119" t="s">
        <v>347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30754</v>
      </c>
      <c r="Q16" s="121">
        <f>IF(AND(O16&lt;&gt;"",P16&lt;&gt;""),SUM(O16:P16),"")</f>
        <v>30754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37</v>
      </c>
      <c r="B17" s="120" t="s">
        <v>352</v>
      </c>
      <c r="C17" s="119" t="s">
        <v>353</v>
      </c>
      <c r="D17" s="121">
        <f>SUM(L17,T17,AB17,AJ17,AR17,AZ17)</f>
        <v>91766</v>
      </c>
      <c r="E17" s="121">
        <f>SUM(M17,U17,AC17,AK17,AS17,BA17)</f>
        <v>92907</v>
      </c>
      <c r="F17" s="121">
        <f>SUM(D17:E17)</f>
        <v>184673</v>
      </c>
      <c r="G17" s="121">
        <f>SUM(O17,W17,AE17,AM17,AU17,BC17)</f>
        <v>0</v>
      </c>
      <c r="H17" s="121">
        <f>SUM(P17,X17,AF17,AN17,AV17,BD17)</f>
        <v>20952</v>
      </c>
      <c r="I17" s="121">
        <f>SUM(G17:H17)</f>
        <v>20952</v>
      </c>
      <c r="J17" s="120" t="s">
        <v>348</v>
      </c>
      <c r="K17" s="119" t="s">
        <v>354</v>
      </c>
      <c r="L17" s="121">
        <v>91766</v>
      </c>
      <c r="M17" s="121">
        <v>92907</v>
      </c>
      <c r="N17" s="121">
        <f>IF(AND(L17&lt;&gt;"",M17&lt;&gt;""),SUM(L17:M17),"")</f>
        <v>184673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346</v>
      </c>
      <c r="S17" s="119" t="s">
        <v>347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20952</v>
      </c>
      <c r="Y17" s="121">
        <f>IF(AND(W17&lt;&gt;"",X17&lt;&gt;""),SUM(W17:X17),"")</f>
        <v>20952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37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76326</v>
      </c>
      <c r="F18" s="121">
        <f>SUM(D18:E18)</f>
        <v>76326</v>
      </c>
      <c r="G18" s="121">
        <f>SUM(O18,W18,AE18,AM18,AU18,BC18)</f>
        <v>0</v>
      </c>
      <c r="H18" s="121">
        <f>SUM(P18,X18,AF18,AN18,AV18,BD18)</f>
        <v>36135</v>
      </c>
      <c r="I18" s="121">
        <f>SUM(G18:H18)</f>
        <v>36135</v>
      </c>
      <c r="J18" s="120" t="s">
        <v>357</v>
      </c>
      <c r="K18" s="119" t="s">
        <v>358</v>
      </c>
      <c r="L18" s="121">
        <v>0</v>
      </c>
      <c r="M18" s="121">
        <v>76326</v>
      </c>
      <c r="N18" s="121">
        <f>IF(AND(L18&lt;&gt;"",M18&lt;&gt;""),SUM(L18:M18),"")</f>
        <v>76326</v>
      </c>
      <c r="O18" s="121">
        <v>0</v>
      </c>
      <c r="P18" s="121">
        <v>36135</v>
      </c>
      <c r="Q18" s="121">
        <f>IF(AND(O18&lt;&gt;"",P18&lt;&gt;""),SUM(O18:P18),"")</f>
        <v>36135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37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80939</v>
      </c>
      <c r="F19" s="121">
        <f>SUM(D19:E19)</f>
        <v>80939</v>
      </c>
      <c r="G19" s="121">
        <f>SUM(O19,W19,AE19,AM19,AU19,BC19)</f>
        <v>0</v>
      </c>
      <c r="H19" s="121">
        <f>SUM(P19,X19,AF19,AN19,AV19,BD19)</f>
        <v>32782</v>
      </c>
      <c r="I19" s="121">
        <f>SUM(G19:H19)</f>
        <v>32782</v>
      </c>
      <c r="J19" s="120" t="s">
        <v>357</v>
      </c>
      <c r="K19" s="119" t="s">
        <v>358</v>
      </c>
      <c r="L19" s="121">
        <v>0</v>
      </c>
      <c r="M19" s="121">
        <v>80939</v>
      </c>
      <c r="N19" s="121">
        <f>IF(AND(L19&lt;&gt;"",M19&lt;&gt;""),SUM(L19:M19),"")</f>
        <v>80939</v>
      </c>
      <c r="O19" s="121">
        <v>0</v>
      </c>
      <c r="P19" s="121">
        <v>32782</v>
      </c>
      <c r="Q19" s="121">
        <f>IF(AND(O19&lt;&gt;"",P19&lt;&gt;""),SUM(O19:P19),"")</f>
        <v>32782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37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171130</v>
      </c>
      <c r="F20" s="121">
        <f>SUM(D20:E20)</f>
        <v>171130</v>
      </c>
      <c r="G20" s="121">
        <f>SUM(O20,W20,AE20,AM20,AU20,BC20)</f>
        <v>0</v>
      </c>
      <c r="H20" s="121">
        <f>SUM(P20,X20,AF20,AN20,AV20,BD20)</f>
        <v>63862</v>
      </c>
      <c r="I20" s="121">
        <f>SUM(G20:H20)</f>
        <v>63862</v>
      </c>
      <c r="J20" s="120" t="s">
        <v>357</v>
      </c>
      <c r="K20" s="119" t="s">
        <v>358</v>
      </c>
      <c r="L20" s="121">
        <v>0</v>
      </c>
      <c r="M20" s="121">
        <v>171130</v>
      </c>
      <c r="N20" s="121">
        <f>IF(AND(L20&lt;&gt;"",M20&lt;&gt;""),SUM(L20:M20),"")</f>
        <v>171130</v>
      </c>
      <c r="O20" s="121">
        <v>0</v>
      </c>
      <c r="P20" s="121">
        <v>63862</v>
      </c>
      <c r="Q20" s="121">
        <f>IF(AND(O20&lt;&gt;"",P20&lt;&gt;""),SUM(O20:P20),"")</f>
        <v>63862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37</v>
      </c>
      <c r="B21" s="120" t="s">
        <v>363</v>
      </c>
      <c r="C21" s="119" t="s">
        <v>364</v>
      </c>
      <c r="D21" s="121">
        <f>SUM(L21,T21,AB21,AJ21,AR21,AZ21)</f>
        <v>8164</v>
      </c>
      <c r="E21" s="121">
        <f>SUM(M21,U21,AC21,AK21,AS21,BA21)</f>
        <v>139188</v>
      </c>
      <c r="F21" s="121">
        <f>SUM(D21:E21)</f>
        <v>147352</v>
      </c>
      <c r="G21" s="121">
        <f>SUM(O21,W21,AE21,AM21,AU21,BC21)</f>
        <v>0</v>
      </c>
      <c r="H21" s="121">
        <f>SUM(P21,X21,AF21,AN21,AV21,BD21)</f>
        <v>41639</v>
      </c>
      <c r="I21" s="121">
        <f>SUM(G21:H21)</f>
        <v>41639</v>
      </c>
      <c r="J21" s="120" t="s">
        <v>365</v>
      </c>
      <c r="K21" s="119" t="s">
        <v>366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41639</v>
      </c>
      <c r="Q21" s="121">
        <f>IF(AND(O21&lt;&gt;"",P21&lt;&gt;""),SUM(O21:P21),"")</f>
        <v>41639</v>
      </c>
      <c r="R21" s="120" t="s">
        <v>335</v>
      </c>
      <c r="S21" s="119" t="s">
        <v>336</v>
      </c>
      <c r="T21" s="121">
        <v>0</v>
      </c>
      <c r="U21" s="121">
        <v>69187</v>
      </c>
      <c r="V21" s="121">
        <f>IF(AND(T21&lt;&gt;"",U21&lt;&gt;""),SUM(T21:U21),"")</f>
        <v>69187</v>
      </c>
      <c r="W21" s="121">
        <v>0</v>
      </c>
      <c r="X21" s="121">
        <v>0</v>
      </c>
      <c r="Y21" s="121">
        <f>IF(AND(W21&lt;&gt;"",X21&lt;&gt;""),SUM(W21:X21),"")</f>
        <v>0</v>
      </c>
      <c r="Z21" s="120" t="s">
        <v>367</v>
      </c>
      <c r="AA21" s="119" t="s">
        <v>368</v>
      </c>
      <c r="AB21" s="121">
        <v>8164</v>
      </c>
      <c r="AC21" s="121">
        <v>70001</v>
      </c>
      <c r="AD21" s="121">
        <f>IF(AND(AB21&lt;&gt;"",AC21&lt;&gt;""),SUM(AB21:AC21),"")</f>
        <v>78165</v>
      </c>
      <c r="AE21" s="121">
        <v>0</v>
      </c>
      <c r="AF21" s="121">
        <v>0</v>
      </c>
      <c r="AG21" s="121">
        <f>IF(AND(AE21&lt;&gt;"",AF21&lt;&gt;""),SUM(AE21:AF21),"")</f>
        <v>0</v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37</v>
      </c>
      <c r="B22" s="120" t="s">
        <v>369</v>
      </c>
      <c r="C22" s="119" t="s">
        <v>370</v>
      </c>
      <c r="D22" s="121">
        <f>SUM(L22,T22,AB22,AJ22,AR22,AZ22)</f>
        <v>7466</v>
      </c>
      <c r="E22" s="121">
        <f>SUM(M22,U22,AC22,AK22,AS22,BA22)</f>
        <v>121087</v>
      </c>
      <c r="F22" s="121">
        <f>SUM(D22:E22)</f>
        <v>128553</v>
      </c>
      <c r="G22" s="121">
        <f>SUM(O22,W22,AE22,AM22,AU22,BC22)</f>
        <v>0</v>
      </c>
      <c r="H22" s="121">
        <f>SUM(P22,X22,AF22,AN22,AV22,BD22)</f>
        <v>27151</v>
      </c>
      <c r="I22" s="121">
        <f>SUM(G22:H22)</f>
        <v>27151</v>
      </c>
      <c r="J22" s="120" t="s">
        <v>335</v>
      </c>
      <c r="K22" s="119" t="s">
        <v>371</v>
      </c>
      <c r="L22" s="121">
        <v>0</v>
      </c>
      <c r="M22" s="121">
        <v>57078</v>
      </c>
      <c r="N22" s="121">
        <f>IF(AND(L22&lt;&gt;"",M22&lt;&gt;""),SUM(L22:M22),"")</f>
        <v>57078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367</v>
      </c>
      <c r="S22" s="119" t="s">
        <v>368</v>
      </c>
      <c r="T22" s="121">
        <v>7466</v>
      </c>
      <c r="U22" s="121">
        <v>64009</v>
      </c>
      <c r="V22" s="121">
        <f>IF(AND(T22&lt;&gt;"",U22&lt;&gt;""),SUM(T22:U22),"")</f>
        <v>71475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365</v>
      </c>
      <c r="AA22" s="119" t="s">
        <v>366</v>
      </c>
      <c r="AB22" s="121">
        <v>0</v>
      </c>
      <c r="AC22" s="121">
        <v>0</v>
      </c>
      <c r="AD22" s="121">
        <f>IF(AND(AB22&lt;&gt;"",AC22&lt;&gt;""),SUM(AB22:AC22),"")</f>
        <v>0</v>
      </c>
      <c r="AE22" s="121">
        <v>0</v>
      </c>
      <c r="AF22" s="121">
        <v>27151</v>
      </c>
      <c r="AG22" s="121">
        <f>IF(AND(AE22&lt;&gt;"",AF22&lt;&gt;""),SUM(AE22:AF22),"")</f>
        <v>27151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37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37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37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37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島根県</v>
      </c>
      <c r="B7" s="139" t="str">
        <f>'廃棄物事業経費（市町村）'!B7</f>
        <v>32000</v>
      </c>
      <c r="C7" s="138" t="s">
        <v>33</v>
      </c>
      <c r="D7" s="140">
        <f>SUM(H7,L7,P7,T7,X7,AB7,AF7,AJ7,AN7,AR7,AV7,AZ7,BD7,BH7,BL7,BP7,BT7,BX7,CB7,CF7,CJ7,CN7,CR7,CV7,CZ7,DD7,DH7,DL7,DP7,DT7)</f>
        <v>2885997</v>
      </c>
      <c r="E7" s="140">
        <f>SUM(I7,M7,Q7,U7,Y7,AC7,AG7,AK7,AO7,AS7,AW7,BA7,BE7,BI7,BM7,BQ7,BU7,BY7,CC7,CG7,CK7,CO7,CS7,CW7,DA7,DE7,DI7,DM7,DQ7,DU7)</f>
        <v>343725</v>
      </c>
      <c r="F7" s="141">
        <f>COUNTIF(F$8:F$57,"&lt;&gt;")</f>
        <v>7</v>
      </c>
      <c r="G7" s="141">
        <f>COUNTIF(G$8:G$57,"&lt;&gt;")</f>
        <v>7</v>
      </c>
      <c r="H7" s="140">
        <f>SUM(H$8:H$57)</f>
        <v>2072354</v>
      </c>
      <c r="I7" s="140">
        <f>SUM(I$8:I$57)</f>
        <v>168224</v>
      </c>
      <c r="J7" s="141">
        <f>COUNTIF(J$8:J$57,"&lt;&gt;")</f>
        <v>7</v>
      </c>
      <c r="K7" s="141">
        <f>COUNTIF(K$8:K$57,"&lt;&gt;")</f>
        <v>7</v>
      </c>
      <c r="L7" s="140">
        <f>SUM(L$8:L$57)</f>
        <v>585435</v>
      </c>
      <c r="M7" s="140">
        <f>SUM(M$8:M$57)</f>
        <v>90687</v>
      </c>
      <c r="N7" s="141">
        <f>COUNTIF(N$8:N$57,"&lt;&gt;")</f>
        <v>3</v>
      </c>
      <c r="O7" s="141">
        <f>COUNTIF(O$8:O$57,"&lt;&gt;")</f>
        <v>3</v>
      </c>
      <c r="P7" s="140">
        <f>SUM(P$8:P$57)</f>
        <v>228208</v>
      </c>
      <c r="Q7" s="140">
        <f>SUM(Q$8:Q$57)</f>
        <v>84814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37</v>
      </c>
      <c r="B8" s="120" t="s">
        <v>365</v>
      </c>
      <c r="C8" s="119" t="s">
        <v>366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68790</v>
      </c>
      <c r="F8" s="120" t="s">
        <v>363</v>
      </c>
      <c r="G8" s="119" t="s">
        <v>364</v>
      </c>
      <c r="H8" s="121">
        <v>0</v>
      </c>
      <c r="I8" s="121">
        <v>41639</v>
      </c>
      <c r="J8" s="120" t="s">
        <v>369</v>
      </c>
      <c r="K8" s="119" t="s">
        <v>370</v>
      </c>
      <c r="L8" s="121">
        <v>0</v>
      </c>
      <c r="M8" s="121">
        <v>27151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37</v>
      </c>
      <c r="B9" s="120" t="s">
        <v>335</v>
      </c>
      <c r="C9" s="119" t="s">
        <v>336</v>
      </c>
      <c r="D9" s="121">
        <f>SUM(H9,L9,P9,T9,X9,AB9,AF9,AJ9,AN9,AR9,AV9,AZ9,BD9,BH9,BL9,BP9,BT9,BX9,CB9,CF9,CJ9,CN9,CR9,CV9,CZ9,DD9,DH9,DL9,DP9,DT9)</f>
        <v>604922</v>
      </c>
      <c r="E9" s="121">
        <f>SUM(I9,M9,Q9,U9,Y9,AC9,AG9,AK9,AO9,AS9,AW9,BA9,BE9,BI9,BM9,BQ9,BU9,BY9,CC9,CG9,CK9,CO9,CS9,CW9,DA9,DE9,DI9,DM9,DQ9,DU9)</f>
        <v>0</v>
      </c>
      <c r="F9" s="120" t="s">
        <v>333</v>
      </c>
      <c r="G9" s="119" t="s">
        <v>334</v>
      </c>
      <c r="H9" s="121">
        <v>478657</v>
      </c>
      <c r="I9" s="121">
        <v>0</v>
      </c>
      <c r="J9" s="120" t="s">
        <v>363</v>
      </c>
      <c r="K9" s="119" t="s">
        <v>364</v>
      </c>
      <c r="L9" s="121">
        <v>69187</v>
      </c>
      <c r="M9" s="121">
        <v>0</v>
      </c>
      <c r="N9" s="120" t="s">
        <v>369</v>
      </c>
      <c r="O9" s="119" t="s">
        <v>370</v>
      </c>
      <c r="P9" s="121">
        <v>57078</v>
      </c>
      <c r="Q9" s="121">
        <v>0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37</v>
      </c>
      <c r="B10" s="120" t="s">
        <v>367</v>
      </c>
      <c r="C10" s="119" t="s">
        <v>368</v>
      </c>
      <c r="D10" s="121">
        <f>SUM(H10,L10,P10,T10,X10,AB10,AF10,AJ10,AN10,AR10,AV10,AZ10,BD10,BH10,BL10,BP10,BT10,BX10,CB10,CF10,CJ10,CN10,CR10,CV10,CZ10,DD10,DH10,DL10,DP10,DT10)</f>
        <v>149640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369</v>
      </c>
      <c r="G10" s="119" t="s">
        <v>370</v>
      </c>
      <c r="H10" s="121">
        <v>71475</v>
      </c>
      <c r="I10" s="121">
        <v>0</v>
      </c>
      <c r="J10" s="120" t="s">
        <v>363</v>
      </c>
      <c r="K10" s="119" t="s">
        <v>364</v>
      </c>
      <c r="L10" s="121">
        <v>78165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37</v>
      </c>
      <c r="B11" s="120" t="s">
        <v>348</v>
      </c>
      <c r="C11" s="119" t="s">
        <v>349</v>
      </c>
      <c r="D11" s="121">
        <f>SUM(H11,L11,P11,T11,X11,AB11,AF11,AJ11,AN11,AR11,AV11,AZ11,BD11,BH11,BL11,BP11,BT11,BX11,CB11,CF11,CJ11,CN11,CR11,CV11,CZ11,DD11,DH11,DL11,DP11,DT11)</f>
        <v>1239389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344</v>
      </c>
      <c r="G11" s="119" t="s">
        <v>345</v>
      </c>
      <c r="H11" s="121">
        <v>1054716</v>
      </c>
      <c r="I11" s="121">
        <v>0</v>
      </c>
      <c r="J11" s="120" t="s">
        <v>352</v>
      </c>
      <c r="K11" s="119" t="s">
        <v>353</v>
      </c>
      <c r="L11" s="121">
        <v>184673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37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328395</v>
      </c>
      <c r="E12" s="121">
        <f>SUM(I12,M12,Q12,U12,Y12,AC12,AG12,AK12,AO12,AS12,AW12,BA12,BE12,BI12,BM12,BQ12,BU12,BY12,CC12,CG12,CK12,CO12,CS12,CW12,DA12,DE12,DI12,DM12,DQ12,DU12)</f>
        <v>132779</v>
      </c>
      <c r="F12" s="120" t="s">
        <v>355</v>
      </c>
      <c r="G12" s="119" t="s">
        <v>356</v>
      </c>
      <c r="H12" s="121">
        <v>76326</v>
      </c>
      <c r="I12" s="121">
        <v>36135</v>
      </c>
      <c r="J12" s="120" t="s">
        <v>359</v>
      </c>
      <c r="K12" s="119" t="s">
        <v>360</v>
      </c>
      <c r="L12" s="121">
        <v>80939</v>
      </c>
      <c r="M12" s="121">
        <v>32782</v>
      </c>
      <c r="N12" s="120" t="s">
        <v>361</v>
      </c>
      <c r="O12" s="119" t="s">
        <v>362</v>
      </c>
      <c r="P12" s="121">
        <v>171130</v>
      </c>
      <c r="Q12" s="121">
        <v>63862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37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563651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327</v>
      </c>
      <c r="G13" s="119" t="s">
        <v>328</v>
      </c>
      <c r="H13" s="121">
        <v>391180</v>
      </c>
      <c r="I13" s="121">
        <v>0</v>
      </c>
      <c r="J13" s="120" t="s">
        <v>341</v>
      </c>
      <c r="K13" s="119" t="s">
        <v>342</v>
      </c>
      <c r="L13" s="121">
        <v>172471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37</v>
      </c>
      <c r="B14" s="120" t="s">
        <v>346</v>
      </c>
      <c r="C14" s="119" t="s">
        <v>347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142156</v>
      </c>
      <c r="F14" s="120" t="s">
        <v>344</v>
      </c>
      <c r="G14" s="119" t="s">
        <v>345</v>
      </c>
      <c r="H14" s="121">
        <v>0</v>
      </c>
      <c r="I14" s="121">
        <v>90450</v>
      </c>
      <c r="J14" s="120" t="s">
        <v>350</v>
      </c>
      <c r="K14" s="119" t="s">
        <v>351</v>
      </c>
      <c r="L14" s="121">
        <v>0</v>
      </c>
      <c r="M14" s="121">
        <v>30754</v>
      </c>
      <c r="N14" s="120" t="s">
        <v>352</v>
      </c>
      <c r="O14" s="119" t="s">
        <v>353</v>
      </c>
      <c r="P14" s="121">
        <v>0</v>
      </c>
      <c r="Q14" s="121">
        <v>20952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32343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32386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32441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32448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32449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32501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32505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32525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32526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32527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32528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32841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32852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32874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32876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32888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32891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32893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2022-02-21T07:43:31Z</dcterms:modified>
</cp:coreProperties>
</file>