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2島根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V9" i="2"/>
  <c r="V10" i="2"/>
  <c r="V11" i="2"/>
  <c r="N11" i="2" s="1"/>
  <c r="V12" i="2"/>
  <c r="N12" i="2" s="1"/>
  <c r="V13" i="2"/>
  <c r="V14" i="2"/>
  <c r="V15" i="2"/>
  <c r="V16" i="2"/>
  <c r="V17" i="2"/>
  <c r="N17" i="2" s="1"/>
  <c r="V18" i="2"/>
  <c r="N18" i="2" s="1"/>
  <c r="V19" i="2"/>
  <c r="V20" i="2"/>
  <c r="V21" i="2"/>
  <c r="V22" i="2"/>
  <c r="V23" i="2"/>
  <c r="N23" i="2" s="1"/>
  <c r="V24" i="2"/>
  <c r="N24" i="2" s="1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9" i="2"/>
  <c r="N10" i="2"/>
  <c r="N13" i="2"/>
  <c r="N14" i="2"/>
  <c r="N15" i="2"/>
  <c r="N16" i="2"/>
  <c r="N19" i="2"/>
  <c r="N20" i="2"/>
  <c r="N21" i="2"/>
  <c r="N22" i="2"/>
  <c r="N25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E8" i="2"/>
  <c r="E9" i="2"/>
  <c r="E10" i="2"/>
  <c r="E11" i="2"/>
  <c r="E12" i="2"/>
  <c r="D12" i="2" s="1"/>
  <c r="E13" i="2"/>
  <c r="E14" i="2"/>
  <c r="E15" i="2"/>
  <c r="E16" i="2"/>
  <c r="E17" i="2"/>
  <c r="E18" i="2"/>
  <c r="D18" i="2" s="1"/>
  <c r="E19" i="2"/>
  <c r="E20" i="2"/>
  <c r="E21" i="2"/>
  <c r="E22" i="2"/>
  <c r="E23" i="2"/>
  <c r="E24" i="2"/>
  <c r="E25" i="2"/>
  <c r="E26" i="2"/>
  <c r="D9" i="2"/>
  <c r="D10" i="2"/>
  <c r="D11" i="2"/>
  <c r="D15" i="2"/>
  <c r="D16" i="2"/>
  <c r="D17" i="2"/>
  <c r="D21" i="2"/>
  <c r="D22" i="2"/>
  <c r="D23" i="2"/>
  <c r="D24" i="2"/>
  <c r="I8" i="1"/>
  <c r="I9" i="1"/>
  <c r="I10" i="1"/>
  <c r="I11" i="1"/>
  <c r="D11" i="1" s="1"/>
  <c r="I12" i="1"/>
  <c r="D12" i="1" s="1"/>
  <c r="I13" i="1"/>
  <c r="D13" i="1" s="1"/>
  <c r="I14" i="1"/>
  <c r="I15" i="1"/>
  <c r="I16" i="1"/>
  <c r="I17" i="1"/>
  <c r="D17" i="1" s="1"/>
  <c r="I18" i="1"/>
  <c r="D18" i="1" s="1"/>
  <c r="I19" i="1"/>
  <c r="D19" i="1" s="1"/>
  <c r="I20" i="1"/>
  <c r="I21" i="1"/>
  <c r="I22" i="1"/>
  <c r="I23" i="1"/>
  <c r="D23" i="1" s="1"/>
  <c r="I24" i="1"/>
  <c r="D24" i="1" s="1"/>
  <c r="I25" i="1"/>
  <c r="D25" i="1" s="1"/>
  <c r="I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N8" i="1" s="1"/>
  <c r="D9" i="1"/>
  <c r="F9" i="1" s="1"/>
  <c r="D10" i="1"/>
  <c r="Q10" i="1" s="1"/>
  <c r="D14" i="1"/>
  <c r="N14" i="1" s="1"/>
  <c r="D15" i="1"/>
  <c r="Q15" i="1" s="1"/>
  <c r="D16" i="1"/>
  <c r="Q16" i="1" s="1"/>
  <c r="D20" i="1"/>
  <c r="Q20" i="1" s="1"/>
  <c r="D21" i="1"/>
  <c r="F21" i="1" s="1"/>
  <c r="D22" i="1"/>
  <c r="F22" i="1" s="1"/>
  <c r="D26" i="1"/>
  <c r="N26" i="1" s="1"/>
  <c r="J23" i="1" l="1"/>
  <c r="F23" i="1"/>
  <c r="Q23" i="1"/>
  <c r="N23" i="1"/>
  <c r="L23" i="1"/>
  <c r="F17" i="1"/>
  <c r="Q17" i="1"/>
  <c r="N17" i="1"/>
  <c r="L17" i="1"/>
  <c r="J17" i="1"/>
  <c r="Q11" i="1"/>
  <c r="N11" i="1"/>
  <c r="L11" i="1"/>
  <c r="J11" i="1"/>
  <c r="F11" i="1"/>
  <c r="N25" i="1"/>
  <c r="L25" i="1"/>
  <c r="J25" i="1"/>
  <c r="F25" i="1"/>
  <c r="Q25" i="1"/>
  <c r="L19" i="1"/>
  <c r="J19" i="1"/>
  <c r="F19" i="1"/>
  <c r="Q19" i="1"/>
  <c r="N19" i="1"/>
  <c r="L13" i="1"/>
  <c r="J13" i="1"/>
  <c r="F13" i="1"/>
  <c r="Q13" i="1"/>
  <c r="N13" i="1"/>
  <c r="L24" i="1"/>
  <c r="J24" i="1"/>
  <c r="F24" i="1"/>
  <c r="Q24" i="1"/>
  <c r="N24" i="1"/>
  <c r="F18" i="1"/>
  <c r="Q18" i="1"/>
  <c r="N18" i="1"/>
  <c r="L18" i="1"/>
  <c r="J18" i="1"/>
  <c r="J12" i="1"/>
  <c r="F12" i="1"/>
  <c r="Q12" i="1"/>
  <c r="N12" i="1"/>
  <c r="L12" i="1"/>
  <c r="F16" i="1"/>
  <c r="F10" i="1"/>
  <c r="F15" i="1"/>
  <c r="Q26" i="1"/>
  <c r="Q14" i="1"/>
  <c r="Q8" i="1"/>
  <c r="F26" i="1"/>
  <c r="F20" i="1"/>
  <c r="F14" i="1"/>
  <c r="F8" i="1"/>
  <c r="J22" i="1"/>
  <c r="J16" i="1"/>
  <c r="J10" i="1"/>
  <c r="J21" i="1"/>
  <c r="J15" i="1"/>
  <c r="J9" i="1"/>
  <c r="L22" i="1"/>
  <c r="L16" i="1"/>
  <c r="L10" i="1"/>
  <c r="J26" i="1"/>
  <c r="J20" i="1"/>
  <c r="J14" i="1"/>
  <c r="J8" i="1"/>
  <c r="L21" i="1"/>
  <c r="L15" i="1"/>
  <c r="L9" i="1"/>
  <c r="N22" i="1"/>
  <c r="N16" i="1"/>
  <c r="N10" i="1"/>
  <c r="L26" i="1"/>
  <c r="L20" i="1"/>
  <c r="L14" i="1"/>
  <c r="L8" i="1"/>
  <c r="N21" i="1"/>
  <c r="N15" i="1"/>
  <c r="N9" i="1"/>
  <c r="Q22" i="1"/>
  <c r="N20" i="1"/>
  <c r="Q21" i="1"/>
  <c r="Q9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<sst xmlns="http://schemas.openxmlformats.org/spreadsheetml/2006/main" count="655" uniqueCount="294">
  <si>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</si>
  <si>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</si>
  <si>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</si>
  <si>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</si>
  <si>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</si>
  <si>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</si>
  <si>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</si>
  <si>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</si>
  <si>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</si>
  <si>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</si>
  <si>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</si>
  <si>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</si>
  <si>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</si>
  <si>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</si>
  <si>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</si>
  <si>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</si>
  <si>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</si>
  <si>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</si>
  <si>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</si>
  <si>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</si>
  <si>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</si>
  <si>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</si>
  <si>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</si>
  <si>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</si>
  <si>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</si>
  <si>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</si>
  <si>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</si>
  <si>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</si>
  <si>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</si>
  <si>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</si>
  <si>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</si>
  <si>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</si>
  <si>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</si>
  <si>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</si>
  <si>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</si>
  <si>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</si>
  <si>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</si>
  <si>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</si>
  <si>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</si>
  <si>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</si>
  <si>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</si>
  <si>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</si>
  <si>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</si>
  <si>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</si>
  <si>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</si>
  <si>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</si>
  <si>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</si>
  <si>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</si>
  <si>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</si>
  <si>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</si>
  <si>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</si>
  <si>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</si>
  <si>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</si>
  <si>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</si>
  <si>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</si>
  <si>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</si>
  <si>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</si>
  <si>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</si>
  <si>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</si>
  <si>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</si>
  <si>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</si>
  <si>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</si>
  <si>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</si>
  <si>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</si>
  <si>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</si>
  <si>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</si>
  <si>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</si>
  <si>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</si>
  <si>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</si>
  <si>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</si>
  <si>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</si>
  <si>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</si>
  <si>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</si>
  <si>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</si>
  <si>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</si>
  <si>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</si>
  <si>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</si>
  <si>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</si>
  <si>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</si>
  <si>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</si>
  <si>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</si>
  <si>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</si>
  <si>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</si>
  <si>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</si>
  <si>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</si>
  <si>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</si>
  <si>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</si>
  <si>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</si>
  <si>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</si>
  <si>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</si>
  <si>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</si>
  <si>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</si>
  <si>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</si>
  <si>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</si>
  <si>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</si>
  <si>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</si>
  <si>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</si>
  <si>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</si>
  <si>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</si>
  <si>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</si>
  <si>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</si>
  <si>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</si>
  <si>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</si>
  <si>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</si>
  <si>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</si>
  <si>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</si>
  <si>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</si>
  <si>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</si>
  <si>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</si>
  <si>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</si>
  <si>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</si>
  <si>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</si>
  <si>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</si>
  <si>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</si>
  <si>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</si>
  <si>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</si>
  <si>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</si>
  <si>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</si>
  <si>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</si>
  <si>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</si>
  <si>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</si>
  <si>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</si>
  <si>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</si>
  <si>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</si>
  <si>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</si>
  <si>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</si>
  <si>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</si>
  <si>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</si>
  <si>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</si>
  <si>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</si>
  <si>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</si>
  <si>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</si>
  <si>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</si>
  <si>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</si>
  <si>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</si>
  <si>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</si>
  <si>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</si>
  <si>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</si>
  <si>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</si>
  <si>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</si>
  <si>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</si>
  <si>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</si>
  <si>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</si>
  <si>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</si>
  <si>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</si>
  <si>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</si>
  <si>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</si>
  <si>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</si>
  <si>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</si>
  <si>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</si>
  <si>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</si>
  <si>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</si>
  <si>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</si>
  <si>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</si>
  <si>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</si>
  <si>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</si>
  <si>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</si>
  <si>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</si>
  <si>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</si>
  <si>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</si>
  <si>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</si>
  <si>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</si>
  <si>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</si>
  <si>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</si>
  <si>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</si>
  <si>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</si>
  <si>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</si>
  <si>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</si>
  <si>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</si>
  <si>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</si>
  <si>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</si>
  <si>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</si>
  <si>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</si>
  <si>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</si>
  <si>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</si>
  <si>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</si>
  <si>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</si>
  <si>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</si>
  <si>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</si>
  <si>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</si>
  <si>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</si>
  <si>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</si>
  <si>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</si>
  <si>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</si>
  <si>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</si>
  <si>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</si>
  <si>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</si>
  <si>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</si>
  <si>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</si>
  <si>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</si>
  <si>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</si>
  <si>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</si>
  <si>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</si>
  <si>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</si>
  <si>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</si>
  <si>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</si>
  <si>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</si>
  <si>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</si>
  <si>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</si>
  <si>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</si>
  <si>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</si>
  <si>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</si>
  <si>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</si>
  <si>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</si>
  <si>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</si>
  <si>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</si>
  <si>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</si>
  <si>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</si>
  <si>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</si>
  <si>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</si>
  <si>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</si>
  <si>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</si>
  <si>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</si>
  <si>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</si>
  <si>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</si>
  <si>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</si>
  <si>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</si>
  <si>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</si>
  <si>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</si>
  <si>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</si>
  <si>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</si>
  <si>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</si>
  <si>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</si>
  <si>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</si>
  <si>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</si>
  <si>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</si>
  <si>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</si>
  <si>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</si>
  <si>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</si>
  <si>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</si>
  <si>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</si>
  <si>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</si>
  <si>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</si>
  <si>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</si>
  <si>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</si>
  <si>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</si>
  <si>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</si>
  <si>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</si>
  <si>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</si>
  <si>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</si>
  <si>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</si>
  <si>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</si>
  <si>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</si>
  <si>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</si>
  <si>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</si>
  <si>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</si>
  <si>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</si>
  <si>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</si>
  <si>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</si>
  <si>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</si>
  <si>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</si>
  <si>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32000</t>
  </si>
  <si>
    <t>水洗化人口等（令和2年度実績）</t>
    <phoneticPr fontId="3"/>
  </si>
  <si>
    <t>し尿処理の状況（令和2年度実績）</t>
    <phoneticPr fontId="3"/>
  </si>
  <si>
    <t>32201</t>
  </si>
  <si>
    <t>松江市</t>
  </si>
  <si>
    <t/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</si>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</sst>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22</v>
      </c>
      <c r="B7" s="116" t="s">
        <v>251</v>
      </c>
      <c r="C7" s="109" t="s">
        <v>200</v>
      </c>
      <c r="D7" s="110">
        <f>+SUM(E7,+I7)</f>
        <v>673778</v>
      </c>
      <c r="E7" s="110">
        <f>+SUM(G7,+H7)</f>
        <v>106214</v>
      </c>
      <c r="F7" s="111">
        <f>IF(D7&gt;0,E7/D7*100,"-")</f>
        <v>15.763945988144462</v>
      </c>
      <c r="G7" s="108">
        <f>SUM(G$8:G$207)</f>
        <v>104282</v>
      </c>
      <c r="H7" s="108">
        <f>SUM(H$8:H$207)</f>
        <v>1932</v>
      </c>
      <c r="I7" s="110">
        <f>+SUM(K7,+M7,+O7)</f>
        <v>567564</v>
      </c>
      <c r="J7" s="111">
        <f>IF(D7&gt;0,I7/D7*100,"-")</f>
        <v>84.236054011855529</v>
      </c>
      <c r="K7" s="108">
        <f>SUM(K$8:K$207)</f>
        <v>301950</v>
      </c>
      <c r="L7" s="111">
        <f>IF(D7&gt;0,K7/D7*100,"-")</f>
        <v>44.814464111324504</v>
      </c>
      <c r="M7" s="108">
        <f>SUM(M$8:M$207)</f>
        <v>4038</v>
      </c>
      <c r="N7" s="111">
        <f>IF(D7&gt;0,M7/D7*100,"-")</f>
        <v>0.59930719020211398</v>
      </c>
      <c r="O7" s="108">
        <f>SUM(O$8:O$207)</f>
        <v>261576</v>
      </c>
      <c r="P7" s="108">
        <f>SUM(P$8:P$207)</f>
        <v>203653</v>
      </c>
      <c r="Q7" s="111">
        <f>IF(D7&gt;0,O7/D7*100,"-")</f>
        <v>38.822282710328921</v>
      </c>
      <c r="R7" s="108">
        <f>SUM(R$8:R$207)</f>
        <v>8886</v>
      </c>
      <c r="S7" s="112">
        <f t="shared" ref="S7:Z7" si="0">COUNTIF(S$8:S$207,"○")</f>
        <v>12</v>
      </c>
      <c r="T7" s="112">
        <f t="shared" si="0"/>
        <v>0</v>
      </c>
      <c r="U7" s="112">
        <f t="shared" si="0"/>
        <v>1</v>
      </c>
      <c r="V7" s="112">
        <f t="shared" si="0"/>
        <v>6</v>
      </c>
      <c r="W7" s="112">
        <f t="shared" si="0"/>
        <v>10</v>
      </c>
      <c r="X7" s="112">
        <f t="shared" si="0"/>
        <v>1</v>
      </c>
      <c r="Y7" s="112">
        <f t="shared" si="0"/>
        <v>1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22</v>
      </c>
      <c r="B8" s="102" t="s">
        <v>254</v>
      </c>
      <c r="C8" s="101" t="s">
        <v>255</v>
      </c>
      <c r="D8" s="103">
        <f>+SUM(E8,+I8)</f>
        <v>200965</v>
      </c>
      <c r="E8" s="103">
        <f>+SUM(G8,+H8)</f>
        <v>5884</v>
      </c>
      <c r="F8" s="104">
        <f>IF(D8&gt;0,E8/D8*100,"-")</f>
        <v>2.9278730127136563</v>
      </c>
      <c r="G8" s="103">
        <v>5884</v>
      </c>
      <c r="H8" s="103">
        <v>0</v>
      </c>
      <c r="I8" s="103">
        <f>+SUM(K8,+M8,+O8)</f>
        <v>195081</v>
      </c>
      <c r="J8" s="104">
        <f>IF(D8&gt;0,I8/D8*100,"-")</f>
        <v>97.072126987286339</v>
      </c>
      <c r="K8" s="103">
        <v>159413</v>
      </c>
      <c r="L8" s="104">
        <f>IF(D8&gt;0,K8/D8*100,"-")</f>
        <v>79.323762844276374</v>
      </c>
      <c r="M8" s="103">
        <v>1365</v>
      </c>
      <c r="N8" s="104">
        <f>IF(D8&gt;0,M8/D8*100,"-")</f>
        <v>0.67922275023013956</v>
      </c>
      <c r="O8" s="103">
        <v>34303</v>
      </c>
      <c r="P8" s="103">
        <v>28623</v>
      </c>
      <c r="Q8" s="104">
        <f>IF(D8&gt;0,O8/D8*100,"-")</f>
        <v>17.069141392779837</v>
      </c>
      <c r="R8" s="103">
        <v>1520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22</v>
      </c>
      <c r="B9" s="102" t="s">
        <v>258</v>
      </c>
      <c r="C9" s="101" t="s">
        <v>259</v>
      </c>
      <c r="D9" s="103">
        <f>+SUM(E9,+I9)</f>
        <v>52738</v>
      </c>
      <c r="E9" s="103">
        <f>+SUM(G9,+H9)</f>
        <v>15463</v>
      </c>
      <c r="F9" s="104">
        <f>IF(D9&gt;0,E9/D9*100,"-")</f>
        <v>29.32041412264401</v>
      </c>
      <c r="G9" s="103">
        <v>14198</v>
      </c>
      <c r="H9" s="103">
        <v>1265</v>
      </c>
      <c r="I9" s="103">
        <f>+SUM(K9,+M9,+O9)</f>
        <v>37275</v>
      </c>
      <c r="J9" s="104">
        <f>IF(D9&gt;0,I9/D9*100,"-")</f>
        <v>70.67958587735599</v>
      </c>
      <c r="K9" s="103">
        <v>5257</v>
      </c>
      <c r="L9" s="104">
        <f>IF(D9&gt;0,K9/D9*100,"-")</f>
        <v>9.9681444119989386</v>
      </c>
      <c r="M9" s="103">
        <v>1501</v>
      </c>
      <c r="N9" s="104">
        <f>IF(D9&gt;0,M9/D9*100,"-")</f>
        <v>2.8461450946186808</v>
      </c>
      <c r="O9" s="103">
        <v>30517</v>
      </c>
      <c r="P9" s="103">
        <v>15907</v>
      </c>
      <c r="Q9" s="104">
        <f>IF(D9&gt;0,O9/D9*100,"-")</f>
        <v>57.865296370738363</v>
      </c>
      <c r="R9" s="103">
        <v>639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22</v>
      </c>
      <c r="B10" s="102" t="s">
        <v>260</v>
      </c>
      <c r="C10" s="101" t="s">
        <v>261</v>
      </c>
      <c r="D10" s="103">
        <f>+SUM(E10,+I10)</f>
        <v>174686</v>
      </c>
      <c r="E10" s="103">
        <f>+SUM(G10,+H10)</f>
        <v>24918</v>
      </c>
      <c r="F10" s="104">
        <f>IF(D10&gt;0,E10/D10*100,"-")</f>
        <v>14.264451644665286</v>
      </c>
      <c r="G10" s="103">
        <v>24918</v>
      </c>
      <c r="H10" s="103">
        <v>0</v>
      </c>
      <c r="I10" s="103">
        <f>+SUM(K10,+M10,+O10)</f>
        <v>149768</v>
      </c>
      <c r="J10" s="104">
        <f>IF(D10&gt;0,I10/D10*100,"-")</f>
        <v>85.735548355334714</v>
      </c>
      <c r="K10" s="103">
        <v>75378</v>
      </c>
      <c r="L10" s="104">
        <f>IF(D10&gt;0,K10/D10*100,"-")</f>
        <v>43.150567303619063</v>
      </c>
      <c r="M10" s="103">
        <v>181</v>
      </c>
      <c r="N10" s="104">
        <f>IF(D10&gt;0,M10/D10*100,"-")</f>
        <v>0.1036144854195528</v>
      </c>
      <c r="O10" s="103">
        <v>74209</v>
      </c>
      <c r="P10" s="103">
        <v>65871</v>
      </c>
      <c r="Q10" s="104">
        <f>IF(D10&gt;0,O10/D10*100,"-")</f>
        <v>42.481366566296096</v>
      </c>
      <c r="R10" s="103">
        <v>4541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22</v>
      </c>
      <c r="B11" s="102" t="s">
        <v>262</v>
      </c>
      <c r="C11" s="101" t="s">
        <v>263</v>
      </c>
      <c r="D11" s="103">
        <f>+SUM(E11,+I11)</f>
        <v>45718</v>
      </c>
      <c r="E11" s="103">
        <f>+SUM(G11,+H11)</f>
        <v>13470</v>
      </c>
      <c r="F11" s="104">
        <f>IF(D11&gt;0,E11/D11*100,"-")</f>
        <v>29.463231112472108</v>
      </c>
      <c r="G11" s="103">
        <v>13448</v>
      </c>
      <c r="H11" s="103">
        <v>22</v>
      </c>
      <c r="I11" s="103">
        <f>+SUM(K11,+M11,+O11)</f>
        <v>32248</v>
      </c>
      <c r="J11" s="104">
        <f>IF(D11&gt;0,I11/D11*100,"-")</f>
        <v>70.536768887527884</v>
      </c>
      <c r="K11" s="103">
        <v>2406</v>
      </c>
      <c r="L11" s="104">
        <f>IF(D11&gt;0,K11/D11*100,"-")</f>
        <v>5.2626974058357758</v>
      </c>
      <c r="M11" s="103">
        <v>453</v>
      </c>
      <c r="N11" s="104">
        <f>IF(D11&gt;0,M11/D11*100,"-")</f>
        <v>0.99085699286932927</v>
      </c>
      <c r="O11" s="103">
        <v>29389</v>
      </c>
      <c r="P11" s="103">
        <v>17218</v>
      </c>
      <c r="Q11" s="104">
        <f>IF(D11&gt;0,O11/D11*100,"-")</f>
        <v>64.283214488822779</v>
      </c>
      <c r="R11" s="103">
        <v>384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22</v>
      </c>
      <c r="B12" s="102" t="s">
        <v>264</v>
      </c>
      <c r="C12" s="101" t="s">
        <v>265</v>
      </c>
      <c r="D12" s="103">
        <f>+SUM(E12,+I12)</f>
        <v>33938</v>
      </c>
      <c r="E12" s="103">
        <f>+SUM(G12,+H12)</f>
        <v>12864</v>
      </c>
      <c r="F12" s="104">
        <f>IF(D12&gt;0,E12/D12*100,"-")</f>
        <v>37.904413931286463</v>
      </c>
      <c r="G12" s="103">
        <v>12774</v>
      </c>
      <c r="H12" s="103">
        <v>90</v>
      </c>
      <c r="I12" s="103">
        <f>+SUM(K12,+M12,+O12)</f>
        <v>21074</v>
      </c>
      <c r="J12" s="104">
        <f>IF(D12&gt;0,I12/D12*100,"-")</f>
        <v>62.095586068713537</v>
      </c>
      <c r="K12" s="103">
        <v>9479</v>
      </c>
      <c r="L12" s="104">
        <f>IF(D12&gt;0,K12/D12*100,"-")</f>
        <v>27.930343567682243</v>
      </c>
      <c r="M12" s="103">
        <v>0</v>
      </c>
      <c r="N12" s="104">
        <f>IF(D12&gt;0,M12/D12*100,"-")</f>
        <v>0</v>
      </c>
      <c r="O12" s="103">
        <v>11595</v>
      </c>
      <c r="P12" s="103">
        <v>7626</v>
      </c>
      <c r="Q12" s="104">
        <f>IF(D12&gt;0,O12/D12*100,"-")</f>
        <v>34.165242501031287</v>
      </c>
      <c r="R12" s="103">
        <v>369</v>
      </c>
      <c r="S12" s="101"/>
      <c r="T12" s="101"/>
      <c r="U12" s="101" t="s">
        <v>257</v>
      </c>
      <c r="V12" s="101"/>
      <c r="W12" s="101"/>
      <c r="X12" s="101"/>
      <c r="Y12" s="101" t="s">
        <v>257</v>
      </c>
      <c r="Z12" s="101"/>
      <c r="AA12" s="189" t="s">
        <v>256</v>
      </c>
      <c r="AB12" s="190"/>
    </row>
    <row r="13" spans="1:28" s="105" customFormat="1" ht="13.5" customHeight="1">
      <c r="A13" s="101" t="s">
        <v>22</v>
      </c>
      <c r="B13" s="102" t="s">
        <v>266</v>
      </c>
      <c r="C13" s="101" t="s">
        <v>267</v>
      </c>
      <c r="D13" s="103">
        <f>+SUM(E13,+I13)</f>
        <v>37896</v>
      </c>
      <c r="E13" s="103">
        <f>+SUM(G13,+H13)</f>
        <v>5617</v>
      </c>
      <c r="F13" s="104">
        <f>IF(D13&gt;0,E13/D13*100,"-")</f>
        <v>14.822144817394975</v>
      </c>
      <c r="G13" s="103">
        <v>5617</v>
      </c>
      <c r="H13" s="103">
        <v>0</v>
      </c>
      <c r="I13" s="103">
        <f>+SUM(K13,+M13,+O13)</f>
        <v>32279</v>
      </c>
      <c r="J13" s="104">
        <f>IF(D13&gt;0,I13/D13*100,"-")</f>
        <v>85.177855182605029</v>
      </c>
      <c r="K13" s="103">
        <v>17832</v>
      </c>
      <c r="L13" s="104">
        <f>IF(D13&gt;0,K13/D13*100,"-")</f>
        <v>47.055098163394554</v>
      </c>
      <c r="M13" s="103">
        <v>84</v>
      </c>
      <c r="N13" s="104">
        <f>IF(D13&gt;0,M13/D13*100,"-")</f>
        <v>0.22165927802406588</v>
      </c>
      <c r="O13" s="103">
        <v>14363</v>
      </c>
      <c r="P13" s="103">
        <v>12603</v>
      </c>
      <c r="Q13" s="104">
        <f>IF(D13&gt;0,O13/D13*100,"-")</f>
        <v>37.901097741186405</v>
      </c>
      <c r="R13" s="103">
        <v>277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22</v>
      </c>
      <c r="B14" s="102" t="s">
        <v>268</v>
      </c>
      <c r="C14" s="101" t="s">
        <v>269</v>
      </c>
      <c r="D14" s="103">
        <f>+SUM(E14,+I14)</f>
        <v>23160</v>
      </c>
      <c r="E14" s="103">
        <f>+SUM(G14,+H14)</f>
        <v>6395</v>
      </c>
      <c r="F14" s="104">
        <f>IF(D14&gt;0,E14/D14*100,"-")</f>
        <v>27.612262521588949</v>
      </c>
      <c r="G14" s="103">
        <v>6187</v>
      </c>
      <c r="H14" s="103">
        <v>208</v>
      </c>
      <c r="I14" s="103">
        <f>+SUM(K14,+M14,+O14)</f>
        <v>16765</v>
      </c>
      <c r="J14" s="104">
        <f>IF(D14&gt;0,I14/D14*100,"-")</f>
        <v>72.387737478411054</v>
      </c>
      <c r="K14" s="103">
        <v>3616</v>
      </c>
      <c r="L14" s="104">
        <f>IF(D14&gt;0,K14/D14*100,"-")</f>
        <v>15.613126079447323</v>
      </c>
      <c r="M14" s="103">
        <v>0</v>
      </c>
      <c r="N14" s="104">
        <f>IF(D14&gt;0,M14/D14*100,"-")</f>
        <v>0</v>
      </c>
      <c r="O14" s="103">
        <v>13149</v>
      </c>
      <c r="P14" s="103">
        <v>6621</v>
      </c>
      <c r="Q14" s="104">
        <f>IF(D14&gt;0,O14/D14*100,"-")</f>
        <v>56.774611398963728</v>
      </c>
      <c r="R14" s="103">
        <v>300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22</v>
      </c>
      <c r="B15" s="102" t="s">
        <v>270</v>
      </c>
      <c r="C15" s="101" t="s">
        <v>271</v>
      </c>
      <c r="D15" s="103">
        <f>+SUM(E15,+I15)</f>
        <v>37273</v>
      </c>
      <c r="E15" s="103">
        <f>+SUM(G15,+H15)</f>
        <v>6149</v>
      </c>
      <c r="F15" s="104">
        <f>IF(D15&gt;0,E15/D15*100,"-")</f>
        <v>16.497196361977839</v>
      </c>
      <c r="G15" s="103">
        <v>6149</v>
      </c>
      <c r="H15" s="103">
        <v>0</v>
      </c>
      <c r="I15" s="103">
        <f>+SUM(K15,+M15,+O15)</f>
        <v>31124</v>
      </c>
      <c r="J15" s="104">
        <f>IF(D15&gt;0,I15/D15*100,"-")</f>
        <v>83.502803638022158</v>
      </c>
      <c r="K15" s="103">
        <v>12345</v>
      </c>
      <c r="L15" s="104">
        <f>IF(D15&gt;0,K15/D15*100,"-")</f>
        <v>33.120489362272956</v>
      </c>
      <c r="M15" s="103">
        <v>342</v>
      </c>
      <c r="N15" s="104">
        <f>IF(D15&gt;0,M15/D15*100,"-")</f>
        <v>0.91755426179808441</v>
      </c>
      <c r="O15" s="103">
        <v>18437</v>
      </c>
      <c r="P15" s="103">
        <v>18142</v>
      </c>
      <c r="Q15" s="104">
        <f>IF(D15&gt;0,O15/D15*100,"-")</f>
        <v>49.464760013951121</v>
      </c>
      <c r="R15" s="103">
        <v>229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22</v>
      </c>
      <c r="B16" s="102" t="s">
        <v>272</v>
      </c>
      <c r="C16" s="101" t="s">
        <v>273</v>
      </c>
      <c r="D16" s="103">
        <f>+SUM(E16,+I16)</f>
        <v>12078</v>
      </c>
      <c r="E16" s="103">
        <f>+SUM(G16,+H16)</f>
        <v>1778</v>
      </c>
      <c r="F16" s="104">
        <f>IF(D16&gt;0,E16/D16*100,"-")</f>
        <v>14.720980294750788</v>
      </c>
      <c r="G16" s="103">
        <v>1778</v>
      </c>
      <c r="H16" s="103">
        <v>0</v>
      </c>
      <c r="I16" s="103">
        <f>+SUM(K16,+M16,+O16)</f>
        <v>10300</v>
      </c>
      <c r="J16" s="104">
        <f>IF(D16&gt;0,I16/D16*100,"-")</f>
        <v>85.279019705249212</v>
      </c>
      <c r="K16" s="103">
        <v>2628</v>
      </c>
      <c r="L16" s="104">
        <f>IF(D16&gt;0,K16/D16*100,"-")</f>
        <v>21.758569299552907</v>
      </c>
      <c r="M16" s="103">
        <v>0</v>
      </c>
      <c r="N16" s="104">
        <f>IF(D16&gt;0,M16/D16*100,"-")</f>
        <v>0</v>
      </c>
      <c r="O16" s="103">
        <v>7672</v>
      </c>
      <c r="P16" s="103">
        <v>7360</v>
      </c>
      <c r="Q16" s="104">
        <f>IF(D16&gt;0,O16/D16*100,"-")</f>
        <v>63.520450405696302</v>
      </c>
      <c r="R16" s="103">
        <v>88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22</v>
      </c>
      <c r="B17" s="102" t="s">
        <v>274</v>
      </c>
      <c r="C17" s="101" t="s">
        <v>275</v>
      </c>
      <c r="D17" s="103">
        <f>+SUM(E17,+I17)</f>
        <v>4747</v>
      </c>
      <c r="E17" s="103">
        <f>+SUM(G17,+H17)</f>
        <v>268</v>
      </c>
      <c r="F17" s="104">
        <f>IF(D17&gt;0,E17/D17*100,"-")</f>
        <v>5.6456709500737308</v>
      </c>
      <c r="G17" s="103">
        <v>268</v>
      </c>
      <c r="H17" s="103">
        <v>0</v>
      </c>
      <c r="I17" s="103">
        <f>+SUM(K17,+M17,+O17)</f>
        <v>4479</v>
      </c>
      <c r="J17" s="104">
        <f>IF(D17&gt;0,I17/D17*100,"-")</f>
        <v>94.354329049926264</v>
      </c>
      <c r="K17" s="103">
        <v>2366</v>
      </c>
      <c r="L17" s="104">
        <f>IF(D17&gt;0,K17/D17*100,"-")</f>
        <v>49.842005477143459</v>
      </c>
      <c r="M17" s="103">
        <v>0</v>
      </c>
      <c r="N17" s="104">
        <f>IF(D17&gt;0,M17/D17*100,"-")</f>
        <v>0</v>
      </c>
      <c r="O17" s="103">
        <v>2113</v>
      </c>
      <c r="P17" s="103">
        <v>1961</v>
      </c>
      <c r="Q17" s="104">
        <f>IF(D17&gt;0,O17/D17*100,"-")</f>
        <v>44.512323572782805</v>
      </c>
      <c r="R17" s="103">
        <v>42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22</v>
      </c>
      <c r="B18" s="102" t="s">
        <v>276</v>
      </c>
      <c r="C18" s="101" t="s">
        <v>277</v>
      </c>
      <c r="D18" s="103">
        <f>+SUM(E18,+I18)</f>
        <v>3160</v>
      </c>
      <c r="E18" s="103">
        <f>+SUM(G18,+H18)</f>
        <v>870</v>
      </c>
      <c r="F18" s="104">
        <f>IF(D18&gt;0,E18/D18*100,"-")</f>
        <v>27.531645569620256</v>
      </c>
      <c r="G18" s="103">
        <v>870</v>
      </c>
      <c r="H18" s="103">
        <v>0</v>
      </c>
      <c r="I18" s="103">
        <f>+SUM(K18,+M18,+O18)</f>
        <v>2290</v>
      </c>
      <c r="J18" s="104">
        <f>IF(D18&gt;0,I18/D18*100,"-")</f>
        <v>72.468354430379748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2290</v>
      </c>
      <c r="P18" s="103">
        <v>2047</v>
      </c>
      <c r="Q18" s="104">
        <f>IF(D18&gt;0,O18/D18*100,"-")</f>
        <v>72.468354430379748</v>
      </c>
      <c r="R18" s="103">
        <v>24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22</v>
      </c>
      <c r="B19" s="102" t="s">
        <v>278</v>
      </c>
      <c r="C19" s="101" t="s">
        <v>279</v>
      </c>
      <c r="D19" s="103">
        <f>+SUM(E19,+I19)</f>
        <v>4449</v>
      </c>
      <c r="E19" s="103">
        <f>+SUM(G19,+H19)</f>
        <v>705</v>
      </c>
      <c r="F19" s="104">
        <f>IF(D19&gt;0,E19/D19*100,"-")</f>
        <v>15.846257585974378</v>
      </c>
      <c r="G19" s="103">
        <v>705</v>
      </c>
      <c r="H19" s="103">
        <v>0</v>
      </c>
      <c r="I19" s="103">
        <f>+SUM(K19,+M19,+O19)</f>
        <v>3744</v>
      </c>
      <c r="J19" s="104">
        <f>IF(D19&gt;0,I19/D19*100,"-")</f>
        <v>84.153742414025629</v>
      </c>
      <c r="K19" s="103">
        <v>694</v>
      </c>
      <c r="L19" s="104">
        <f>IF(D19&gt;0,K19/D19*100,"-")</f>
        <v>15.599011013710944</v>
      </c>
      <c r="M19" s="103">
        <v>0</v>
      </c>
      <c r="N19" s="104">
        <f>IF(D19&gt;0,M19/D19*100,"-")</f>
        <v>0</v>
      </c>
      <c r="O19" s="103">
        <v>3050</v>
      </c>
      <c r="P19" s="103">
        <v>2733</v>
      </c>
      <c r="Q19" s="104">
        <f>IF(D19&gt;0,O19/D19*100,"-")</f>
        <v>68.554731400314665</v>
      </c>
      <c r="R19" s="103">
        <v>17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22</v>
      </c>
      <c r="B20" s="102" t="s">
        <v>280</v>
      </c>
      <c r="C20" s="101" t="s">
        <v>281</v>
      </c>
      <c r="D20" s="103">
        <f>+SUM(E20,+I20)</f>
        <v>10403</v>
      </c>
      <c r="E20" s="103">
        <f>+SUM(G20,+H20)</f>
        <v>1237</v>
      </c>
      <c r="F20" s="104">
        <f>IF(D20&gt;0,E20/D20*100,"-")</f>
        <v>11.890800730558492</v>
      </c>
      <c r="G20" s="103">
        <v>1237</v>
      </c>
      <c r="H20" s="103">
        <v>0</v>
      </c>
      <c r="I20" s="103">
        <f>+SUM(K20,+M20,+O20)</f>
        <v>9166</v>
      </c>
      <c r="J20" s="104">
        <f>IF(D20&gt;0,I20/D20*100,"-")</f>
        <v>88.109199269441504</v>
      </c>
      <c r="K20" s="103">
        <v>2462</v>
      </c>
      <c r="L20" s="104">
        <f>IF(D20&gt;0,K20/D20*100,"-")</f>
        <v>23.666250120157649</v>
      </c>
      <c r="M20" s="103">
        <v>0</v>
      </c>
      <c r="N20" s="104">
        <f>IF(D20&gt;0,M20/D20*100,"-")</f>
        <v>0</v>
      </c>
      <c r="O20" s="103">
        <v>6704</v>
      </c>
      <c r="P20" s="103">
        <v>6565</v>
      </c>
      <c r="Q20" s="104">
        <f>IF(D20&gt;0,O20/D20*100,"-")</f>
        <v>64.442949149283862</v>
      </c>
      <c r="R20" s="103">
        <v>80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22</v>
      </c>
      <c r="B21" s="102" t="s">
        <v>282</v>
      </c>
      <c r="C21" s="101" t="s">
        <v>283</v>
      </c>
      <c r="D21" s="103">
        <f>+SUM(E21,+I21)</f>
        <v>7118</v>
      </c>
      <c r="E21" s="103">
        <f>+SUM(G21,+H21)</f>
        <v>1906</v>
      </c>
      <c r="F21" s="104">
        <f>IF(D21&gt;0,E21/D21*100,"-")</f>
        <v>26.777184602416408</v>
      </c>
      <c r="G21" s="103">
        <v>1641</v>
      </c>
      <c r="H21" s="103">
        <v>265</v>
      </c>
      <c r="I21" s="103">
        <f>+SUM(K21,+M21,+O21)</f>
        <v>5212</v>
      </c>
      <c r="J21" s="104">
        <f>IF(D21&gt;0,I21/D21*100,"-")</f>
        <v>73.222815397583602</v>
      </c>
      <c r="K21" s="103">
        <v>2158</v>
      </c>
      <c r="L21" s="104">
        <f>IF(D21&gt;0,K21/D21*100,"-")</f>
        <v>30.317504917111549</v>
      </c>
      <c r="M21" s="103">
        <v>0</v>
      </c>
      <c r="N21" s="104">
        <f>IF(D21&gt;0,M21/D21*100,"-")</f>
        <v>0</v>
      </c>
      <c r="O21" s="103">
        <v>3054</v>
      </c>
      <c r="P21" s="103">
        <v>1861</v>
      </c>
      <c r="Q21" s="104">
        <f>IF(D21&gt;0,O21/D21*100,"-")</f>
        <v>42.905310480472039</v>
      </c>
      <c r="R21" s="103">
        <v>58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22</v>
      </c>
      <c r="B22" s="102" t="s">
        <v>284</v>
      </c>
      <c r="C22" s="101" t="s">
        <v>285</v>
      </c>
      <c r="D22" s="103">
        <f>+SUM(E22,+I22)</f>
        <v>6018</v>
      </c>
      <c r="E22" s="103">
        <f>+SUM(G22,+H22)</f>
        <v>1962</v>
      </c>
      <c r="F22" s="104">
        <f>IF(D22&gt;0,E22/D22*100,"-")</f>
        <v>32.602193419740779</v>
      </c>
      <c r="G22" s="103">
        <v>1880</v>
      </c>
      <c r="H22" s="103">
        <v>82</v>
      </c>
      <c r="I22" s="103">
        <f>+SUM(K22,+M22,+O22)</f>
        <v>4056</v>
      </c>
      <c r="J22" s="104">
        <f>IF(D22&gt;0,I22/D22*100,"-")</f>
        <v>67.397806580259228</v>
      </c>
      <c r="K22" s="103">
        <v>1895</v>
      </c>
      <c r="L22" s="104">
        <f>IF(D22&gt;0,K22/D22*100,"-")</f>
        <v>31.488866733133928</v>
      </c>
      <c r="M22" s="103">
        <v>0</v>
      </c>
      <c r="N22" s="104">
        <f>IF(D22&gt;0,M22/D22*100,"-")</f>
        <v>0</v>
      </c>
      <c r="O22" s="103">
        <v>2161</v>
      </c>
      <c r="P22" s="103">
        <v>1595</v>
      </c>
      <c r="Q22" s="104">
        <f>IF(D22&gt;0,O22/D22*100,"-")</f>
        <v>35.908939847125296</v>
      </c>
      <c r="R22" s="103">
        <v>204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22</v>
      </c>
      <c r="B23" s="102" t="s">
        <v>286</v>
      </c>
      <c r="C23" s="101" t="s">
        <v>287</v>
      </c>
      <c r="D23" s="103">
        <f>+SUM(E23,+I23)</f>
        <v>2205</v>
      </c>
      <c r="E23" s="103">
        <f>+SUM(G23,+H23)</f>
        <v>103</v>
      </c>
      <c r="F23" s="104">
        <f>IF(D23&gt;0,E23/D23*100,"-")</f>
        <v>4.6712018140589571</v>
      </c>
      <c r="G23" s="103">
        <v>103</v>
      </c>
      <c r="H23" s="103">
        <v>0</v>
      </c>
      <c r="I23" s="103">
        <f>+SUM(K23,+M23,+O23)</f>
        <v>2102</v>
      </c>
      <c r="J23" s="104">
        <f>IF(D23&gt;0,I23/D23*100,"-")</f>
        <v>95.328798185941039</v>
      </c>
      <c r="K23" s="103">
        <v>1223</v>
      </c>
      <c r="L23" s="104">
        <f>IF(D23&gt;0,K23/D23*100,"-")</f>
        <v>55.464852607709744</v>
      </c>
      <c r="M23" s="103">
        <v>0</v>
      </c>
      <c r="N23" s="104">
        <f>IF(D23&gt;0,M23/D23*100,"-")</f>
        <v>0</v>
      </c>
      <c r="O23" s="103">
        <v>879</v>
      </c>
      <c r="P23" s="103">
        <v>763</v>
      </c>
      <c r="Q23" s="104">
        <f>IF(D23&gt;0,O23/D23*100,"-")</f>
        <v>39.863945578231288</v>
      </c>
      <c r="R23" s="103">
        <v>5</v>
      </c>
      <c r="S23" s="101" t="s">
        <v>257</v>
      </c>
      <c r="T23" s="101"/>
      <c r="U23" s="101"/>
      <c r="V23" s="101"/>
      <c r="W23" s="101"/>
      <c r="X23" s="101" t="s">
        <v>257</v>
      </c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22</v>
      </c>
      <c r="B24" s="102" t="s">
        <v>288</v>
      </c>
      <c r="C24" s="101" t="s">
        <v>289</v>
      </c>
      <c r="D24" s="103">
        <f>+SUM(E24,+I24)</f>
        <v>2699</v>
      </c>
      <c r="E24" s="103">
        <f>+SUM(G24,+H24)</f>
        <v>326</v>
      </c>
      <c r="F24" s="104">
        <f>IF(D24&gt;0,E24/D24*100,"-")</f>
        <v>12.078547610226009</v>
      </c>
      <c r="G24" s="103">
        <v>326</v>
      </c>
      <c r="H24" s="103">
        <v>0</v>
      </c>
      <c r="I24" s="103">
        <f>+SUM(K24,+M24,+O24)</f>
        <v>2373</v>
      </c>
      <c r="J24" s="104">
        <f>IF(D24&gt;0,I24/D24*100,"-")</f>
        <v>87.921452389773989</v>
      </c>
      <c r="K24" s="103">
        <v>455</v>
      </c>
      <c r="L24" s="104">
        <f>IF(D24&gt;0,K24/D24*100,"-")</f>
        <v>16.858095590959614</v>
      </c>
      <c r="M24" s="103">
        <v>0</v>
      </c>
      <c r="N24" s="104">
        <f>IF(D24&gt;0,M24/D24*100,"-")</f>
        <v>0</v>
      </c>
      <c r="O24" s="103">
        <v>1918</v>
      </c>
      <c r="P24" s="103">
        <v>1608</v>
      </c>
      <c r="Q24" s="104">
        <f>IF(D24&gt;0,O24/D24*100,"-")</f>
        <v>71.063356798814382</v>
      </c>
      <c r="R24" s="103">
        <v>21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22</v>
      </c>
      <c r="B25" s="102" t="s">
        <v>290</v>
      </c>
      <c r="C25" s="101" t="s">
        <v>291</v>
      </c>
      <c r="D25" s="103">
        <f>+SUM(E25,+I25)</f>
        <v>646</v>
      </c>
      <c r="E25" s="103">
        <f>+SUM(G25,+H25)</f>
        <v>13</v>
      </c>
      <c r="F25" s="104">
        <f>IF(D25&gt;0,E25/D25*100,"-")</f>
        <v>2.0123839009287927</v>
      </c>
      <c r="G25" s="103">
        <v>13</v>
      </c>
      <c r="H25" s="103">
        <v>0</v>
      </c>
      <c r="I25" s="103">
        <f>+SUM(K25,+M25,+O25)</f>
        <v>633</v>
      </c>
      <c r="J25" s="104">
        <f>IF(D25&gt;0,I25/D25*100,"-")</f>
        <v>97.987616099071204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633</v>
      </c>
      <c r="P25" s="103">
        <v>633</v>
      </c>
      <c r="Q25" s="104">
        <f>IF(D25&gt;0,O25/D25*100,"-")</f>
        <v>97.987616099071204</v>
      </c>
      <c r="R25" s="103">
        <v>3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22</v>
      </c>
      <c r="B26" s="102" t="s">
        <v>292</v>
      </c>
      <c r="C26" s="101" t="s">
        <v>293</v>
      </c>
      <c r="D26" s="103">
        <f>+SUM(E26,+I26)</f>
        <v>13881</v>
      </c>
      <c r="E26" s="103">
        <f>+SUM(G26,+H26)</f>
        <v>6286</v>
      </c>
      <c r="F26" s="104">
        <f>IF(D26&gt;0,E26/D26*100,"-")</f>
        <v>45.284921835602617</v>
      </c>
      <c r="G26" s="103">
        <v>6286</v>
      </c>
      <c r="H26" s="103">
        <v>0</v>
      </c>
      <c r="I26" s="103">
        <f>+SUM(K26,+M26,+O26)</f>
        <v>7595</v>
      </c>
      <c r="J26" s="104">
        <f>IF(D26&gt;0,I26/D26*100,"-")</f>
        <v>54.715078164397383</v>
      </c>
      <c r="K26" s="103">
        <v>2343</v>
      </c>
      <c r="L26" s="104">
        <f>IF(D26&gt;0,K26/D26*100,"-")</f>
        <v>16.879187378430949</v>
      </c>
      <c r="M26" s="103">
        <v>112</v>
      </c>
      <c r="N26" s="104">
        <f>IF(D26&gt;0,M26/D26*100,"-")</f>
        <v>0.80685829551185084</v>
      </c>
      <c r="O26" s="103">
        <v>5140</v>
      </c>
      <c r="P26" s="103">
        <v>3916</v>
      </c>
      <c r="Q26" s="104">
        <f>IF(D26&gt;0,O26/D26*100,"-")</f>
        <v>37.029032490454576</v>
      </c>
      <c r="R26" s="103">
        <v>85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島根県</v>
      </c>
      <c r="B7" s="107" t="str">
        <f>水洗化人口等!B7</f>
        <v>32000</v>
      </c>
      <c r="C7" s="106" t="s">
        <v>200</v>
      </c>
      <c r="D7" s="108">
        <f>SUM(E7,+H7,+K7)</f>
        <v>258624</v>
      </c>
      <c r="E7" s="108">
        <f>SUM(F7:G7)</f>
        <v>8985</v>
      </c>
      <c r="F7" s="108">
        <f>SUM(F$8:F$207)</f>
        <v>2475</v>
      </c>
      <c r="G7" s="108">
        <f>SUM(G$8:G$207)</f>
        <v>6510</v>
      </c>
      <c r="H7" s="108">
        <f>SUM(I7:J7)</f>
        <v>3941</v>
      </c>
      <c r="I7" s="108">
        <f>SUM(I$8:I$207)</f>
        <v>3798</v>
      </c>
      <c r="J7" s="108">
        <f>SUM(J$8:J$207)</f>
        <v>143</v>
      </c>
      <c r="K7" s="108">
        <f>SUM(L7:M7)</f>
        <v>245698</v>
      </c>
      <c r="L7" s="108">
        <f>SUM(L$8:L$207)</f>
        <v>70759</v>
      </c>
      <c r="M7" s="108">
        <f>SUM(M$8:M$207)</f>
        <v>174939</v>
      </c>
      <c r="N7" s="108">
        <f>SUM(O7,+V7,+AC7)</f>
        <v>259618</v>
      </c>
      <c r="O7" s="108">
        <f>SUM(P7:U7)</f>
        <v>77032</v>
      </c>
      <c r="P7" s="108">
        <f t="shared" ref="P7:U7" si="0">SUM(P$8:P$207)</f>
        <v>71621</v>
      </c>
      <c r="Q7" s="108">
        <f t="shared" si="0"/>
        <v>0</v>
      </c>
      <c r="R7" s="108">
        <f t="shared" si="0"/>
        <v>0</v>
      </c>
      <c r="S7" s="108">
        <f t="shared" si="0"/>
        <v>5404</v>
      </c>
      <c r="T7" s="108">
        <f t="shared" si="0"/>
        <v>7</v>
      </c>
      <c r="U7" s="108">
        <f t="shared" si="0"/>
        <v>0</v>
      </c>
      <c r="V7" s="108">
        <f>SUM(W7:AB7)</f>
        <v>181592</v>
      </c>
      <c r="W7" s="108">
        <f t="shared" ref="W7:AB7" si="1">SUM(W$8:W$207)</f>
        <v>158397</v>
      </c>
      <c r="X7" s="108">
        <f t="shared" si="1"/>
        <v>0</v>
      </c>
      <c r="Y7" s="108">
        <f t="shared" si="1"/>
        <v>0</v>
      </c>
      <c r="Z7" s="108">
        <f t="shared" si="1"/>
        <v>23052</v>
      </c>
      <c r="AA7" s="108">
        <f t="shared" si="1"/>
        <v>143</v>
      </c>
      <c r="AB7" s="108">
        <f t="shared" si="1"/>
        <v>0</v>
      </c>
      <c r="AC7" s="108">
        <f>SUM(AD7:AE7)</f>
        <v>994</v>
      </c>
      <c r="AD7" s="108">
        <f>SUM(AD$8:AD$207)</f>
        <v>994</v>
      </c>
      <c r="AE7" s="108">
        <f>SUM(AE$8:AE$207)</f>
        <v>0</v>
      </c>
      <c r="AF7" s="108">
        <f>SUM(AG7:AI7)</f>
        <v>3136</v>
      </c>
      <c r="AG7" s="108">
        <f>SUM(AG$8:AG$207)</f>
        <v>3136</v>
      </c>
      <c r="AH7" s="108">
        <f>SUM(AH$8:AH$207)</f>
        <v>0</v>
      </c>
      <c r="AI7" s="108">
        <f>SUM(AI$8:AI$207)</f>
        <v>0</v>
      </c>
      <c r="AJ7" s="108">
        <f>SUM(AK7:AS7)</f>
        <v>4544</v>
      </c>
      <c r="AK7" s="108">
        <f t="shared" ref="AK7:AS7" si="2">SUM(AK$8:AK$207)</f>
        <v>1474</v>
      </c>
      <c r="AL7" s="108">
        <f t="shared" si="2"/>
        <v>4</v>
      </c>
      <c r="AM7" s="108">
        <f t="shared" si="2"/>
        <v>1643</v>
      </c>
      <c r="AN7" s="108">
        <f t="shared" si="2"/>
        <v>7</v>
      </c>
      <c r="AO7" s="108">
        <f t="shared" si="2"/>
        <v>0</v>
      </c>
      <c r="AP7" s="108">
        <f t="shared" si="2"/>
        <v>0</v>
      </c>
      <c r="AQ7" s="108">
        <f t="shared" si="2"/>
        <v>27</v>
      </c>
      <c r="AR7" s="108">
        <f t="shared" si="2"/>
        <v>91</v>
      </c>
      <c r="AS7" s="108">
        <f t="shared" si="2"/>
        <v>1298</v>
      </c>
      <c r="AT7" s="108">
        <f>SUM(AU7:AY7)</f>
        <v>117</v>
      </c>
      <c r="AU7" s="108">
        <f>SUM(AU$8:AU$207)</f>
        <v>70</v>
      </c>
      <c r="AV7" s="108">
        <f>SUM(AV$8:AV$207)</f>
        <v>0</v>
      </c>
      <c r="AW7" s="108">
        <f>SUM(AW$8:AW$207)</f>
        <v>47</v>
      </c>
      <c r="AX7" s="108">
        <f>SUM(AX$8:AX$207)</f>
        <v>0</v>
      </c>
      <c r="AY7" s="108">
        <f>SUM(AY$8:AY$207)</f>
        <v>0</v>
      </c>
      <c r="AZ7" s="108">
        <f>SUM(BA7:BC7)</f>
        <v>799</v>
      </c>
      <c r="BA7" s="108">
        <f>SUM(BA$8:BA$207)</f>
        <v>799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22</v>
      </c>
      <c r="B8" s="113" t="s">
        <v>254</v>
      </c>
      <c r="C8" s="101" t="s">
        <v>255</v>
      </c>
      <c r="D8" s="103">
        <f>SUM(E8,+H8,+K8)</f>
        <v>13709</v>
      </c>
      <c r="E8" s="103">
        <f>SUM(F8:G8)</f>
        <v>0</v>
      </c>
      <c r="F8" s="103">
        <v>0</v>
      </c>
      <c r="G8" s="103">
        <v>0</v>
      </c>
      <c r="H8" s="103">
        <f>SUM(I8:J8)</f>
        <v>3140</v>
      </c>
      <c r="I8" s="103">
        <v>3140</v>
      </c>
      <c r="J8" s="103">
        <v>0</v>
      </c>
      <c r="K8" s="103">
        <f>SUM(L8:M8)</f>
        <v>10569</v>
      </c>
      <c r="L8" s="103">
        <v>0</v>
      </c>
      <c r="M8" s="103">
        <v>10569</v>
      </c>
      <c r="N8" s="103">
        <f>SUM(O8,+V8,+AC8)</f>
        <v>13709</v>
      </c>
      <c r="O8" s="103">
        <f>SUM(P8:U8)</f>
        <v>3140</v>
      </c>
      <c r="P8" s="103">
        <v>3140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10569</v>
      </c>
      <c r="W8" s="103">
        <v>10569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625</v>
      </c>
      <c r="BA8" s="103">
        <v>625</v>
      </c>
      <c r="BB8" s="103">
        <v>0</v>
      </c>
      <c r="BC8" s="103">
        <v>0</v>
      </c>
    </row>
    <row r="9" spans="1:55" s="105" customFormat="1" ht="13.5" customHeight="1">
      <c r="A9" s="115" t="s">
        <v>22</v>
      </c>
      <c r="B9" s="113" t="s">
        <v>258</v>
      </c>
      <c r="C9" s="101" t="s">
        <v>259</v>
      </c>
      <c r="D9" s="103">
        <f>SUM(E9,+H9,+K9)</f>
        <v>41113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41113</v>
      </c>
      <c r="L9" s="103">
        <v>11241</v>
      </c>
      <c r="M9" s="103">
        <v>29872</v>
      </c>
      <c r="N9" s="103">
        <f>SUM(O9,+V9,+AC9)</f>
        <v>41591</v>
      </c>
      <c r="O9" s="103">
        <f>SUM(P9:U9)</f>
        <v>11241</v>
      </c>
      <c r="P9" s="103">
        <v>11241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29872</v>
      </c>
      <c r="W9" s="103">
        <v>29872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478</v>
      </c>
      <c r="AD9" s="103">
        <v>478</v>
      </c>
      <c r="AE9" s="103">
        <v>0</v>
      </c>
      <c r="AF9" s="103">
        <f>SUM(AG9:AI9)</f>
        <v>70</v>
      </c>
      <c r="AG9" s="103">
        <v>70</v>
      </c>
      <c r="AH9" s="103">
        <v>0</v>
      </c>
      <c r="AI9" s="103">
        <v>0</v>
      </c>
      <c r="AJ9" s="103">
        <f>SUM(AK9:AS9)</f>
        <v>1474</v>
      </c>
      <c r="AK9" s="103">
        <v>1474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70</v>
      </c>
      <c r="AU9" s="103">
        <v>70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22</v>
      </c>
      <c r="B10" s="113" t="s">
        <v>260</v>
      </c>
      <c r="C10" s="101" t="s">
        <v>261</v>
      </c>
      <c r="D10" s="103">
        <f>SUM(E10,+H10,+K10)</f>
        <v>56758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56758</v>
      </c>
      <c r="L10" s="103">
        <v>12069</v>
      </c>
      <c r="M10" s="103">
        <v>44689</v>
      </c>
      <c r="N10" s="103">
        <f>SUM(O10,+V10,+AC10)</f>
        <v>56758</v>
      </c>
      <c r="O10" s="103">
        <f>SUM(P10:U10)</f>
        <v>12069</v>
      </c>
      <c r="P10" s="103">
        <v>12069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44689</v>
      </c>
      <c r="W10" s="103">
        <v>44689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162</v>
      </c>
      <c r="AG10" s="103">
        <v>162</v>
      </c>
      <c r="AH10" s="103">
        <v>0</v>
      </c>
      <c r="AI10" s="103">
        <v>0</v>
      </c>
      <c r="AJ10" s="103">
        <f>SUM(AK10:AS10)</f>
        <v>162</v>
      </c>
      <c r="AK10" s="103">
        <v>0</v>
      </c>
      <c r="AL10" s="103">
        <v>0</v>
      </c>
      <c r="AM10" s="103">
        <v>68</v>
      </c>
      <c r="AN10" s="103">
        <v>7</v>
      </c>
      <c r="AO10" s="103">
        <v>0</v>
      </c>
      <c r="AP10" s="103">
        <v>0</v>
      </c>
      <c r="AQ10" s="103">
        <v>0</v>
      </c>
      <c r="AR10" s="103">
        <v>87</v>
      </c>
      <c r="AS10" s="103">
        <v>0</v>
      </c>
      <c r="AT10" s="103">
        <f>SUM(AU10:AY10)</f>
        <v>6</v>
      </c>
      <c r="AU10" s="103">
        <v>0</v>
      </c>
      <c r="AV10" s="103">
        <v>0</v>
      </c>
      <c r="AW10" s="103">
        <v>6</v>
      </c>
      <c r="AX10" s="103">
        <v>0</v>
      </c>
      <c r="AY10" s="103">
        <v>0</v>
      </c>
      <c r="AZ10" s="103">
        <f>SUM(BA10:BC10)</f>
        <v>7</v>
      </c>
      <c r="BA10" s="103">
        <v>7</v>
      </c>
      <c r="BB10" s="103">
        <v>0</v>
      </c>
      <c r="BC10" s="103">
        <v>0</v>
      </c>
    </row>
    <row r="11" spans="1:55" s="105" customFormat="1" ht="13.5" customHeight="1">
      <c r="A11" s="115" t="s">
        <v>22</v>
      </c>
      <c r="B11" s="113" t="s">
        <v>262</v>
      </c>
      <c r="C11" s="101" t="s">
        <v>263</v>
      </c>
      <c r="D11" s="103">
        <f>SUM(E11,+H11,+K11)</f>
        <v>35399</v>
      </c>
      <c r="E11" s="103">
        <f>SUM(F11:G11)</f>
        <v>0</v>
      </c>
      <c r="F11" s="103">
        <v>0</v>
      </c>
      <c r="G11" s="103">
        <v>0</v>
      </c>
      <c r="H11" s="103">
        <f>SUM(I11:J11)</f>
        <v>658</v>
      </c>
      <c r="I11" s="103">
        <v>658</v>
      </c>
      <c r="J11" s="103">
        <v>0</v>
      </c>
      <c r="K11" s="103">
        <f>SUM(L11:M11)</f>
        <v>34741</v>
      </c>
      <c r="L11" s="103">
        <v>9533</v>
      </c>
      <c r="M11" s="103">
        <v>25208</v>
      </c>
      <c r="N11" s="103">
        <f>SUM(O11,+V11,+AC11)</f>
        <v>35410</v>
      </c>
      <c r="O11" s="103">
        <f>SUM(P11:U11)</f>
        <v>10191</v>
      </c>
      <c r="P11" s="103">
        <v>10191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25208</v>
      </c>
      <c r="W11" s="103">
        <v>25208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11</v>
      </c>
      <c r="AD11" s="103">
        <v>11</v>
      </c>
      <c r="AE11" s="103">
        <v>0</v>
      </c>
      <c r="AF11" s="103">
        <f>SUM(AG11:AI11)</f>
        <v>991</v>
      </c>
      <c r="AG11" s="103">
        <v>991</v>
      </c>
      <c r="AH11" s="103">
        <v>0</v>
      </c>
      <c r="AI11" s="103">
        <v>0</v>
      </c>
      <c r="AJ11" s="103">
        <f>SUM(AK11:AS11)</f>
        <v>991</v>
      </c>
      <c r="AK11" s="103">
        <v>0</v>
      </c>
      <c r="AL11" s="103">
        <v>0</v>
      </c>
      <c r="AM11" s="103">
        <v>987</v>
      </c>
      <c r="AN11" s="103">
        <v>0</v>
      </c>
      <c r="AO11" s="103">
        <v>0</v>
      </c>
      <c r="AP11" s="103">
        <v>0</v>
      </c>
      <c r="AQ11" s="103">
        <v>0</v>
      </c>
      <c r="AR11" s="103">
        <v>4</v>
      </c>
      <c r="AS11" s="103">
        <v>0</v>
      </c>
      <c r="AT11" s="103">
        <f>SUM(AU11:AY11)</f>
        <v>38</v>
      </c>
      <c r="AU11" s="103">
        <v>0</v>
      </c>
      <c r="AV11" s="103">
        <v>0</v>
      </c>
      <c r="AW11" s="103">
        <v>38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22</v>
      </c>
      <c r="B12" s="113" t="s">
        <v>264</v>
      </c>
      <c r="C12" s="101" t="s">
        <v>265</v>
      </c>
      <c r="D12" s="103">
        <f>SUM(E12,+H12,+K12)</f>
        <v>26424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26424</v>
      </c>
      <c r="L12" s="103">
        <v>15141</v>
      </c>
      <c r="M12" s="103">
        <v>11283</v>
      </c>
      <c r="N12" s="103">
        <f>SUM(O12,+V12,+AC12)</f>
        <v>26531</v>
      </c>
      <c r="O12" s="103">
        <f>SUM(P12:U12)</f>
        <v>15141</v>
      </c>
      <c r="P12" s="103">
        <v>15141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11283</v>
      </c>
      <c r="W12" s="103">
        <v>11283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107</v>
      </c>
      <c r="AD12" s="103">
        <v>107</v>
      </c>
      <c r="AE12" s="103">
        <v>0</v>
      </c>
      <c r="AF12" s="103">
        <f>SUM(AG12:AI12)</f>
        <v>804</v>
      </c>
      <c r="AG12" s="103">
        <v>804</v>
      </c>
      <c r="AH12" s="103">
        <v>0</v>
      </c>
      <c r="AI12" s="103">
        <v>0</v>
      </c>
      <c r="AJ12" s="103">
        <f>SUM(AK12:AS12)</f>
        <v>804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804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22</v>
      </c>
      <c r="B13" s="113" t="s">
        <v>266</v>
      </c>
      <c r="C13" s="101" t="s">
        <v>267</v>
      </c>
      <c r="D13" s="103">
        <f>SUM(E13,+H13,+K13)</f>
        <v>10190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10190</v>
      </c>
      <c r="L13" s="103">
        <v>3213</v>
      </c>
      <c r="M13" s="103">
        <v>6977</v>
      </c>
      <c r="N13" s="103">
        <f>SUM(O13,+V13,+AC13)</f>
        <v>10190</v>
      </c>
      <c r="O13" s="103">
        <f>SUM(P13:U13)</f>
        <v>3213</v>
      </c>
      <c r="P13" s="103">
        <v>3213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6977</v>
      </c>
      <c r="W13" s="103">
        <v>6977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60</v>
      </c>
      <c r="AG13" s="103">
        <v>60</v>
      </c>
      <c r="AH13" s="103">
        <v>0</v>
      </c>
      <c r="AI13" s="103">
        <v>0</v>
      </c>
      <c r="AJ13" s="103">
        <f>SUM(AK13:AS13)</f>
        <v>60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60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163</v>
      </c>
      <c r="BA13" s="103">
        <v>163</v>
      </c>
      <c r="BB13" s="103">
        <v>0</v>
      </c>
      <c r="BC13" s="103">
        <v>0</v>
      </c>
    </row>
    <row r="14" spans="1:55" s="105" customFormat="1" ht="13.5" customHeight="1">
      <c r="A14" s="115" t="s">
        <v>22</v>
      </c>
      <c r="B14" s="113" t="s">
        <v>268</v>
      </c>
      <c r="C14" s="101" t="s">
        <v>269</v>
      </c>
      <c r="D14" s="103">
        <f>SUM(E14,+H14,+K14)</f>
        <v>14737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14737</v>
      </c>
      <c r="L14" s="103">
        <v>5063</v>
      </c>
      <c r="M14" s="103">
        <v>9674</v>
      </c>
      <c r="N14" s="103">
        <f>SUM(O14,+V14,+AC14)</f>
        <v>14738</v>
      </c>
      <c r="O14" s="103">
        <f>SUM(P14:U14)</f>
        <v>5063</v>
      </c>
      <c r="P14" s="103">
        <v>5063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9674</v>
      </c>
      <c r="W14" s="103">
        <v>9674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1</v>
      </c>
      <c r="AD14" s="103">
        <v>1</v>
      </c>
      <c r="AE14" s="103">
        <v>0</v>
      </c>
      <c r="AF14" s="103">
        <f>SUM(AG14:AI14)</f>
        <v>273</v>
      </c>
      <c r="AG14" s="103">
        <v>273</v>
      </c>
      <c r="AH14" s="103">
        <v>0</v>
      </c>
      <c r="AI14" s="103">
        <v>0</v>
      </c>
      <c r="AJ14" s="103">
        <f>SUM(AK14:AS14)</f>
        <v>273</v>
      </c>
      <c r="AK14" s="103">
        <v>0</v>
      </c>
      <c r="AL14" s="103">
        <v>0</v>
      </c>
      <c r="AM14" s="103">
        <v>254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19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22</v>
      </c>
      <c r="B15" s="113" t="s">
        <v>270</v>
      </c>
      <c r="C15" s="101" t="s">
        <v>271</v>
      </c>
      <c r="D15" s="103">
        <f>SUM(E15,+H15,+K15)</f>
        <v>18272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18272</v>
      </c>
      <c r="L15" s="103">
        <v>3395</v>
      </c>
      <c r="M15" s="103">
        <v>14877</v>
      </c>
      <c r="N15" s="103">
        <f>SUM(O15,+V15,+AC15)</f>
        <v>18272</v>
      </c>
      <c r="O15" s="103">
        <f>SUM(P15:U15)</f>
        <v>3395</v>
      </c>
      <c r="P15" s="103">
        <v>0</v>
      </c>
      <c r="Q15" s="103">
        <v>0</v>
      </c>
      <c r="R15" s="103">
        <v>0</v>
      </c>
      <c r="S15" s="103">
        <v>3395</v>
      </c>
      <c r="T15" s="103">
        <v>0</v>
      </c>
      <c r="U15" s="103">
        <v>0</v>
      </c>
      <c r="V15" s="103">
        <f>SUM(W15:AB15)</f>
        <v>14877</v>
      </c>
      <c r="W15" s="103">
        <v>0</v>
      </c>
      <c r="X15" s="103">
        <v>0</v>
      </c>
      <c r="Y15" s="103">
        <v>0</v>
      </c>
      <c r="Z15" s="103">
        <v>14877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22</v>
      </c>
      <c r="B16" s="113" t="s">
        <v>272</v>
      </c>
      <c r="C16" s="101" t="s">
        <v>273</v>
      </c>
      <c r="D16" s="103">
        <f>SUM(E16,+H16,+K16)</f>
        <v>6909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6909</v>
      </c>
      <c r="L16" s="103">
        <v>1264</v>
      </c>
      <c r="M16" s="103">
        <v>5645</v>
      </c>
      <c r="N16" s="103">
        <f>SUM(O16,+V16,+AC16)</f>
        <v>6909</v>
      </c>
      <c r="O16" s="103">
        <f>SUM(P16:U16)</f>
        <v>1264</v>
      </c>
      <c r="P16" s="103">
        <v>0</v>
      </c>
      <c r="Q16" s="103">
        <v>0</v>
      </c>
      <c r="R16" s="103">
        <v>0</v>
      </c>
      <c r="S16" s="103">
        <v>1264</v>
      </c>
      <c r="T16" s="103">
        <v>0</v>
      </c>
      <c r="U16" s="103">
        <v>0</v>
      </c>
      <c r="V16" s="103">
        <f>SUM(W16:AB16)</f>
        <v>5645</v>
      </c>
      <c r="W16" s="103">
        <v>0</v>
      </c>
      <c r="X16" s="103">
        <v>0</v>
      </c>
      <c r="Y16" s="103">
        <v>0</v>
      </c>
      <c r="Z16" s="103">
        <v>5645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22</v>
      </c>
      <c r="B17" s="113" t="s">
        <v>274</v>
      </c>
      <c r="C17" s="101" t="s">
        <v>275</v>
      </c>
      <c r="D17" s="103">
        <f>SUM(E17,+H17,+K17)</f>
        <v>2803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2803</v>
      </c>
      <c r="L17" s="103">
        <v>707</v>
      </c>
      <c r="M17" s="103">
        <v>2096</v>
      </c>
      <c r="N17" s="103">
        <f>SUM(O17,+V17,+AC17)</f>
        <v>2803</v>
      </c>
      <c r="O17" s="103">
        <f>SUM(P17:U17)</f>
        <v>707</v>
      </c>
      <c r="P17" s="103">
        <v>0</v>
      </c>
      <c r="Q17" s="103">
        <v>0</v>
      </c>
      <c r="R17" s="103">
        <v>0</v>
      </c>
      <c r="S17" s="103">
        <v>707</v>
      </c>
      <c r="T17" s="103">
        <v>0</v>
      </c>
      <c r="U17" s="103">
        <v>0</v>
      </c>
      <c r="V17" s="103">
        <f>SUM(W17:AB17)</f>
        <v>2096</v>
      </c>
      <c r="W17" s="103">
        <v>0</v>
      </c>
      <c r="X17" s="103">
        <v>0</v>
      </c>
      <c r="Y17" s="103">
        <v>0</v>
      </c>
      <c r="Z17" s="103">
        <v>2096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22</v>
      </c>
      <c r="B18" s="113" t="s">
        <v>276</v>
      </c>
      <c r="C18" s="101" t="s">
        <v>277</v>
      </c>
      <c r="D18" s="103">
        <f>SUM(E18,+H18,+K18)</f>
        <v>2865</v>
      </c>
      <c r="E18" s="103">
        <f>SUM(F18:G18)</f>
        <v>2865</v>
      </c>
      <c r="F18" s="103">
        <v>470</v>
      </c>
      <c r="G18" s="103">
        <v>2395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2865</v>
      </c>
      <c r="O18" s="103">
        <f>SUM(P18:U18)</f>
        <v>470</v>
      </c>
      <c r="P18" s="103">
        <v>470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2395</v>
      </c>
      <c r="W18" s="103">
        <v>2395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115</v>
      </c>
      <c r="AG18" s="103">
        <v>115</v>
      </c>
      <c r="AH18" s="103">
        <v>0</v>
      </c>
      <c r="AI18" s="103">
        <v>0</v>
      </c>
      <c r="AJ18" s="103">
        <f>SUM(AK18:AS18)</f>
        <v>115</v>
      </c>
      <c r="AK18" s="103">
        <v>0</v>
      </c>
      <c r="AL18" s="103">
        <v>0</v>
      </c>
      <c r="AM18" s="103">
        <v>2</v>
      </c>
      <c r="AN18" s="103">
        <v>0</v>
      </c>
      <c r="AO18" s="103">
        <v>0</v>
      </c>
      <c r="AP18" s="103">
        <v>0</v>
      </c>
      <c r="AQ18" s="103">
        <v>10</v>
      </c>
      <c r="AR18" s="103">
        <v>0</v>
      </c>
      <c r="AS18" s="103">
        <v>103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22</v>
      </c>
      <c r="B19" s="113" t="s">
        <v>278</v>
      </c>
      <c r="C19" s="101" t="s">
        <v>279</v>
      </c>
      <c r="D19" s="103">
        <f>SUM(E19,+H19,+K19)</f>
        <v>2570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2570</v>
      </c>
      <c r="L19" s="103">
        <v>788</v>
      </c>
      <c r="M19" s="103">
        <v>1782</v>
      </c>
      <c r="N19" s="103">
        <f>SUM(O19,+V19,+AC19)</f>
        <v>2570</v>
      </c>
      <c r="O19" s="103">
        <f>SUM(P19:U19)</f>
        <v>788</v>
      </c>
      <c r="P19" s="103">
        <v>788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1782</v>
      </c>
      <c r="W19" s="103">
        <v>1782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93</v>
      </c>
      <c r="AG19" s="103">
        <v>93</v>
      </c>
      <c r="AH19" s="103">
        <v>0</v>
      </c>
      <c r="AI19" s="103">
        <v>0</v>
      </c>
      <c r="AJ19" s="103">
        <f>SUM(AK19:AS19)</f>
        <v>93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93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22</v>
      </c>
      <c r="B20" s="113" t="s">
        <v>280</v>
      </c>
      <c r="C20" s="101" t="s">
        <v>281</v>
      </c>
      <c r="D20" s="103">
        <f>SUM(E20,+H20,+K20)</f>
        <v>5036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5036</v>
      </c>
      <c r="L20" s="103">
        <v>779</v>
      </c>
      <c r="M20" s="103">
        <v>4257</v>
      </c>
      <c r="N20" s="103">
        <f>SUM(O20,+V20,+AC20)</f>
        <v>5036</v>
      </c>
      <c r="O20" s="103">
        <f>SUM(P20:U20)</f>
        <v>779</v>
      </c>
      <c r="P20" s="103">
        <v>779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4257</v>
      </c>
      <c r="W20" s="103">
        <v>4257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201</v>
      </c>
      <c r="AG20" s="103">
        <v>201</v>
      </c>
      <c r="AH20" s="103">
        <v>0</v>
      </c>
      <c r="AI20" s="103">
        <v>0</v>
      </c>
      <c r="AJ20" s="103">
        <f>SUM(AK20:AS20)</f>
        <v>201</v>
      </c>
      <c r="AK20" s="103">
        <v>0</v>
      </c>
      <c r="AL20" s="103">
        <v>0</v>
      </c>
      <c r="AM20" s="103">
        <v>3</v>
      </c>
      <c r="AN20" s="103">
        <v>0</v>
      </c>
      <c r="AO20" s="103">
        <v>0</v>
      </c>
      <c r="AP20" s="103">
        <v>0</v>
      </c>
      <c r="AQ20" s="103">
        <v>17</v>
      </c>
      <c r="AR20" s="103">
        <v>0</v>
      </c>
      <c r="AS20" s="103">
        <v>181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22</v>
      </c>
      <c r="B21" s="113" t="s">
        <v>282</v>
      </c>
      <c r="C21" s="101" t="s">
        <v>283</v>
      </c>
      <c r="D21" s="103">
        <f>SUM(E21,+H21,+K21)</f>
        <v>6113</v>
      </c>
      <c r="E21" s="103">
        <f>SUM(F21:G21)</f>
        <v>6113</v>
      </c>
      <c r="F21" s="103">
        <v>1998</v>
      </c>
      <c r="G21" s="103">
        <v>4115</v>
      </c>
      <c r="H21" s="103">
        <f>SUM(I21:J21)</f>
        <v>0</v>
      </c>
      <c r="I21" s="103">
        <v>0</v>
      </c>
      <c r="J21" s="103">
        <v>0</v>
      </c>
      <c r="K21" s="103">
        <f>SUM(L21:M21)</f>
        <v>0</v>
      </c>
      <c r="L21" s="103">
        <v>0</v>
      </c>
      <c r="M21" s="103">
        <v>0</v>
      </c>
      <c r="N21" s="103">
        <f>SUM(O21,+V21,+AC21)</f>
        <v>6425</v>
      </c>
      <c r="O21" s="103">
        <f>SUM(P21:U21)</f>
        <v>1998</v>
      </c>
      <c r="P21" s="103">
        <v>1998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4115</v>
      </c>
      <c r="W21" s="103">
        <v>4115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312</v>
      </c>
      <c r="AD21" s="103">
        <v>312</v>
      </c>
      <c r="AE21" s="103">
        <v>0</v>
      </c>
      <c r="AF21" s="103">
        <f>SUM(AG21:AI21)</f>
        <v>144</v>
      </c>
      <c r="AG21" s="103">
        <v>144</v>
      </c>
      <c r="AH21" s="103">
        <v>0</v>
      </c>
      <c r="AI21" s="103">
        <v>0</v>
      </c>
      <c r="AJ21" s="103">
        <f>SUM(AK21:AS21)</f>
        <v>144</v>
      </c>
      <c r="AK21" s="103">
        <v>0</v>
      </c>
      <c r="AL21" s="103">
        <v>0</v>
      </c>
      <c r="AM21" s="103">
        <v>106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38</v>
      </c>
      <c r="AT21" s="103">
        <f>SUM(AU21:AY21)</f>
        <v>3</v>
      </c>
      <c r="AU21" s="103">
        <v>0</v>
      </c>
      <c r="AV21" s="103">
        <v>0</v>
      </c>
      <c r="AW21" s="103">
        <v>3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22</v>
      </c>
      <c r="B22" s="113" t="s">
        <v>284</v>
      </c>
      <c r="C22" s="101" t="s">
        <v>285</v>
      </c>
      <c r="D22" s="103">
        <f>SUM(E22,+H22,+K22)</f>
        <v>3525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3525</v>
      </c>
      <c r="L22" s="103">
        <v>1960</v>
      </c>
      <c r="M22" s="103">
        <v>1565</v>
      </c>
      <c r="N22" s="103">
        <f>SUM(O22,+V22,+AC22)</f>
        <v>3610</v>
      </c>
      <c r="O22" s="103">
        <f>SUM(P22:U22)</f>
        <v>1960</v>
      </c>
      <c r="P22" s="103">
        <v>1960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1565</v>
      </c>
      <c r="W22" s="103">
        <v>1565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85</v>
      </c>
      <c r="AD22" s="103">
        <v>85</v>
      </c>
      <c r="AE22" s="103">
        <v>0</v>
      </c>
      <c r="AF22" s="103">
        <f>SUM(AG22:AI22)</f>
        <v>83</v>
      </c>
      <c r="AG22" s="103">
        <v>83</v>
      </c>
      <c r="AH22" s="103">
        <v>0</v>
      </c>
      <c r="AI22" s="103">
        <v>0</v>
      </c>
      <c r="AJ22" s="103">
        <f>SUM(AK22:AS22)</f>
        <v>83</v>
      </c>
      <c r="AK22" s="103">
        <v>0</v>
      </c>
      <c r="AL22" s="103">
        <v>0</v>
      </c>
      <c r="AM22" s="103">
        <v>83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22</v>
      </c>
      <c r="B23" s="113" t="s">
        <v>286</v>
      </c>
      <c r="C23" s="101" t="s">
        <v>287</v>
      </c>
      <c r="D23" s="103">
        <f>SUM(E23,+H23,+K23)</f>
        <v>472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472</v>
      </c>
      <c r="L23" s="103">
        <v>38</v>
      </c>
      <c r="M23" s="103">
        <v>434</v>
      </c>
      <c r="N23" s="103">
        <f>SUM(O23,+V23,+AC23)</f>
        <v>472</v>
      </c>
      <c r="O23" s="103">
        <f>SUM(P23:U23)</f>
        <v>38</v>
      </c>
      <c r="P23" s="103">
        <v>0</v>
      </c>
      <c r="Q23" s="103">
        <v>0</v>
      </c>
      <c r="R23" s="103">
        <v>0</v>
      </c>
      <c r="S23" s="103">
        <v>38</v>
      </c>
      <c r="T23" s="103">
        <v>0</v>
      </c>
      <c r="U23" s="103">
        <v>0</v>
      </c>
      <c r="V23" s="103">
        <f>SUM(W23:AB23)</f>
        <v>434</v>
      </c>
      <c r="W23" s="103">
        <v>0</v>
      </c>
      <c r="X23" s="103">
        <v>0</v>
      </c>
      <c r="Y23" s="103">
        <v>0</v>
      </c>
      <c r="Z23" s="103">
        <v>434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22</v>
      </c>
      <c r="B24" s="113" t="s">
        <v>288</v>
      </c>
      <c r="C24" s="101" t="s">
        <v>289</v>
      </c>
      <c r="D24" s="103">
        <f>SUM(E24,+H24,+K24)</f>
        <v>2393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2393</v>
      </c>
      <c r="L24" s="103">
        <v>482</v>
      </c>
      <c r="M24" s="103">
        <v>1911</v>
      </c>
      <c r="N24" s="103">
        <f>SUM(O24,+V24,+AC24)</f>
        <v>2393</v>
      </c>
      <c r="O24" s="103">
        <f>SUM(P24:U24)</f>
        <v>482</v>
      </c>
      <c r="P24" s="103">
        <v>482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1911</v>
      </c>
      <c r="W24" s="103">
        <v>1911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79</v>
      </c>
      <c r="AG24" s="103">
        <v>79</v>
      </c>
      <c r="AH24" s="103">
        <v>0</v>
      </c>
      <c r="AI24" s="103">
        <v>0</v>
      </c>
      <c r="AJ24" s="103">
        <f>SUM(AK24:AS24)</f>
        <v>79</v>
      </c>
      <c r="AK24" s="103">
        <v>0</v>
      </c>
      <c r="AL24" s="103">
        <v>0</v>
      </c>
      <c r="AM24" s="103">
        <v>79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22</v>
      </c>
      <c r="B25" s="113" t="s">
        <v>290</v>
      </c>
      <c r="C25" s="101" t="s">
        <v>291</v>
      </c>
      <c r="D25" s="103">
        <f>SUM(E25,+H25,+K25)</f>
        <v>150</v>
      </c>
      <c r="E25" s="103">
        <f>SUM(F25:G25)</f>
        <v>7</v>
      </c>
      <c r="F25" s="103">
        <v>7</v>
      </c>
      <c r="G25" s="103">
        <v>0</v>
      </c>
      <c r="H25" s="103">
        <f>SUM(I25:J25)</f>
        <v>143</v>
      </c>
      <c r="I25" s="103">
        <v>0</v>
      </c>
      <c r="J25" s="103">
        <v>143</v>
      </c>
      <c r="K25" s="103">
        <f>SUM(L25:M25)</f>
        <v>0</v>
      </c>
      <c r="L25" s="103">
        <v>0</v>
      </c>
      <c r="M25" s="103">
        <v>0</v>
      </c>
      <c r="N25" s="103">
        <f>SUM(O25,+V25,+AC25)</f>
        <v>150</v>
      </c>
      <c r="O25" s="103">
        <f>SUM(P25:U25)</f>
        <v>7</v>
      </c>
      <c r="P25" s="103">
        <v>0</v>
      </c>
      <c r="Q25" s="103">
        <v>0</v>
      </c>
      <c r="R25" s="103">
        <v>0</v>
      </c>
      <c r="S25" s="103">
        <v>0</v>
      </c>
      <c r="T25" s="103">
        <v>7</v>
      </c>
      <c r="U25" s="103">
        <v>0</v>
      </c>
      <c r="V25" s="103">
        <f>SUM(W25:AB25)</f>
        <v>143</v>
      </c>
      <c r="W25" s="103">
        <v>0</v>
      </c>
      <c r="X25" s="103">
        <v>0</v>
      </c>
      <c r="Y25" s="103">
        <v>0</v>
      </c>
      <c r="Z25" s="103">
        <v>0</v>
      </c>
      <c r="AA25" s="103">
        <v>143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22</v>
      </c>
      <c r="B26" s="113" t="s">
        <v>292</v>
      </c>
      <c r="C26" s="101" t="s">
        <v>293</v>
      </c>
      <c r="D26" s="103">
        <f>SUM(E26,+H26,+K26)</f>
        <v>9186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9186</v>
      </c>
      <c r="L26" s="103">
        <v>5086</v>
      </c>
      <c r="M26" s="103">
        <v>4100</v>
      </c>
      <c r="N26" s="103">
        <f>SUM(O26,+V26,+AC26)</f>
        <v>9186</v>
      </c>
      <c r="O26" s="103">
        <f>SUM(P26:U26)</f>
        <v>5086</v>
      </c>
      <c r="P26" s="103">
        <v>5086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4100</v>
      </c>
      <c r="W26" s="103">
        <v>4100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61</v>
      </c>
      <c r="AG26" s="103">
        <v>61</v>
      </c>
      <c r="AH26" s="103">
        <v>0</v>
      </c>
      <c r="AI26" s="103">
        <v>0</v>
      </c>
      <c r="AJ26" s="103">
        <f>SUM(AK26:AS26)</f>
        <v>65</v>
      </c>
      <c r="AK26" s="103">
        <v>0</v>
      </c>
      <c r="AL26" s="103">
        <v>4</v>
      </c>
      <c r="AM26" s="103">
        <v>61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4</v>
      </c>
      <c r="BA26" s="103">
        <v>4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32000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32201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32202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32204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32205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32206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32207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32209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32343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32386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32441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32448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32449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32501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32505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32525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32526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32527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32528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2022-02-21T07:43:04Z</dcterms:modified>
</cp:coreProperties>
</file>