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1鳥取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3" i="5"/>
  <c r="I19" i="5"/>
  <c r="I25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F10" i="5"/>
  <c r="F16" i="5"/>
  <c r="F22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AY8" i="4"/>
  <c r="AY9" i="4"/>
  <c r="AY10" i="4"/>
  <c r="AY11" i="4"/>
  <c r="AY12" i="4"/>
  <c r="AY13" i="4"/>
  <c r="CA13" i="4" s="1"/>
  <c r="AY14" i="4"/>
  <c r="AY15" i="4"/>
  <c r="AY16" i="4"/>
  <c r="AY17" i="4"/>
  <c r="AY18" i="4"/>
  <c r="AY19" i="4"/>
  <c r="AY20" i="4"/>
  <c r="AY21" i="4"/>
  <c r="AY22" i="4"/>
  <c r="AY23" i="4"/>
  <c r="AY24" i="4"/>
  <c r="AY25" i="4"/>
  <c r="CA25" i="4" s="1"/>
  <c r="AY26" i="4"/>
  <c r="AY27" i="4"/>
  <c r="AY28" i="4"/>
  <c r="AY29" i="4"/>
  <c r="AY30" i="4"/>
  <c r="AY31" i="4"/>
  <c r="CA31" i="4" s="1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BV25" i="4" s="1"/>
  <c r="AT26" i="4"/>
  <c r="AT27" i="4"/>
  <c r="AT28" i="4"/>
  <c r="AT29" i="4"/>
  <c r="AT30" i="4"/>
  <c r="AT31" i="4"/>
  <c r="AO8" i="4"/>
  <c r="AO9" i="4"/>
  <c r="AO10" i="4"/>
  <c r="AO11" i="4"/>
  <c r="AO12" i="4"/>
  <c r="AO13" i="4"/>
  <c r="BQ13" i="4" s="1"/>
  <c r="AO14" i="4"/>
  <c r="AO15" i="4"/>
  <c r="AO16" i="4"/>
  <c r="AO17" i="4"/>
  <c r="AO18" i="4"/>
  <c r="AO19" i="4"/>
  <c r="BQ19" i="4" s="1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P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CI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P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P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BI25" i="4" s="1"/>
  <c r="AG26" i="4"/>
  <c r="AG27" i="4"/>
  <c r="AG28" i="4"/>
  <c r="AG29" i="4"/>
  <c r="AG30" i="4"/>
  <c r="AG31" i="4"/>
  <c r="AF8" i="4"/>
  <c r="AF9" i="4"/>
  <c r="AF10" i="4"/>
  <c r="AF11" i="4"/>
  <c r="AF12" i="4"/>
  <c r="AF13" i="4"/>
  <c r="BH13" i="4" s="1"/>
  <c r="AF14" i="4"/>
  <c r="AF15" i="4"/>
  <c r="AF16" i="4"/>
  <c r="AF17" i="4"/>
  <c r="AF18" i="4"/>
  <c r="AF19" i="4"/>
  <c r="BH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E19" i="4"/>
  <c r="AE25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L26" i="4"/>
  <c r="BP26" i="4" s="1"/>
  <c r="L27" i="4"/>
  <c r="BP27" i="4" s="1"/>
  <c r="L28" i="4"/>
  <c r="BP28" i="4" s="1"/>
  <c r="L29" i="4"/>
  <c r="BP29" i="4" s="1"/>
  <c r="L30" i="4"/>
  <c r="BP30" i="4" s="1"/>
  <c r="L31" i="4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AE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AE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8" i="2"/>
  <c r="DB12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J11" i="2"/>
  <c r="BZ8" i="2"/>
  <c r="BZ9" i="2"/>
  <c r="DB9" i="2" s="1"/>
  <c r="BZ10" i="2"/>
  <c r="DB10" i="2" s="1"/>
  <c r="BZ11" i="2"/>
  <c r="BZ12" i="2"/>
  <c r="BU8" i="2"/>
  <c r="CW8" i="2" s="1"/>
  <c r="BU9" i="2"/>
  <c r="CW9" i="2" s="1"/>
  <c r="BU10" i="2"/>
  <c r="BU11" i="2"/>
  <c r="BU12" i="2"/>
  <c r="BP8" i="2"/>
  <c r="CR8" i="2" s="1"/>
  <c r="BP9" i="2"/>
  <c r="CR9" i="2" s="1"/>
  <c r="BP10" i="2"/>
  <c r="BP11" i="2"/>
  <c r="CR11" i="2" s="1"/>
  <c r="BP12" i="2"/>
  <c r="BO12" i="2" s="1"/>
  <c r="BH8" i="2"/>
  <c r="BH9" i="2"/>
  <c r="BH10" i="2"/>
  <c r="BH11" i="2"/>
  <c r="BG11" i="2" s="1"/>
  <c r="CI11" i="2" s="1"/>
  <c r="BH12" i="2"/>
  <c r="BG12" i="2" s="1"/>
  <c r="BG9" i="2"/>
  <c r="BG10" i="2"/>
  <c r="AX8" i="2"/>
  <c r="AX9" i="2"/>
  <c r="AX10" i="2"/>
  <c r="AX11" i="2"/>
  <c r="DB11" i="2" s="1"/>
  <c r="AX12" i="2"/>
  <c r="AS8" i="2"/>
  <c r="AS9" i="2"/>
  <c r="AM9" i="2" s="1"/>
  <c r="BF9" i="2" s="1"/>
  <c r="AS10" i="2"/>
  <c r="CW10" i="2" s="1"/>
  <c r="AS11" i="2"/>
  <c r="AS12" i="2"/>
  <c r="AM12" i="2" s="1"/>
  <c r="BF12" i="2" s="1"/>
  <c r="AN8" i="2"/>
  <c r="AN9" i="2"/>
  <c r="AN10" i="2"/>
  <c r="AM10" i="2" s="1"/>
  <c r="BF10" i="2" s="1"/>
  <c r="AN11" i="2"/>
  <c r="AN12" i="2"/>
  <c r="AM8" i="2"/>
  <c r="BF8" i="2" s="1"/>
  <c r="AF8" i="2"/>
  <c r="AF9" i="2"/>
  <c r="AE9" i="2" s="1"/>
  <c r="AF10" i="2"/>
  <c r="AF11" i="2"/>
  <c r="AF12" i="2"/>
  <c r="AE12" i="2" s="1"/>
  <c r="AE8" i="2"/>
  <c r="AE10" i="2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9" i="2"/>
  <c r="W12" i="2"/>
  <c r="N8" i="2"/>
  <c r="M8" i="2" s="1"/>
  <c r="N9" i="2"/>
  <c r="N10" i="2"/>
  <c r="N11" i="2"/>
  <c r="M11" i="2" s="1"/>
  <c r="N12" i="2"/>
  <c r="M12" i="2" s="1"/>
  <c r="M9" i="2"/>
  <c r="M10" i="2"/>
  <c r="E8" i="2"/>
  <c r="D8" i="2" s="1"/>
  <c r="V8" i="2" s="1"/>
  <c r="E9" i="2"/>
  <c r="E10" i="2"/>
  <c r="E11" i="2"/>
  <c r="W11" i="2" s="1"/>
  <c r="E12" i="2"/>
  <c r="D9" i="2"/>
  <c r="D11" i="2"/>
  <c r="V11" i="2" s="1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3" i="1"/>
  <c r="BZ8" i="1"/>
  <c r="BZ9" i="1"/>
  <c r="DB9" i="1" s="1"/>
  <c r="BZ10" i="1"/>
  <c r="BZ11" i="1"/>
  <c r="BZ12" i="1"/>
  <c r="BZ13" i="1"/>
  <c r="BZ14" i="1"/>
  <c r="BZ15" i="1"/>
  <c r="DB15" i="1" s="1"/>
  <c r="BZ16" i="1"/>
  <c r="BZ17" i="1"/>
  <c r="BZ18" i="1"/>
  <c r="BZ19" i="1"/>
  <c r="BZ20" i="1"/>
  <c r="BZ21" i="1"/>
  <c r="DB21" i="1" s="1"/>
  <c r="BZ22" i="1"/>
  <c r="BZ23" i="1"/>
  <c r="BZ24" i="1"/>
  <c r="BZ25" i="1"/>
  <c r="BZ26" i="1"/>
  <c r="BU8" i="1"/>
  <c r="CW8" i="1" s="1"/>
  <c r="BU9" i="1"/>
  <c r="BU10" i="1"/>
  <c r="BU11" i="1"/>
  <c r="CW11" i="1" s="1"/>
  <c r="BU12" i="1"/>
  <c r="BU13" i="1"/>
  <c r="BU14" i="1"/>
  <c r="CW14" i="1" s="1"/>
  <c r="BU15" i="1"/>
  <c r="BU16" i="1"/>
  <c r="BU17" i="1"/>
  <c r="CW17" i="1" s="1"/>
  <c r="BU18" i="1"/>
  <c r="BU19" i="1"/>
  <c r="BU20" i="1"/>
  <c r="CW20" i="1" s="1"/>
  <c r="BU21" i="1"/>
  <c r="BU22" i="1"/>
  <c r="BU23" i="1"/>
  <c r="CW23" i="1" s="1"/>
  <c r="BU24" i="1"/>
  <c r="BU25" i="1"/>
  <c r="BU26" i="1"/>
  <c r="CW26" i="1" s="1"/>
  <c r="BP8" i="1"/>
  <c r="BP9" i="1"/>
  <c r="BP10" i="1"/>
  <c r="BO10" i="1" s="1"/>
  <c r="BP11" i="1"/>
  <c r="BP12" i="1"/>
  <c r="CR12" i="1" s="1"/>
  <c r="BP13" i="1"/>
  <c r="CR13" i="1" s="1"/>
  <c r="BP14" i="1"/>
  <c r="BP15" i="1"/>
  <c r="BP16" i="1"/>
  <c r="BO16" i="1" s="1"/>
  <c r="BP17" i="1"/>
  <c r="BP18" i="1"/>
  <c r="CR18" i="1" s="1"/>
  <c r="BP19" i="1"/>
  <c r="CR19" i="1" s="1"/>
  <c r="BP20" i="1"/>
  <c r="BP21" i="1"/>
  <c r="BP22" i="1"/>
  <c r="BO22" i="1" s="1"/>
  <c r="BP23" i="1"/>
  <c r="BP24" i="1"/>
  <c r="BP25" i="1"/>
  <c r="CR25" i="1" s="1"/>
  <c r="BP26" i="1"/>
  <c r="BO12" i="1"/>
  <c r="CH12" i="1" s="1"/>
  <c r="BO18" i="1"/>
  <c r="BO24" i="1"/>
  <c r="CH24" i="1" s="1"/>
  <c r="BH8" i="1"/>
  <c r="CJ8" i="1" s="1"/>
  <c r="BH9" i="1"/>
  <c r="BH10" i="1"/>
  <c r="CJ10" i="1" s="1"/>
  <c r="BH11" i="1"/>
  <c r="CJ11" i="1" s="1"/>
  <c r="BH12" i="1"/>
  <c r="BH13" i="1"/>
  <c r="BH14" i="1"/>
  <c r="BG14" i="1" s="1"/>
  <c r="CI14" i="1" s="1"/>
  <c r="BH15" i="1"/>
  <c r="BH16" i="1"/>
  <c r="CJ16" i="1" s="1"/>
  <c r="BH17" i="1"/>
  <c r="CJ17" i="1" s="1"/>
  <c r="BH18" i="1"/>
  <c r="BH19" i="1"/>
  <c r="BH20" i="1"/>
  <c r="CJ20" i="1" s="1"/>
  <c r="BH21" i="1"/>
  <c r="BH22" i="1"/>
  <c r="CJ22" i="1" s="1"/>
  <c r="BH23" i="1"/>
  <c r="CJ23" i="1" s="1"/>
  <c r="BH24" i="1"/>
  <c r="CJ24" i="1" s="1"/>
  <c r="BH25" i="1"/>
  <c r="CJ25" i="1" s="1"/>
  <c r="BH26" i="1"/>
  <c r="CJ26" i="1" s="1"/>
  <c r="BG9" i="1"/>
  <c r="CI9" i="1" s="1"/>
  <c r="BG10" i="1"/>
  <c r="CI10" i="1" s="1"/>
  <c r="BG12" i="1"/>
  <c r="CI12" i="1" s="1"/>
  <c r="BG13" i="1"/>
  <c r="CI13" i="1" s="1"/>
  <c r="BG15" i="1"/>
  <c r="CI15" i="1" s="1"/>
  <c r="BG16" i="1"/>
  <c r="BG18" i="1"/>
  <c r="CI18" i="1" s="1"/>
  <c r="BG19" i="1"/>
  <c r="BG21" i="1"/>
  <c r="CI21" i="1" s="1"/>
  <c r="BG22" i="1"/>
  <c r="CI22" i="1" s="1"/>
  <c r="BG24" i="1"/>
  <c r="CI24" i="1" s="1"/>
  <c r="BG25" i="1"/>
  <c r="AX8" i="1"/>
  <c r="AM8" i="1" s="1"/>
  <c r="BF8" i="1" s="1"/>
  <c r="AX9" i="1"/>
  <c r="AX10" i="1"/>
  <c r="DB10" i="1" s="1"/>
  <c r="AX11" i="1"/>
  <c r="AX12" i="1"/>
  <c r="AX13" i="1"/>
  <c r="AX14" i="1"/>
  <c r="AM14" i="1" s="1"/>
  <c r="BF14" i="1" s="1"/>
  <c r="AX15" i="1"/>
  <c r="AX16" i="1"/>
  <c r="DB16" i="1" s="1"/>
  <c r="AX17" i="1"/>
  <c r="AX18" i="1"/>
  <c r="AX19" i="1"/>
  <c r="AX20" i="1"/>
  <c r="AM20" i="1" s="1"/>
  <c r="BF20" i="1" s="1"/>
  <c r="AX21" i="1"/>
  <c r="AX22" i="1"/>
  <c r="DB22" i="1" s="1"/>
  <c r="AX23" i="1"/>
  <c r="AX24" i="1"/>
  <c r="AX25" i="1"/>
  <c r="AX26" i="1"/>
  <c r="AM26" i="1" s="1"/>
  <c r="BF26" i="1" s="1"/>
  <c r="AS8" i="1"/>
  <c r="AS9" i="1"/>
  <c r="AS10" i="1"/>
  <c r="AM10" i="1" s="1"/>
  <c r="BF10" i="1" s="1"/>
  <c r="AS11" i="1"/>
  <c r="AS12" i="1"/>
  <c r="AS13" i="1"/>
  <c r="AM13" i="1" s="1"/>
  <c r="BF13" i="1" s="1"/>
  <c r="AS14" i="1"/>
  <c r="AS15" i="1"/>
  <c r="AS16" i="1"/>
  <c r="AM16" i="1" s="1"/>
  <c r="BF16" i="1" s="1"/>
  <c r="AS17" i="1"/>
  <c r="AS18" i="1"/>
  <c r="AS19" i="1"/>
  <c r="AM19" i="1" s="1"/>
  <c r="AS20" i="1"/>
  <c r="AS21" i="1"/>
  <c r="AS22" i="1"/>
  <c r="AM22" i="1" s="1"/>
  <c r="BF22" i="1" s="1"/>
  <c r="AS23" i="1"/>
  <c r="AS24" i="1"/>
  <c r="AS25" i="1"/>
  <c r="AM25" i="1" s="1"/>
  <c r="BF25" i="1" s="1"/>
  <c r="AS26" i="1"/>
  <c r="AN8" i="1"/>
  <c r="AN9" i="1"/>
  <c r="AM9" i="1" s="1"/>
  <c r="BF9" i="1" s="1"/>
  <c r="AN10" i="1"/>
  <c r="AN11" i="1"/>
  <c r="AN12" i="1"/>
  <c r="AM12" i="1" s="1"/>
  <c r="BF12" i="1" s="1"/>
  <c r="AN13" i="1"/>
  <c r="AN14" i="1"/>
  <c r="AN15" i="1"/>
  <c r="AM15" i="1" s="1"/>
  <c r="BF15" i="1" s="1"/>
  <c r="AN16" i="1"/>
  <c r="AN17" i="1"/>
  <c r="AN18" i="1"/>
  <c r="AM18" i="1" s="1"/>
  <c r="BF18" i="1" s="1"/>
  <c r="AN19" i="1"/>
  <c r="AN20" i="1"/>
  <c r="AN21" i="1"/>
  <c r="AM21" i="1" s="1"/>
  <c r="BF21" i="1" s="1"/>
  <c r="AN22" i="1"/>
  <c r="AN23" i="1"/>
  <c r="AN24" i="1"/>
  <c r="CR24" i="1" s="1"/>
  <c r="AN25" i="1"/>
  <c r="AN26" i="1"/>
  <c r="AM11" i="1"/>
  <c r="BF11" i="1" s="1"/>
  <c r="AM17" i="1"/>
  <c r="BF17" i="1" s="1"/>
  <c r="AM23" i="1"/>
  <c r="BF23" i="1" s="1"/>
  <c r="AF8" i="1"/>
  <c r="AF9" i="1"/>
  <c r="AF10" i="1"/>
  <c r="AE10" i="1" s="1"/>
  <c r="AF11" i="1"/>
  <c r="AF12" i="1"/>
  <c r="AF13" i="1"/>
  <c r="AE13" i="1" s="1"/>
  <c r="AF14" i="1"/>
  <c r="AF15" i="1"/>
  <c r="AF16" i="1"/>
  <c r="AE16" i="1" s="1"/>
  <c r="AF17" i="1"/>
  <c r="AF18" i="1"/>
  <c r="AF19" i="1"/>
  <c r="CJ19" i="1" s="1"/>
  <c r="AF20" i="1"/>
  <c r="AF21" i="1"/>
  <c r="AF22" i="1"/>
  <c r="AE22" i="1" s="1"/>
  <c r="AF23" i="1"/>
  <c r="AF24" i="1"/>
  <c r="AF25" i="1"/>
  <c r="AE25" i="1" s="1"/>
  <c r="AF26" i="1"/>
  <c r="AE8" i="1"/>
  <c r="AE9" i="1"/>
  <c r="AE11" i="1"/>
  <c r="AE12" i="1"/>
  <c r="AE14" i="1"/>
  <c r="AE15" i="1"/>
  <c r="AE17" i="1"/>
  <c r="AE18" i="1"/>
  <c r="AE20" i="1"/>
  <c r="AE21" i="1"/>
  <c r="AE23" i="1"/>
  <c r="AE24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3" i="1"/>
  <c r="W19" i="1"/>
  <c r="W25" i="1"/>
  <c r="V12" i="1"/>
  <c r="V18" i="1"/>
  <c r="V24" i="1"/>
  <c r="N8" i="1"/>
  <c r="N9" i="1"/>
  <c r="N10" i="1"/>
  <c r="W10" i="1" s="1"/>
  <c r="N11" i="1"/>
  <c r="W11" i="1" s="1"/>
  <c r="N12" i="1"/>
  <c r="N13" i="1"/>
  <c r="N14" i="1"/>
  <c r="N15" i="1"/>
  <c r="N16" i="1"/>
  <c r="W16" i="1" s="1"/>
  <c r="N17" i="1"/>
  <c r="W17" i="1" s="1"/>
  <c r="N18" i="1"/>
  <c r="N19" i="1"/>
  <c r="N20" i="1"/>
  <c r="N21" i="1"/>
  <c r="N22" i="1"/>
  <c r="W22" i="1" s="1"/>
  <c r="N23" i="1"/>
  <c r="W23" i="1" s="1"/>
  <c r="N24" i="1"/>
  <c r="N25" i="1"/>
  <c r="N26" i="1"/>
  <c r="M8" i="1"/>
  <c r="M9" i="1"/>
  <c r="M10" i="1"/>
  <c r="V10" i="1" s="1"/>
  <c r="M12" i="1"/>
  <c r="M13" i="1"/>
  <c r="M14" i="1"/>
  <c r="M15" i="1"/>
  <c r="M16" i="1"/>
  <c r="V16" i="1" s="1"/>
  <c r="M18" i="1"/>
  <c r="M19" i="1"/>
  <c r="M20" i="1"/>
  <c r="M21" i="1"/>
  <c r="M22" i="1"/>
  <c r="V22" i="1" s="1"/>
  <c r="M24" i="1"/>
  <c r="M25" i="1"/>
  <c r="M26" i="1"/>
  <c r="E8" i="1"/>
  <c r="W8" i="1" s="1"/>
  <c r="E9" i="1"/>
  <c r="D9" i="1" s="1"/>
  <c r="V9" i="1" s="1"/>
  <c r="E10" i="1"/>
  <c r="E11" i="1"/>
  <c r="E12" i="1"/>
  <c r="W12" i="1" s="1"/>
  <c r="E13" i="1"/>
  <c r="E14" i="1"/>
  <c r="W14" i="1" s="1"/>
  <c r="E15" i="1"/>
  <c r="D15" i="1" s="1"/>
  <c r="V15" i="1" s="1"/>
  <c r="E16" i="1"/>
  <c r="E17" i="1"/>
  <c r="E18" i="1"/>
  <c r="W18" i="1" s="1"/>
  <c r="E19" i="1"/>
  <c r="E20" i="1"/>
  <c r="W20" i="1" s="1"/>
  <c r="E21" i="1"/>
  <c r="D21" i="1" s="1"/>
  <c r="V21" i="1" s="1"/>
  <c r="E22" i="1"/>
  <c r="E23" i="1"/>
  <c r="E24" i="1"/>
  <c r="W24" i="1" s="1"/>
  <c r="E25" i="1"/>
  <c r="E26" i="1"/>
  <c r="W26" i="1" s="1"/>
  <c r="D8" i="1"/>
  <c r="V8" i="1" s="1"/>
  <c r="D10" i="1"/>
  <c r="D11" i="1"/>
  <c r="D12" i="1"/>
  <c r="D13" i="1"/>
  <c r="V13" i="1" s="1"/>
  <c r="D14" i="1"/>
  <c r="V14" i="1" s="1"/>
  <c r="D16" i="1"/>
  <c r="D17" i="1"/>
  <c r="D18" i="1"/>
  <c r="D19" i="1"/>
  <c r="V19" i="1" s="1"/>
  <c r="D20" i="1"/>
  <c r="V20" i="1" s="1"/>
  <c r="D22" i="1"/>
  <c r="D23" i="1"/>
  <c r="D24" i="1"/>
  <c r="D25" i="1"/>
  <c r="V25" i="1" s="1"/>
  <c r="D26" i="1"/>
  <c r="V26" i="1" s="1"/>
  <c r="V17" i="1" l="1"/>
  <c r="CQ22" i="1"/>
  <c r="CH22" i="1"/>
  <c r="DJ22" i="1" s="1"/>
  <c r="CQ16" i="1"/>
  <c r="CH16" i="1"/>
  <c r="DJ16" i="1" s="1"/>
  <c r="CQ10" i="1"/>
  <c r="CH10" i="1"/>
  <c r="DJ10" i="1" s="1"/>
  <c r="DJ12" i="1"/>
  <c r="BF19" i="1"/>
  <c r="V11" i="1"/>
  <c r="CI25" i="1"/>
  <c r="CI16" i="1"/>
  <c r="CQ18" i="1"/>
  <c r="W15" i="1"/>
  <c r="BO26" i="1"/>
  <c r="BO20" i="1"/>
  <c r="BO14" i="1"/>
  <c r="BO8" i="1"/>
  <c r="CR21" i="1"/>
  <c r="CR15" i="1"/>
  <c r="CR9" i="1"/>
  <c r="CW22" i="1"/>
  <c r="CW16" i="1"/>
  <c r="CW10" i="1"/>
  <c r="DB23" i="1"/>
  <c r="DB17" i="1"/>
  <c r="DB11" i="1"/>
  <c r="CH18" i="1"/>
  <c r="DJ18" i="1" s="1"/>
  <c r="CI12" i="2"/>
  <c r="BH31" i="4"/>
  <c r="W21" i="1"/>
  <c r="W9" i="1"/>
  <c r="M23" i="1"/>
  <c r="V23" i="1" s="1"/>
  <c r="M17" i="1"/>
  <c r="M11" i="1"/>
  <c r="AM24" i="1"/>
  <c r="BF24" i="1" s="1"/>
  <c r="DJ24" i="1" s="1"/>
  <c r="BG23" i="1"/>
  <c r="CI23" i="1" s="1"/>
  <c r="BG17" i="1"/>
  <c r="CI17" i="1" s="1"/>
  <c r="BG11" i="1"/>
  <c r="CI11" i="1" s="1"/>
  <c r="CJ18" i="1"/>
  <c r="CJ12" i="1"/>
  <c r="BO25" i="1"/>
  <c r="BO19" i="1"/>
  <c r="BO13" i="1"/>
  <c r="CR26" i="1"/>
  <c r="CR20" i="1"/>
  <c r="CR14" i="1"/>
  <c r="CR8" i="1"/>
  <c r="CW21" i="1"/>
  <c r="CW15" i="1"/>
  <c r="CW9" i="1"/>
  <c r="CJ14" i="1"/>
  <c r="V9" i="2"/>
  <c r="AM11" i="2"/>
  <c r="BF11" i="2" s="1"/>
  <c r="BO10" i="2"/>
  <c r="CR12" i="2"/>
  <c r="CQ12" i="1"/>
  <c r="BG31" i="4"/>
  <c r="CI31" i="4" s="1"/>
  <c r="BO23" i="1"/>
  <c r="BO17" i="1"/>
  <c r="BO11" i="1"/>
  <c r="CW25" i="1"/>
  <c r="CW19" i="1"/>
  <c r="CW13" i="1"/>
  <c r="DB26" i="1"/>
  <c r="DB20" i="1"/>
  <c r="DB14" i="1"/>
  <c r="DB8" i="1"/>
  <c r="CJ9" i="2"/>
  <c r="BG25" i="4"/>
  <c r="CI25" i="4" s="1"/>
  <c r="AE19" i="1"/>
  <c r="CI19" i="1" s="1"/>
  <c r="BG26" i="1"/>
  <c r="CI26" i="1" s="1"/>
  <c r="BG20" i="1"/>
  <c r="CI20" i="1" s="1"/>
  <c r="BG8" i="1"/>
  <c r="CI8" i="1" s="1"/>
  <c r="CJ21" i="1"/>
  <c r="CJ15" i="1"/>
  <c r="CJ9" i="1"/>
  <c r="CR23" i="1"/>
  <c r="CR17" i="1"/>
  <c r="CR11" i="1"/>
  <c r="CW24" i="1"/>
  <c r="CW18" i="1"/>
  <c r="CW12" i="1"/>
  <c r="DB25" i="1"/>
  <c r="DB19" i="1"/>
  <c r="DB13" i="1"/>
  <c r="W10" i="2"/>
  <c r="D10" i="2"/>
  <c r="V10" i="2" s="1"/>
  <c r="CI10" i="2"/>
  <c r="BG8" i="2"/>
  <c r="CI8" i="2" s="1"/>
  <c r="CJ8" i="2"/>
  <c r="CW12" i="2"/>
  <c r="BO21" i="1"/>
  <c r="BO15" i="1"/>
  <c r="BO9" i="1"/>
  <c r="CR22" i="1"/>
  <c r="CR16" i="1"/>
  <c r="CR10" i="1"/>
  <c r="DB24" i="1"/>
  <c r="DB18" i="1"/>
  <c r="DB12" i="1"/>
  <c r="CI9" i="2"/>
  <c r="CH12" i="2"/>
  <c r="DJ12" i="2" s="1"/>
  <c r="CQ12" i="2"/>
  <c r="CW11" i="2"/>
  <c r="BO11" i="2"/>
  <c r="BG13" i="4"/>
  <c r="CI13" i="4" s="1"/>
  <c r="W8" i="2"/>
  <c r="BO9" i="2"/>
  <c r="AE27" i="4"/>
  <c r="CI27" i="4" s="1"/>
  <c r="AE21" i="4"/>
  <c r="CI21" i="4" s="1"/>
  <c r="AE15" i="4"/>
  <c r="CI15" i="4" s="1"/>
  <c r="AE9" i="4"/>
  <c r="CI9" i="4" s="1"/>
  <c r="BO8" i="2"/>
  <c r="AE26" i="4"/>
  <c r="CI26" i="4" s="1"/>
  <c r="AE20" i="4"/>
  <c r="CI20" i="4" s="1"/>
  <c r="AE14" i="4"/>
  <c r="CI14" i="4" s="1"/>
  <c r="AE8" i="4"/>
  <c r="CI8" i="4" s="1"/>
  <c r="CJ12" i="2"/>
  <c r="AE30" i="4"/>
  <c r="CI30" i="4" s="1"/>
  <c r="AE24" i="4"/>
  <c r="CI24" i="4" s="1"/>
  <c r="AE18" i="4"/>
  <c r="CI18" i="4" s="1"/>
  <c r="AE12" i="4"/>
  <c r="CI12" i="4" s="1"/>
  <c r="CR10" i="2"/>
  <c r="AE29" i="4"/>
  <c r="CI29" i="4" s="1"/>
  <c r="AE23" i="4"/>
  <c r="CI23" i="4" s="1"/>
  <c r="AE17" i="4"/>
  <c r="CI17" i="4" s="1"/>
  <c r="AE11" i="4"/>
  <c r="CI11" i="4" s="1"/>
  <c r="AE28" i="4"/>
  <c r="CI28" i="4" s="1"/>
  <c r="AE22" i="4"/>
  <c r="CI22" i="4" s="1"/>
  <c r="AE16" i="4"/>
  <c r="CI16" i="4" s="1"/>
  <c r="AE10" i="4"/>
  <c r="CI10" i="4" s="1"/>
  <c r="C1" i="8"/>
  <c r="B1" i="8"/>
  <c r="CQ11" i="1" l="1"/>
  <c r="CH11" i="1"/>
  <c r="DJ11" i="1" s="1"/>
  <c r="CQ19" i="1"/>
  <c r="CH19" i="1"/>
  <c r="DJ19" i="1" s="1"/>
  <c r="CH17" i="1"/>
  <c r="DJ17" i="1" s="1"/>
  <c r="CQ17" i="1"/>
  <c r="CQ8" i="1"/>
  <c r="CH8" i="1"/>
  <c r="DJ8" i="1" s="1"/>
  <c r="CQ11" i="2"/>
  <c r="CH11" i="2"/>
  <c r="DJ11" i="2" s="1"/>
  <c r="CQ15" i="1"/>
  <c r="CH15" i="1"/>
  <c r="DJ15" i="1" s="1"/>
  <c r="CQ23" i="1"/>
  <c r="CH23" i="1"/>
  <c r="DJ23" i="1" s="1"/>
  <c r="CQ14" i="1"/>
  <c r="CH14" i="1"/>
  <c r="DJ14" i="1" s="1"/>
  <c r="CH8" i="2"/>
  <c r="DJ8" i="2" s="1"/>
  <c r="CQ8" i="2"/>
  <c r="CQ10" i="2"/>
  <c r="CH10" i="2"/>
  <c r="DJ10" i="2" s="1"/>
  <c r="CQ9" i="1"/>
  <c r="CH9" i="1"/>
  <c r="DJ9" i="1" s="1"/>
  <c r="CQ25" i="1"/>
  <c r="CH25" i="1"/>
  <c r="DJ25" i="1" s="1"/>
  <c r="CQ21" i="1"/>
  <c r="CH21" i="1"/>
  <c r="DJ21" i="1" s="1"/>
  <c r="CQ20" i="1"/>
  <c r="CH20" i="1"/>
  <c r="DJ20" i="1" s="1"/>
  <c r="CQ24" i="1"/>
  <c r="CQ26" i="1"/>
  <c r="CH26" i="1"/>
  <c r="DJ26" i="1" s="1"/>
  <c r="CQ9" i="2"/>
  <c r="CH9" i="2"/>
  <c r="DJ9" i="2" s="1"/>
  <c r="CQ13" i="1"/>
  <c r="CH13" i="1"/>
  <c r="DJ13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P7" i="2" s="1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BL7" i="4" s="1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L7" i="2"/>
  <c r="AB7" i="1"/>
  <c r="D7" i="6" l="1"/>
  <c r="E7" i="6"/>
  <c r="AA7" i="3"/>
  <c r="Y7" i="2"/>
  <c r="CS7" i="2"/>
  <c r="DH7" i="2"/>
  <c r="CO7" i="2"/>
  <c r="BZ7" i="4"/>
  <c r="N7" i="2"/>
  <c r="M7" i="2" s="1"/>
  <c r="AS7" i="2"/>
  <c r="CY7" i="2"/>
  <c r="DA7" i="2"/>
  <c r="DI7" i="2"/>
  <c r="Z7" i="2"/>
  <c r="BU7" i="2"/>
  <c r="CX7" i="2"/>
  <c r="CM7" i="2"/>
  <c r="BZ7" i="2"/>
  <c r="AD7" i="2"/>
  <c r="DF7" i="2"/>
  <c r="CD7" i="4"/>
  <c r="V7" i="5"/>
  <c r="AG7" i="4"/>
  <c r="AF7" i="4" s="1"/>
  <c r="CF7" i="4"/>
  <c r="DD7" i="1"/>
  <c r="AC7" i="3"/>
  <c r="CB7" i="4"/>
  <c r="AL7" i="5"/>
  <c r="BE7" i="5"/>
  <c r="R7" i="4"/>
  <c r="AB7" i="3"/>
  <c r="BB7" i="5"/>
  <c r="BT7" i="4"/>
  <c r="CH7" i="4"/>
  <c r="Q7" i="5"/>
  <c r="BY7" i="4"/>
  <c r="E7" i="1"/>
  <c r="D7" i="1" s="1"/>
  <c r="AN7" i="1"/>
  <c r="CK7" i="1"/>
  <c r="CZ7" i="1"/>
  <c r="DG7" i="1"/>
  <c r="CC7" i="4"/>
  <c r="W7" i="4"/>
  <c r="BJ7" i="4"/>
  <c r="AD7" i="5"/>
  <c r="AO7" i="4"/>
  <c r="CL7" i="1"/>
  <c r="AA7" i="1"/>
  <c r="N7" i="5"/>
  <c r="BR7" i="4"/>
  <c r="CY7" i="1"/>
  <c r="CV7" i="1"/>
  <c r="BW7" i="4"/>
  <c r="N7" i="1"/>
  <c r="M7" i="1" s="1"/>
  <c r="H7" i="5"/>
  <c r="AT7" i="5"/>
  <c r="BM7" i="4"/>
  <c r="AT7" i="4"/>
  <c r="Z7" i="3"/>
  <c r="AX7" i="1"/>
  <c r="BS7" i="4"/>
  <c r="AB7" i="2"/>
  <c r="CT7" i="1"/>
  <c r="BU7" i="4"/>
  <c r="CE7" i="4"/>
  <c r="Y7" i="1"/>
  <c r="BO7" i="2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CI7" i="2"/>
  <c r="DB7" i="2"/>
  <c r="CW7" i="2"/>
  <c r="D7" i="2"/>
  <c r="V7" i="2" s="1"/>
  <c r="CJ7" i="2"/>
  <c r="AM7" i="2"/>
  <c r="CQ7" i="2" s="1"/>
  <c r="CH7" i="2"/>
  <c r="BI7" i="4"/>
  <c r="BV7" i="4"/>
  <c r="I7" i="5"/>
  <c r="D7" i="4"/>
  <c r="AN7" i="4"/>
  <c r="BG7" i="4" s="1"/>
  <c r="V7" i="1"/>
  <c r="CW7" i="1"/>
  <c r="W7" i="1"/>
  <c r="CI7" i="1"/>
  <c r="CA7" i="4"/>
  <c r="AM7" i="1"/>
  <c r="BF7" i="1" s="1"/>
  <c r="DB7" i="1"/>
  <c r="V7" i="3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/>
  <c r="AE7" i="4"/>
  <c r="CI7" i="4" s="1"/>
  <c r="BP7" i="4"/>
  <c r="BH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<sst xmlns="http://schemas.openxmlformats.org/spreadsheetml/2006/main" count="1947" uniqueCount="377">
  <si>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</si>
  <si>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</si>
  <si>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</si>
  <si>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</si>
  <si>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</si>
  <si>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</si>
  <si>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</si>
  <si>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</si>
  <si>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</si>
  <si>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</si>
  <si>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</si>
  <si>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</si>
  <si>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</si>
  <si>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</si>
  <si>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</si>
  <si>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</si>
  <si>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</si>
  <si>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</si>
  <si>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</si>
  <si>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</si>
  <si>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</si>
  <si>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</si>
  <si>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</si>
  <si>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</si>
  <si>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</si>
  <si>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</si>
  <si>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</si>
  <si>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</si>
  <si>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</si>
  <si>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</si>
  <si>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</si>
  <si>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</si>
  <si>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</si>
  <si>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</si>
  <si>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</si>
  <si>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</si>
  <si>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</si>
  <si>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</si>
  <si>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</si>
  <si>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</si>
  <si>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</si>
  <si>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</si>
  <si>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</si>
  <si>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</si>
  <si>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</si>
  <si>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</si>
  <si>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</si>
  <si>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</si>
  <si>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</si>
  <si>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</si>
  <si>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</si>
  <si>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</si>
  <si>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</si>
  <si>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</si>
  <si>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</si>
  <si>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</si>
  <si>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</si>
  <si>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</si>
  <si>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</si>
  <si>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</si>
  <si>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</si>
  <si>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</si>
  <si>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</si>
  <si>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</si>
  <si>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</si>
  <si>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</si>
  <si>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</si>
  <si>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</si>
  <si>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</si>
  <si>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</si>
  <si>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</si>
  <si>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</si>
  <si>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</si>
  <si>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</si>
  <si>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</si>
  <si>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</si>
  <si>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</si>
  <si>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</si>
  <si>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</si>
  <si>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</si>
  <si>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</si>
  <si>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</si>
  <si>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</si>
  <si>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</si>
  <si>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</si>
  <si>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</si>
  <si>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</si>
  <si>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</si>
  <si>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</si>
  <si>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</si>
  <si>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</si>
  <si>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</si>
  <si>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</si>
  <si>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</si>
  <si>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</si>
  <si>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</si>
  <si>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</si>
  <si>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</si>
  <si>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</si>
  <si>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</si>
  <si>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</si>
  <si>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</si>
  <si>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</si>
  <si>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</si>
  <si>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</si>
  <si>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</si>
  <si>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</si>
  <si>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</si>
  <si>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</si>
  <si>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</si>
  <si>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</si>
  <si>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</si>
  <si>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</si>
  <si>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</si>
  <si>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</si>
  <si>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</si>
  <si>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</si>
  <si>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</si>
  <si>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</si>
  <si>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</si>
  <si>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</si>
  <si>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</si>
  <si>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</si>
  <si>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</si>
  <si>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</si>
  <si>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</si>
  <si>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</si>
  <si>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</si>
  <si>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</si>
  <si>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</si>
  <si>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</si>
  <si>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</si>
  <si>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</si>
  <si>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</si>
  <si>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</si>
  <si>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</si>
  <si>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</si>
  <si>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</si>
  <si>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</si>
  <si>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</si>
  <si>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</si>
  <si>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</si>
  <si>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</si>
  <si>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</si>
  <si>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</si>
  <si>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</si>
  <si>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</si>
  <si>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</si>
  <si>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</si>
  <si>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</si>
  <si>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</si>
  <si>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</si>
  <si>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</si>
  <si>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</si>
  <si>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</si>
  <si>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</si>
  <si>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</si>
  <si>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</si>
  <si>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</si>
  <si>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</si>
  <si>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</si>
  <si>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</si>
  <si>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</si>
  <si>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</si>
  <si>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</si>
  <si>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</si>
  <si>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</si>
  <si>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</si>
  <si>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</si>
  <si>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</si>
  <si>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</si>
  <si>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</si>
  <si>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</si>
  <si>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</si>
  <si>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</si>
  <si>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</si>
  <si>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</si>
  <si>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</si>
  <si>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</si>
  <si>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</si>
  <si>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</si>
  <si>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</si>
  <si>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</si>
  <si>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</si>
  <si>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</si>
  <si>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</si>
  <si>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</si>
  <si>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</si>
  <si>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</si>
  <si>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</si>
  <si>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</si>
  <si>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</si>
  <si>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</si>
  <si>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</si>
  <si>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</si>
  <si>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</si>
  <si>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</si>
  <si>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</si>
  <si>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</si>
  <si>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</si>
  <si>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</si>
  <si>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</si>
  <si>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</si>
  <si>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</si>
  <si>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</si>
  <si>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</si>
  <si>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</si>
  <si>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</si>
  <si>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</si>
  <si>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</si>
  <si>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</si>
  <si>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</si>
  <si>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</si>
  <si>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</si>
  <si>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</si>
  <si>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</si>
  <si>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</si>
  <si>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</si>
  <si>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</si>
  <si>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</si>
  <si>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</si>
  <si>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</si>
  <si>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</si>
  <si>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</si>
  <si>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</si>
  <si>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</si>
  <si>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</si>
  <si>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</si>
  <si>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</si>
  <si>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</si>
  <si>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</si>
  <si>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</si>
  <si>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</si>
  <si>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</si>
  <si>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</si>
  <si>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</si>
  <si>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</si>
  <si>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</si>
  <si>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</si>
  <si>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</si>
  <si>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</si>
  <si>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</si>
  <si>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</si>
  <si>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</si>
  <si>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</si>
  <si>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</si>
  <si>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</si>
  <si>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</si>
  <si>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</si>
  <si>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</si>
  <si>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</si>
  <si>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</si>
  <si>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</si>
  <si>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</si>
  <si>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</si>
  <si>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</si>
  <si>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</si>
  <si>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</si>
  <si>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</si>
  <si>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</si>
  <si>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</si>
  <si>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</si>
  <si>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</si>
  <si>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</si>
  <si>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</si>
  <si>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</si>
  <si>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</si>
  <si>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</si>
  <si>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</si>
  <si>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</si>
  <si>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</si>
  <si>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</si>
  <si>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</si>
  <si>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</si>
  <si>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</si>
  <si>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</si>
  <si>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</si>
  <si>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</si>
  <si>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</si>
  <si>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</si>
  <si>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</si>
  <si>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</si>
  <si>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</si>
  <si>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</si>
  <si>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</si>
  <si>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</si>
  <si>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</si>
  <si>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</si>
  <si>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</si>
  <si>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</si>
  <si>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</si>
  <si>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</si>
  <si>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</si>
  <si>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</si>
  <si>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</si>
  <si>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</si>
  <si>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</si>
  <si>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</si>
  <si>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</si>
  <si>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</si>
  <si>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</si>
  <si>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</si>
  <si>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</si>
  <si>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</si>
  <si>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</si>
  <si>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</si>
  <si>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</si>
  <si>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</si>
  <si>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</si>
  <si>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</si>
  <si>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</si>
  <si>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</si>
  <si>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</si>
  <si>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</si>
  <si>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</si>
  <si>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</si>
  <si>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</si>
  <si>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31000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</si>
  <si>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</si>
  <si>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</si>
  <si>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</si>
  <si>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</si>
  <si>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</si>
  <si>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</si>
  <si>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31201</t>
  </si>
  <si>
    <t>鳥取市</t>
  </si>
  <si>
    <t/>
  </si>
  <si>
    <t>31827</t>
  </si>
  <si>
    <t>鳥取県東部広域行政管理組合</t>
  </si>
  <si>
    <t>31202</t>
  </si>
  <si>
    <t>米子市</t>
  </si>
  <si>
    <t>31829</t>
  </si>
  <si>
    <t>鳥取県西部広域行政管理組合</t>
  </si>
  <si>
    <t>31203</t>
  </si>
  <si>
    <t>倉吉市</t>
  </si>
  <si>
    <t>31835</t>
  </si>
  <si>
    <t>鳥取県中部ふるさと広域連合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</si>
  <si>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</si>
  <si>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</si>
  <si>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</si>
  <si>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</si>
  <si>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</si>
  <si>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</si>
  <si>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</si>
  <si>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</si>
  <si>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東部広域行政管理組合</t>
  </si>
  <si>
    <t>31329</t>
  </si>
  <si>
    <t>八頭町</t>
  </si>
  <si>
    <t>31364</t>
  </si>
  <si>
    <t>三朝町</t>
  </si>
  <si>
    <t>鳥取中部ふるさと広域連合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</si>
  <si>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</si>
  <si>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</si>
  <si>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</si>
  <si>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</si>
  <si>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</si>
  <si>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</si>
  <si>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</si>
  <si>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</si>
  <si>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</si>
  <si>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</si>
  <si>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</si>
  <si>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</si>
  <si>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31825</t>
  </si>
  <si>
    <t>南部町・伯耆町清掃施設管理組合</t>
  </si>
  <si>
    <t>31390</t>
  </si>
  <si>
    <t>伯耆町</t>
  </si>
  <si>
    <t>31401</t>
  </si>
  <si>
    <t>日南町</t>
  </si>
  <si>
    <t>31812</t>
  </si>
  <si>
    <t>日野町江府町日南町衛生施設組合</t>
  </si>
  <si>
    <t>31402</t>
  </si>
  <si>
    <t>日野町</t>
  </si>
  <si>
    <t>31403</t>
  </si>
  <si>
    <t>江府町</t>
  </si>
  <si>
    <t>日野町・江府町・日南町衛生施設組合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</si>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</sst>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36</v>
      </c>
      <c r="B7" s="154" t="s">
        <v>317</v>
      </c>
      <c r="C7" s="138" t="s">
        <v>33</v>
      </c>
      <c r="D7" s="140">
        <f>SUM(E7,+L7)</f>
        <v>11216806</v>
      </c>
      <c r="E7" s="140">
        <f>SUM(F7:I7,K7)</f>
        <v>2756273</v>
      </c>
      <c r="F7" s="140">
        <f>SUM(F$8:F$207)</f>
        <v>68</v>
      </c>
      <c r="G7" s="140">
        <f>SUM(G$8:G$207)</f>
        <v>6091</v>
      </c>
      <c r="H7" s="140">
        <f>SUM(H$8:H$207)</f>
        <v>543300</v>
      </c>
      <c r="I7" s="140">
        <f>SUM(I$8:I$207)</f>
        <v>1663106</v>
      </c>
      <c r="J7" s="143" t="s">
        <v>314</v>
      </c>
      <c r="K7" s="140">
        <f>SUM(K$8:K$207)</f>
        <v>543708</v>
      </c>
      <c r="L7" s="140">
        <f>SUM(L$8:L$207)</f>
        <v>8460533</v>
      </c>
      <c r="M7" s="140">
        <f>SUM(N7,+U7)</f>
        <v>785158</v>
      </c>
      <c r="N7" s="140">
        <f>SUM(O7:R7,T7)</f>
        <v>24196</v>
      </c>
      <c r="O7" s="140">
        <f>SUM(O$8:O$207)</f>
        <v>456</v>
      </c>
      <c r="P7" s="140">
        <f>SUM(P$8:P$207)</f>
        <v>0</v>
      </c>
      <c r="Q7" s="140">
        <f>SUM(Q$8:Q$207)</f>
        <v>4800</v>
      </c>
      <c r="R7" s="140">
        <f>SUM(R$8:R$207)</f>
        <v>17032</v>
      </c>
      <c r="S7" s="143" t="s">
        <v>314</v>
      </c>
      <c r="T7" s="140">
        <f>SUM(T$8:T$207)</f>
        <v>1908</v>
      </c>
      <c r="U7" s="140">
        <f>SUM(U$8:U$207)</f>
        <v>760962</v>
      </c>
      <c r="V7" s="140">
        <f t="shared" ref="V7:AA7" si="0">+SUM(D7,M7)</f>
        <v>12001964</v>
      </c>
      <c r="W7" s="140">
        <f t="shared" si="0"/>
        <v>2780469</v>
      </c>
      <c r="X7" s="140">
        <f t="shared" si="0"/>
        <v>524</v>
      </c>
      <c r="Y7" s="140">
        <f t="shared" si="0"/>
        <v>6091</v>
      </c>
      <c r="Z7" s="140">
        <f t="shared" si="0"/>
        <v>548100</v>
      </c>
      <c r="AA7" s="140">
        <f t="shared" si="0"/>
        <v>1680138</v>
      </c>
      <c r="AB7" s="142" t="str">
        <f>IF(+SUM(J7,S7)=0,"-",+SUM(J7,S7))</f>
        <v>-</v>
      </c>
      <c r="AC7" s="140">
        <f>+SUM(K7,T7)</f>
        <v>545616</v>
      </c>
      <c r="AD7" s="140">
        <f>+SUM(L7,U7)</f>
        <v>9221495</v>
      </c>
      <c r="AE7" s="140">
        <f>SUM(AF7,+AK7)</f>
        <v>275946</v>
      </c>
      <c r="AF7" s="140">
        <f>SUM(AG7:AJ7)</f>
        <v>275946</v>
      </c>
      <c r="AG7" s="140">
        <f t="shared" ref="AG7:AL7" si="1">SUM(AG$8:AG$207)</f>
        <v>0</v>
      </c>
      <c r="AH7" s="140">
        <f t="shared" si="1"/>
        <v>275946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3381063</v>
      </c>
      <c r="AM7" s="140">
        <f>SUM(AN7,AS7,AW7,AX7,BD7)</f>
        <v>5342370</v>
      </c>
      <c r="AN7" s="140">
        <f>SUM(AO7:AR7)</f>
        <v>409621</v>
      </c>
      <c r="AO7" s="140">
        <f>SUM(AO$8:AO$207)</f>
        <v>300667</v>
      </c>
      <c r="AP7" s="140">
        <f>SUM(AP$8:AP$207)</f>
        <v>42472</v>
      </c>
      <c r="AQ7" s="140">
        <f>SUM(AQ$8:AQ$207)</f>
        <v>66482</v>
      </c>
      <c r="AR7" s="140">
        <f>SUM(AR$8:AR$207)</f>
        <v>0</v>
      </c>
      <c r="AS7" s="140">
        <f>SUM(AT7:AV7)</f>
        <v>364165</v>
      </c>
      <c r="AT7" s="140">
        <f>SUM(AT$8:AT$207)</f>
        <v>144251</v>
      </c>
      <c r="AU7" s="140">
        <f>SUM(AU$8:AU$207)</f>
        <v>219358</v>
      </c>
      <c r="AV7" s="140">
        <f>SUM(AV$8:AV$207)</f>
        <v>556</v>
      </c>
      <c r="AW7" s="140">
        <f>SUM(AW$8:AW$207)</f>
        <v>0</v>
      </c>
      <c r="AX7" s="140">
        <f>SUM(AY7:BB7)</f>
        <v>4566690</v>
      </c>
      <c r="AY7" s="140">
        <f t="shared" ref="AY7:BE7" si="2">SUM(AY$8:AY$207)</f>
        <v>2664138</v>
      </c>
      <c r="AZ7" s="140">
        <f t="shared" si="2"/>
        <v>1854107</v>
      </c>
      <c r="BA7" s="140">
        <f t="shared" si="2"/>
        <v>10834</v>
      </c>
      <c r="BB7" s="140">
        <f t="shared" si="2"/>
        <v>37611</v>
      </c>
      <c r="BC7" s="140">
        <f t="shared" si="2"/>
        <v>1997562</v>
      </c>
      <c r="BD7" s="140">
        <f t="shared" si="2"/>
        <v>1894</v>
      </c>
      <c r="BE7" s="140">
        <f t="shared" si="2"/>
        <v>219865</v>
      </c>
      <c r="BF7" s="140">
        <f>SUM(AE7,+AM7,+BE7)</f>
        <v>5838181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9632</v>
      </c>
      <c r="BO7" s="140">
        <f>SUM(BP7,BU7,BY7,BZ7,CF7)</f>
        <v>53140</v>
      </c>
      <c r="BP7" s="140">
        <f>SUM(BQ7:BT7)</f>
        <v>21752</v>
      </c>
      <c r="BQ7" s="140">
        <f>SUM(BQ$8:BQ$207)</f>
        <v>21079</v>
      </c>
      <c r="BR7" s="140">
        <f>SUM(BR$8:BR$207)</f>
        <v>673</v>
      </c>
      <c r="BS7" s="140">
        <f>SUM(BS$8:BS$207)</f>
        <v>0</v>
      </c>
      <c r="BT7" s="140">
        <f>SUM(BT$8:BT$207)</f>
        <v>0</v>
      </c>
      <c r="BU7" s="140">
        <f>SUM(BV7:BX7)</f>
        <v>531</v>
      </c>
      <c r="BV7" s="140">
        <f>SUM(BV$8:BV$207)</f>
        <v>0</v>
      </c>
      <c r="BW7" s="140">
        <f>SUM(BW$8:BW$207)</f>
        <v>531</v>
      </c>
      <c r="BX7" s="140">
        <f>SUM(BX$8:BX$207)</f>
        <v>0</v>
      </c>
      <c r="BY7" s="140">
        <f>SUM(BY$8:BY$207)</f>
        <v>0</v>
      </c>
      <c r="BZ7" s="140">
        <f>SUM(CA7:CD7)</f>
        <v>30857</v>
      </c>
      <c r="CA7" s="140">
        <f t="shared" ref="CA7:CG7" si="4">SUM(CA$8:CA$207)</f>
        <v>29690</v>
      </c>
      <c r="CB7" s="140">
        <f t="shared" si="4"/>
        <v>0</v>
      </c>
      <c r="CC7" s="140">
        <f t="shared" si="4"/>
        <v>0</v>
      </c>
      <c r="CD7" s="140">
        <f t="shared" si="4"/>
        <v>1167</v>
      </c>
      <c r="CE7" s="140">
        <f t="shared" si="4"/>
        <v>679029</v>
      </c>
      <c r="CF7" s="140">
        <f t="shared" si="4"/>
        <v>0</v>
      </c>
      <c r="CG7" s="140">
        <f t="shared" si="4"/>
        <v>43357</v>
      </c>
      <c r="CH7" s="140">
        <f>SUM(BG7,+BO7,+CG7)</f>
        <v>96497</v>
      </c>
      <c r="CI7" s="140">
        <f t="shared" ref="CI7:DJ7" si="5">SUM(AE7,+BG7)</f>
        <v>275946</v>
      </c>
      <c r="CJ7" s="140">
        <f t="shared" si="5"/>
        <v>275946</v>
      </c>
      <c r="CK7" s="140">
        <f t="shared" si="5"/>
        <v>0</v>
      </c>
      <c r="CL7" s="140">
        <f t="shared" si="5"/>
        <v>275946</v>
      </c>
      <c r="CM7" s="140">
        <f t="shared" si="5"/>
        <v>0</v>
      </c>
      <c r="CN7" s="140">
        <f t="shared" si="5"/>
        <v>0</v>
      </c>
      <c r="CO7" s="140">
        <f t="shared" si="5"/>
        <v>0</v>
      </c>
      <c r="CP7" s="140">
        <f t="shared" si="5"/>
        <v>3390695</v>
      </c>
      <c r="CQ7" s="140">
        <f t="shared" si="5"/>
        <v>5395510</v>
      </c>
      <c r="CR7" s="140">
        <f t="shared" si="5"/>
        <v>431373</v>
      </c>
      <c r="CS7" s="140">
        <f t="shared" si="5"/>
        <v>321746</v>
      </c>
      <c r="CT7" s="140">
        <f t="shared" si="5"/>
        <v>43145</v>
      </c>
      <c r="CU7" s="140">
        <f t="shared" si="5"/>
        <v>66482</v>
      </c>
      <c r="CV7" s="140">
        <f t="shared" si="5"/>
        <v>0</v>
      </c>
      <c r="CW7" s="140">
        <f t="shared" si="5"/>
        <v>364696</v>
      </c>
      <c r="CX7" s="140">
        <f t="shared" si="5"/>
        <v>144251</v>
      </c>
      <c r="CY7" s="140">
        <f t="shared" si="5"/>
        <v>219889</v>
      </c>
      <c r="CZ7" s="140">
        <f t="shared" si="5"/>
        <v>556</v>
      </c>
      <c r="DA7" s="140">
        <f t="shared" si="5"/>
        <v>0</v>
      </c>
      <c r="DB7" s="140">
        <f t="shared" si="5"/>
        <v>4597547</v>
      </c>
      <c r="DC7" s="140">
        <f t="shared" si="5"/>
        <v>2693828</v>
      </c>
      <c r="DD7" s="140">
        <f t="shared" si="5"/>
        <v>1854107</v>
      </c>
      <c r="DE7" s="140">
        <f t="shared" si="5"/>
        <v>10834</v>
      </c>
      <c r="DF7" s="140">
        <f t="shared" si="5"/>
        <v>38778</v>
      </c>
      <c r="DG7" s="140">
        <f t="shared" si="5"/>
        <v>2676591</v>
      </c>
      <c r="DH7" s="140">
        <f t="shared" si="5"/>
        <v>1894</v>
      </c>
      <c r="DI7" s="140">
        <f t="shared" si="5"/>
        <v>263222</v>
      </c>
      <c r="DJ7" s="140">
        <f t="shared" si="5"/>
        <v>5934678</v>
      </c>
    </row>
    <row r="8" spans="1:114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4675323</v>
      </c>
      <c r="E8" s="121">
        <f>SUM(F8:I8,K8)</f>
        <v>688894</v>
      </c>
      <c r="F8" s="121">
        <v>0</v>
      </c>
      <c r="G8" s="121">
        <v>0</v>
      </c>
      <c r="H8" s="121">
        <v>0</v>
      </c>
      <c r="I8" s="121">
        <v>630017</v>
      </c>
      <c r="J8" s="122" t="s">
        <v>376</v>
      </c>
      <c r="K8" s="121">
        <v>58877</v>
      </c>
      <c r="L8" s="121">
        <v>3986429</v>
      </c>
      <c r="M8" s="121">
        <f>SUM(N8,+U8)</f>
        <v>249025</v>
      </c>
      <c r="N8" s="121">
        <f>SUM(O8:R8,T8)</f>
        <v>8</v>
      </c>
      <c r="O8" s="121">
        <v>0</v>
      </c>
      <c r="P8" s="121">
        <v>0</v>
      </c>
      <c r="Q8" s="121">
        <v>0</v>
      </c>
      <c r="R8" s="121">
        <v>8</v>
      </c>
      <c r="S8" s="122" t="s">
        <v>376</v>
      </c>
      <c r="T8" s="121">
        <v>0</v>
      </c>
      <c r="U8" s="121">
        <v>249017</v>
      </c>
      <c r="V8" s="121">
        <f>+SUM(D8,M8)</f>
        <v>4924348</v>
      </c>
      <c r="W8" s="121">
        <f>+SUM(E8,N8)</f>
        <v>688902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630025</v>
      </c>
      <c r="AB8" s="122" t="str">
        <f>IF(+SUM(J8,S8)=0,"-",+SUM(J8,S8))</f>
        <v>-</v>
      </c>
      <c r="AC8" s="121">
        <f>+SUM(K8,T8)</f>
        <v>58877</v>
      </c>
      <c r="AD8" s="121">
        <f>+SUM(L8,U8)</f>
        <v>4235446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2838134</v>
      </c>
      <c r="AM8" s="121">
        <f>SUM(AN8,AS8,AW8,AX8,BD8)</f>
        <v>1418432</v>
      </c>
      <c r="AN8" s="121">
        <f>SUM(AO8:AR8)</f>
        <v>58901</v>
      </c>
      <c r="AO8" s="121">
        <v>58901</v>
      </c>
      <c r="AP8" s="121">
        <v>0</v>
      </c>
      <c r="AQ8" s="121">
        <v>0</v>
      </c>
      <c r="AR8" s="121">
        <v>0</v>
      </c>
      <c r="AS8" s="121">
        <f>SUM(AT8:AV8)</f>
        <v>66069</v>
      </c>
      <c r="AT8" s="121">
        <v>0</v>
      </c>
      <c r="AU8" s="121">
        <v>66069</v>
      </c>
      <c r="AV8" s="121">
        <v>0</v>
      </c>
      <c r="AW8" s="121">
        <v>0</v>
      </c>
      <c r="AX8" s="121">
        <f>SUM(AY8:BB8)</f>
        <v>1293462</v>
      </c>
      <c r="AY8" s="121">
        <v>924938</v>
      </c>
      <c r="AZ8" s="121">
        <v>368524</v>
      </c>
      <c r="BA8" s="121">
        <v>0</v>
      </c>
      <c r="BB8" s="121">
        <v>0</v>
      </c>
      <c r="BC8" s="121">
        <v>334277</v>
      </c>
      <c r="BD8" s="121">
        <v>0</v>
      </c>
      <c r="BE8" s="121">
        <v>84480</v>
      </c>
      <c r="BF8" s="121">
        <f>SUM(AE8,+AM8,+BE8)</f>
        <v>1502912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11082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11082</v>
      </c>
      <c r="CA8" s="121">
        <v>11082</v>
      </c>
      <c r="CB8" s="121">
        <v>0</v>
      </c>
      <c r="CC8" s="121">
        <v>0</v>
      </c>
      <c r="CD8" s="121">
        <v>0</v>
      </c>
      <c r="CE8" s="121">
        <v>237943</v>
      </c>
      <c r="CF8" s="121">
        <v>0</v>
      </c>
      <c r="CG8" s="121">
        <v>0</v>
      </c>
      <c r="CH8" s="121">
        <f>SUM(BG8,+BO8,+CG8)</f>
        <v>11082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2838134</v>
      </c>
      <c r="CQ8" s="121">
        <f>SUM(AM8,+BO8)</f>
        <v>1429514</v>
      </c>
      <c r="CR8" s="121">
        <f>SUM(AN8,+BP8)</f>
        <v>58901</v>
      </c>
      <c r="CS8" s="121">
        <f>SUM(AO8,+BQ8)</f>
        <v>58901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66069</v>
      </c>
      <c r="CX8" s="121">
        <f>SUM(AT8,+BV8)</f>
        <v>0</v>
      </c>
      <c r="CY8" s="121">
        <f>SUM(AU8,+BW8)</f>
        <v>66069</v>
      </c>
      <c r="CZ8" s="121">
        <f>SUM(AV8,+BX8)</f>
        <v>0</v>
      </c>
      <c r="DA8" s="121">
        <f>SUM(AW8,+BY8)</f>
        <v>0</v>
      </c>
      <c r="DB8" s="121">
        <f>SUM(AX8,+BZ8)</f>
        <v>1304544</v>
      </c>
      <c r="DC8" s="121">
        <f>SUM(AY8,+CA8)</f>
        <v>936020</v>
      </c>
      <c r="DD8" s="121">
        <f>SUM(AZ8,+CB8)</f>
        <v>368524</v>
      </c>
      <c r="DE8" s="121">
        <f>SUM(BA8,+CC8)</f>
        <v>0</v>
      </c>
      <c r="DF8" s="121">
        <f>SUM(BB8,+CD8)</f>
        <v>0</v>
      </c>
      <c r="DG8" s="121">
        <f>SUM(BC8,+CE8)</f>
        <v>572220</v>
      </c>
      <c r="DH8" s="121">
        <f>SUM(BD8,+CF8)</f>
        <v>0</v>
      </c>
      <c r="DI8" s="121">
        <f>SUM(BE8,+CG8)</f>
        <v>84480</v>
      </c>
      <c r="DJ8" s="121">
        <f>SUM(BF8,+CH8)</f>
        <v>1513994</v>
      </c>
    </row>
    <row r="9" spans="1:114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2570808</v>
      </c>
      <c r="E9" s="121">
        <f>SUM(F9:I9,K9)</f>
        <v>1123303</v>
      </c>
      <c r="F9" s="121">
        <v>68</v>
      </c>
      <c r="G9" s="121">
        <v>1304</v>
      </c>
      <c r="H9" s="121">
        <v>0</v>
      </c>
      <c r="I9" s="121">
        <v>699039</v>
      </c>
      <c r="J9" s="122" t="s">
        <v>376</v>
      </c>
      <c r="K9" s="121">
        <v>422892</v>
      </c>
      <c r="L9" s="121">
        <v>1447505</v>
      </c>
      <c r="M9" s="121">
        <f>SUM(N9,+U9)</f>
        <v>134717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376</v>
      </c>
      <c r="T9" s="121">
        <v>0</v>
      </c>
      <c r="U9" s="121">
        <v>134717</v>
      </c>
      <c r="V9" s="121">
        <f>+SUM(D9,M9)</f>
        <v>2705525</v>
      </c>
      <c r="W9" s="121">
        <f>+SUM(E9,N9)</f>
        <v>1123303</v>
      </c>
      <c r="X9" s="121">
        <f>+SUM(F9,O9)</f>
        <v>68</v>
      </c>
      <c r="Y9" s="121">
        <f>+SUM(G9,P9)</f>
        <v>1304</v>
      </c>
      <c r="Z9" s="121">
        <f>+SUM(H9,Q9)</f>
        <v>0</v>
      </c>
      <c r="AA9" s="121">
        <f>+SUM(I9,R9)</f>
        <v>699039</v>
      </c>
      <c r="AB9" s="122" t="str">
        <f>IF(+SUM(J9,S9)=0,"-",+SUM(J9,S9))</f>
        <v>-</v>
      </c>
      <c r="AC9" s="121">
        <f>+SUM(K9,T9)</f>
        <v>422892</v>
      </c>
      <c r="AD9" s="121">
        <f>+SUM(L9,U9)</f>
        <v>1582222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2021739</v>
      </c>
      <c r="AN9" s="121">
        <f>SUM(AO9:AR9)</f>
        <v>129105</v>
      </c>
      <c r="AO9" s="121">
        <v>116325</v>
      </c>
      <c r="AP9" s="121">
        <v>12780</v>
      </c>
      <c r="AQ9" s="121">
        <v>0</v>
      </c>
      <c r="AR9" s="121">
        <v>0</v>
      </c>
      <c r="AS9" s="121">
        <f>SUM(AT9:AV9)</f>
        <v>52088</v>
      </c>
      <c r="AT9" s="121">
        <v>5293</v>
      </c>
      <c r="AU9" s="121">
        <v>46795</v>
      </c>
      <c r="AV9" s="121">
        <v>0</v>
      </c>
      <c r="AW9" s="121">
        <v>0</v>
      </c>
      <c r="AX9" s="121">
        <f>SUM(AY9:BB9)</f>
        <v>1840546</v>
      </c>
      <c r="AY9" s="121">
        <v>638755</v>
      </c>
      <c r="AZ9" s="121">
        <v>1167452</v>
      </c>
      <c r="BA9" s="121">
        <v>0</v>
      </c>
      <c r="BB9" s="121">
        <v>34339</v>
      </c>
      <c r="BC9" s="121">
        <v>470931</v>
      </c>
      <c r="BD9" s="121">
        <v>0</v>
      </c>
      <c r="BE9" s="121">
        <v>78138</v>
      </c>
      <c r="BF9" s="121">
        <f>SUM(AE9,+AM9,+BE9)</f>
        <v>2099877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1268</v>
      </c>
      <c r="BP9" s="121">
        <f>SUM(BQ9:BT9)</f>
        <v>673</v>
      </c>
      <c r="BQ9" s="121">
        <v>0</v>
      </c>
      <c r="BR9" s="121">
        <v>673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595</v>
      </c>
      <c r="CA9" s="121">
        <v>0</v>
      </c>
      <c r="CB9" s="121">
        <v>0</v>
      </c>
      <c r="CC9" s="121">
        <v>0</v>
      </c>
      <c r="CD9" s="121">
        <v>595</v>
      </c>
      <c r="CE9" s="121">
        <v>132915</v>
      </c>
      <c r="CF9" s="121">
        <v>0</v>
      </c>
      <c r="CG9" s="121">
        <v>534</v>
      </c>
      <c r="CH9" s="121">
        <f>SUM(BG9,+BO9,+CG9)</f>
        <v>1802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2023007</v>
      </c>
      <c r="CR9" s="121">
        <f>SUM(AN9,+BP9)</f>
        <v>129778</v>
      </c>
      <c r="CS9" s="121">
        <f>SUM(AO9,+BQ9)</f>
        <v>116325</v>
      </c>
      <c r="CT9" s="121">
        <f>SUM(AP9,+BR9)</f>
        <v>13453</v>
      </c>
      <c r="CU9" s="121">
        <f>SUM(AQ9,+BS9)</f>
        <v>0</v>
      </c>
      <c r="CV9" s="121">
        <f>SUM(AR9,+BT9)</f>
        <v>0</v>
      </c>
      <c r="CW9" s="121">
        <f>SUM(AS9,+BU9)</f>
        <v>52088</v>
      </c>
      <c r="CX9" s="121">
        <f>SUM(AT9,+BV9)</f>
        <v>5293</v>
      </c>
      <c r="CY9" s="121">
        <f>SUM(AU9,+BW9)</f>
        <v>46795</v>
      </c>
      <c r="CZ9" s="121">
        <f>SUM(AV9,+BX9)</f>
        <v>0</v>
      </c>
      <c r="DA9" s="121">
        <f>SUM(AW9,+BY9)</f>
        <v>0</v>
      </c>
      <c r="DB9" s="121">
        <f>SUM(AX9,+BZ9)</f>
        <v>1841141</v>
      </c>
      <c r="DC9" s="121">
        <f>SUM(AY9,+CA9)</f>
        <v>638755</v>
      </c>
      <c r="DD9" s="121">
        <f>SUM(AZ9,+CB9)</f>
        <v>1167452</v>
      </c>
      <c r="DE9" s="121">
        <f>SUM(BA9,+CC9)</f>
        <v>0</v>
      </c>
      <c r="DF9" s="121">
        <f>SUM(BB9,+CD9)</f>
        <v>34934</v>
      </c>
      <c r="DG9" s="121">
        <f>SUM(BC9,+CE9)</f>
        <v>603846</v>
      </c>
      <c r="DH9" s="121">
        <f>SUM(BD9,+CF9)</f>
        <v>0</v>
      </c>
      <c r="DI9" s="121">
        <f>SUM(BE9,+CG9)</f>
        <v>78672</v>
      </c>
      <c r="DJ9" s="121">
        <f>SUM(BF9,+CH9)</f>
        <v>2101679</v>
      </c>
    </row>
    <row r="10" spans="1:114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560515</v>
      </c>
      <c r="E10" s="121">
        <f>SUM(F10:I10,K10)</f>
        <v>55156</v>
      </c>
      <c r="F10" s="121">
        <v>0</v>
      </c>
      <c r="G10" s="121">
        <v>0</v>
      </c>
      <c r="H10" s="121">
        <v>0</v>
      </c>
      <c r="I10" s="121">
        <v>53121</v>
      </c>
      <c r="J10" s="122" t="s">
        <v>376</v>
      </c>
      <c r="K10" s="121">
        <v>2035</v>
      </c>
      <c r="L10" s="121">
        <v>505359</v>
      </c>
      <c r="M10" s="121">
        <f>SUM(N10,+U10)</f>
        <v>80878</v>
      </c>
      <c r="N10" s="121">
        <f>SUM(O10:R10,T10)</f>
        <v>17018</v>
      </c>
      <c r="O10" s="121">
        <v>0</v>
      </c>
      <c r="P10" s="121">
        <v>0</v>
      </c>
      <c r="Q10" s="121">
        <v>0</v>
      </c>
      <c r="R10" s="121">
        <v>17018</v>
      </c>
      <c r="S10" s="122" t="s">
        <v>376</v>
      </c>
      <c r="T10" s="121">
        <v>0</v>
      </c>
      <c r="U10" s="121">
        <v>63860</v>
      </c>
      <c r="V10" s="121">
        <f>+SUM(D10,M10)</f>
        <v>641393</v>
      </c>
      <c r="W10" s="121">
        <f>+SUM(E10,N10)</f>
        <v>72174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70139</v>
      </c>
      <c r="AB10" s="122" t="str">
        <f>IF(+SUM(J10,S10)=0,"-",+SUM(J10,S10))</f>
        <v>-</v>
      </c>
      <c r="AC10" s="121">
        <f>+SUM(K10,T10)</f>
        <v>2035</v>
      </c>
      <c r="AD10" s="121">
        <f>+SUM(L10,U10)</f>
        <v>569219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42279</v>
      </c>
      <c r="AM10" s="121">
        <f>SUM(AN10,AS10,AW10,AX10,BD10)</f>
        <v>219042</v>
      </c>
      <c r="AN10" s="121">
        <f>SUM(AO10:AR10)</f>
        <v>15546</v>
      </c>
      <c r="AO10" s="121">
        <v>15546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203496</v>
      </c>
      <c r="AY10" s="121">
        <v>197690</v>
      </c>
      <c r="AZ10" s="121">
        <v>5806</v>
      </c>
      <c r="BA10" s="121">
        <v>0</v>
      </c>
      <c r="BB10" s="121">
        <v>0</v>
      </c>
      <c r="BC10" s="121">
        <v>274852</v>
      </c>
      <c r="BD10" s="121">
        <v>0</v>
      </c>
      <c r="BE10" s="121">
        <v>24342</v>
      </c>
      <c r="BF10" s="121">
        <f>SUM(AE10,+AM10,+BE10)</f>
        <v>243384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6087</v>
      </c>
      <c r="BO10" s="121">
        <f>SUM(BP10,BU10,BY10,BZ10,CF10)</f>
        <v>34154</v>
      </c>
      <c r="BP10" s="121">
        <f>SUM(BQ10:BT10)</f>
        <v>15546</v>
      </c>
      <c r="BQ10" s="121">
        <v>15546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18608</v>
      </c>
      <c r="CA10" s="121">
        <v>18608</v>
      </c>
      <c r="CB10" s="121">
        <v>0</v>
      </c>
      <c r="CC10" s="121">
        <v>0</v>
      </c>
      <c r="CD10" s="121">
        <v>0</v>
      </c>
      <c r="CE10" s="121">
        <v>40076</v>
      </c>
      <c r="CF10" s="121">
        <v>0</v>
      </c>
      <c r="CG10" s="121">
        <v>561</v>
      </c>
      <c r="CH10" s="121">
        <f>SUM(BG10,+BO10,+CG10)</f>
        <v>34715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48366</v>
      </c>
      <c r="CQ10" s="121">
        <f>SUM(AM10,+BO10)</f>
        <v>253196</v>
      </c>
      <c r="CR10" s="121">
        <f>SUM(AN10,+BP10)</f>
        <v>31092</v>
      </c>
      <c r="CS10" s="121">
        <f>SUM(AO10,+BQ10)</f>
        <v>31092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222104</v>
      </c>
      <c r="DC10" s="121">
        <f>SUM(AY10,+CA10)</f>
        <v>216298</v>
      </c>
      <c r="DD10" s="121">
        <f>SUM(AZ10,+CB10)</f>
        <v>5806</v>
      </c>
      <c r="DE10" s="121">
        <f>SUM(BA10,+CC10)</f>
        <v>0</v>
      </c>
      <c r="DF10" s="121">
        <f>SUM(BB10,+CD10)</f>
        <v>0</v>
      </c>
      <c r="DG10" s="121">
        <f>SUM(BC10,+CE10)</f>
        <v>314928</v>
      </c>
      <c r="DH10" s="121">
        <f>SUM(BD10,+CF10)</f>
        <v>0</v>
      </c>
      <c r="DI10" s="121">
        <f>SUM(BE10,+CG10)</f>
        <v>24903</v>
      </c>
      <c r="DJ10" s="121">
        <f>SUM(BF10,+CH10)</f>
        <v>278099</v>
      </c>
    </row>
    <row r="11" spans="1:114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557553</v>
      </c>
      <c r="E11" s="121">
        <f>SUM(F11:I11,K11)</f>
        <v>126268</v>
      </c>
      <c r="F11" s="121">
        <v>0</v>
      </c>
      <c r="G11" s="121">
        <v>0</v>
      </c>
      <c r="H11" s="121">
        <v>0</v>
      </c>
      <c r="I11" s="121">
        <v>95272</v>
      </c>
      <c r="J11" s="122" t="s">
        <v>376</v>
      </c>
      <c r="K11" s="121">
        <v>30996</v>
      </c>
      <c r="L11" s="121">
        <v>431285</v>
      </c>
      <c r="M11" s="121">
        <f>SUM(N11,+U11)</f>
        <v>25264</v>
      </c>
      <c r="N11" s="121">
        <f>SUM(O11:R11,T11)</f>
        <v>54</v>
      </c>
      <c r="O11" s="121">
        <v>0</v>
      </c>
      <c r="P11" s="121">
        <v>0</v>
      </c>
      <c r="Q11" s="121">
        <v>0</v>
      </c>
      <c r="R11" s="121">
        <v>0</v>
      </c>
      <c r="S11" s="122" t="s">
        <v>376</v>
      </c>
      <c r="T11" s="121">
        <v>54</v>
      </c>
      <c r="U11" s="121">
        <v>25210</v>
      </c>
      <c r="V11" s="121">
        <f>+SUM(D11,M11)</f>
        <v>582817</v>
      </c>
      <c r="W11" s="121">
        <f>+SUM(E11,N11)</f>
        <v>126322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95272</v>
      </c>
      <c r="AB11" s="122" t="str">
        <f>IF(+SUM(J11,S11)=0,"-",+SUM(J11,S11))</f>
        <v>-</v>
      </c>
      <c r="AC11" s="121">
        <f>+SUM(K11,T11)</f>
        <v>31050</v>
      </c>
      <c r="AD11" s="121">
        <f>+SUM(L11,U11)</f>
        <v>456495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501298</v>
      </c>
      <c r="AN11" s="121">
        <f>SUM(AO11:AR11)</f>
        <v>115430</v>
      </c>
      <c r="AO11" s="121">
        <v>39058</v>
      </c>
      <c r="AP11" s="121">
        <v>29692</v>
      </c>
      <c r="AQ11" s="121">
        <v>46680</v>
      </c>
      <c r="AR11" s="121">
        <v>0</v>
      </c>
      <c r="AS11" s="121">
        <f>SUM(AT11:AV11)</f>
        <v>33555</v>
      </c>
      <c r="AT11" s="121">
        <v>20245</v>
      </c>
      <c r="AU11" s="121">
        <v>13310</v>
      </c>
      <c r="AV11" s="121">
        <v>0</v>
      </c>
      <c r="AW11" s="121">
        <v>0</v>
      </c>
      <c r="AX11" s="121">
        <f>SUM(AY11:BB11)</f>
        <v>352313</v>
      </c>
      <c r="AY11" s="121">
        <v>142499</v>
      </c>
      <c r="AZ11" s="121">
        <v>209814</v>
      </c>
      <c r="BA11" s="121">
        <v>0</v>
      </c>
      <c r="BB11" s="121">
        <v>0</v>
      </c>
      <c r="BC11" s="121">
        <v>52169</v>
      </c>
      <c r="BD11" s="121">
        <v>0</v>
      </c>
      <c r="BE11" s="121">
        <v>4086</v>
      </c>
      <c r="BF11" s="121">
        <f>SUM(AE11,+AM11,+BE11)</f>
        <v>505384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25264</v>
      </c>
      <c r="CH11" s="121">
        <f>SUM(BG11,+BO11,+CG11)</f>
        <v>25264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501298</v>
      </c>
      <c r="CR11" s="121">
        <f>SUM(AN11,+BP11)</f>
        <v>115430</v>
      </c>
      <c r="CS11" s="121">
        <f>SUM(AO11,+BQ11)</f>
        <v>39058</v>
      </c>
      <c r="CT11" s="121">
        <f>SUM(AP11,+BR11)</f>
        <v>29692</v>
      </c>
      <c r="CU11" s="121">
        <f>SUM(AQ11,+BS11)</f>
        <v>46680</v>
      </c>
      <c r="CV11" s="121">
        <f>SUM(AR11,+BT11)</f>
        <v>0</v>
      </c>
      <c r="CW11" s="121">
        <f>SUM(AS11,+BU11)</f>
        <v>33555</v>
      </c>
      <c r="CX11" s="121">
        <f>SUM(AT11,+BV11)</f>
        <v>20245</v>
      </c>
      <c r="CY11" s="121">
        <f>SUM(AU11,+BW11)</f>
        <v>13310</v>
      </c>
      <c r="CZ11" s="121">
        <f>SUM(AV11,+BX11)</f>
        <v>0</v>
      </c>
      <c r="DA11" s="121">
        <f>SUM(AW11,+BY11)</f>
        <v>0</v>
      </c>
      <c r="DB11" s="121">
        <f>SUM(AX11,+BZ11)</f>
        <v>352313</v>
      </c>
      <c r="DC11" s="121">
        <f>SUM(AY11,+CA11)</f>
        <v>142499</v>
      </c>
      <c r="DD11" s="121">
        <f>SUM(AZ11,+CB11)</f>
        <v>209814</v>
      </c>
      <c r="DE11" s="121">
        <f>SUM(BA11,+CC11)</f>
        <v>0</v>
      </c>
      <c r="DF11" s="121">
        <f>SUM(BB11,+CD11)</f>
        <v>0</v>
      </c>
      <c r="DG11" s="121">
        <f>SUM(BC11,+CE11)</f>
        <v>52169</v>
      </c>
      <c r="DH11" s="121">
        <f>SUM(BD11,+CF11)</f>
        <v>0</v>
      </c>
      <c r="DI11" s="121">
        <f>SUM(BE11,+CG11)</f>
        <v>29350</v>
      </c>
      <c r="DJ11" s="121">
        <f>SUM(BF11,+CH11)</f>
        <v>530648</v>
      </c>
    </row>
    <row r="12" spans="1:114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281620</v>
      </c>
      <c r="E12" s="121">
        <f>SUM(F12:I12,K12)</f>
        <v>155600</v>
      </c>
      <c r="F12" s="121">
        <v>0</v>
      </c>
      <c r="G12" s="121">
        <v>0</v>
      </c>
      <c r="H12" s="121">
        <v>141500</v>
      </c>
      <c r="I12" s="121">
        <v>13371</v>
      </c>
      <c r="J12" s="122" t="s">
        <v>376</v>
      </c>
      <c r="K12" s="121">
        <v>729</v>
      </c>
      <c r="L12" s="121">
        <v>126020</v>
      </c>
      <c r="M12" s="121">
        <f>SUM(N12,+U12)</f>
        <v>32089</v>
      </c>
      <c r="N12" s="121">
        <f>SUM(O12:R12,T12)</f>
        <v>6</v>
      </c>
      <c r="O12" s="121">
        <v>0</v>
      </c>
      <c r="P12" s="121">
        <v>0</v>
      </c>
      <c r="Q12" s="121">
        <v>0</v>
      </c>
      <c r="R12" s="121">
        <v>6</v>
      </c>
      <c r="S12" s="122" t="s">
        <v>376</v>
      </c>
      <c r="T12" s="121">
        <v>0</v>
      </c>
      <c r="U12" s="121">
        <v>32083</v>
      </c>
      <c r="V12" s="121">
        <f>+SUM(D12,M12)</f>
        <v>313709</v>
      </c>
      <c r="W12" s="121">
        <f>+SUM(E12,N12)</f>
        <v>155606</v>
      </c>
      <c r="X12" s="121">
        <f>+SUM(F12,O12)</f>
        <v>0</v>
      </c>
      <c r="Y12" s="121">
        <f>+SUM(G12,P12)</f>
        <v>0</v>
      </c>
      <c r="Z12" s="121">
        <f>+SUM(H12,Q12)</f>
        <v>141500</v>
      </c>
      <c r="AA12" s="121">
        <f>+SUM(I12,R12)</f>
        <v>13377</v>
      </c>
      <c r="AB12" s="122" t="str">
        <f>IF(+SUM(J12,S12)=0,"-",+SUM(J12,S12))</f>
        <v>-</v>
      </c>
      <c r="AC12" s="121">
        <f>+SUM(K12,T12)</f>
        <v>729</v>
      </c>
      <c r="AD12" s="121">
        <f>+SUM(L12,U12)</f>
        <v>158103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144635</v>
      </c>
      <c r="AM12" s="121">
        <f>SUM(AN12,AS12,AW12,AX12,BD12)</f>
        <v>108322</v>
      </c>
      <c r="AN12" s="121">
        <f>SUM(AO12:AR12)</f>
        <v>17830</v>
      </c>
      <c r="AO12" s="121">
        <v>17830</v>
      </c>
      <c r="AP12" s="121">
        <v>0</v>
      </c>
      <c r="AQ12" s="121">
        <v>0</v>
      </c>
      <c r="AR12" s="121">
        <v>0</v>
      </c>
      <c r="AS12" s="121">
        <f>SUM(AT12:AV12)</f>
        <v>758</v>
      </c>
      <c r="AT12" s="121">
        <v>0</v>
      </c>
      <c r="AU12" s="121">
        <v>664</v>
      </c>
      <c r="AV12" s="121">
        <v>94</v>
      </c>
      <c r="AW12" s="121">
        <v>0</v>
      </c>
      <c r="AX12" s="121">
        <f>SUM(AY12:BB12)</f>
        <v>89734</v>
      </c>
      <c r="AY12" s="121">
        <v>65120</v>
      </c>
      <c r="AZ12" s="121">
        <v>24220</v>
      </c>
      <c r="BA12" s="121">
        <v>64</v>
      </c>
      <c r="BB12" s="121">
        <v>330</v>
      </c>
      <c r="BC12" s="121">
        <v>21300</v>
      </c>
      <c r="BD12" s="121">
        <v>0</v>
      </c>
      <c r="BE12" s="121">
        <v>7363</v>
      </c>
      <c r="BF12" s="121">
        <f>SUM(AE12,+AM12,+BE12)</f>
        <v>115685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597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531</v>
      </c>
      <c r="BV12" s="121">
        <v>0</v>
      </c>
      <c r="BW12" s="121">
        <v>531</v>
      </c>
      <c r="BX12" s="121">
        <v>0</v>
      </c>
      <c r="BY12" s="121">
        <v>0</v>
      </c>
      <c r="BZ12" s="121">
        <f>SUM(CA12:CD12)</f>
        <v>66</v>
      </c>
      <c r="CA12" s="121">
        <v>0</v>
      </c>
      <c r="CB12" s="121">
        <v>0</v>
      </c>
      <c r="CC12" s="121">
        <v>0</v>
      </c>
      <c r="CD12" s="121">
        <v>66</v>
      </c>
      <c r="CE12" s="121">
        <v>31492</v>
      </c>
      <c r="CF12" s="121">
        <v>0</v>
      </c>
      <c r="CG12" s="121">
        <v>0</v>
      </c>
      <c r="CH12" s="121">
        <f>SUM(BG12,+BO12,+CG12)</f>
        <v>597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144635</v>
      </c>
      <c r="CQ12" s="121">
        <f>SUM(AM12,+BO12)</f>
        <v>108919</v>
      </c>
      <c r="CR12" s="121">
        <f>SUM(AN12,+BP12)</f>
        <v>17830</v>
      </c>
      <c r="CS12" s="121">
        <f>SUM(AO12,+BQ12)</f>
        <v>17830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1289</v>
      </c>
      <c r="CX12" s="121">
        <f>SUM(AT12,+BV12)</f>
        <v>0</v>
      </c>
      <c r="CY12" s="121">
        <f>SUM(AU12,+BW12)</f>
        <v>1195</v>
      </c>
      <c r="CZ12" s="121">
        <f>SUM(AV12,+BX12)</f>
        <v>94</v>
      </c>
      <c r="DA12" s="121">
        <f>SUM(AW12,+BY12)</f>
        <v>0</v>
      </c>
      <c r="DB12" s="121">
        <f>SUM(AX12,+BZ12)</f>
        <v>89800</v>
      </c>
      <c r="DC12" s="121">
        <f>SUM(AY12,+CA12)</f>
        <v>65120</v>
      </c>
      <c r="DD12" s="121">
        <f>SUM(AZ12,+CB12)</f>
        <v>24220</v>
      </c>
      <c r="DE12" s="121">
        <f>SUM(BA12,+CC12)</f>
        <v>64</v>
      </c>
      <c r="DF12" s="121">
        <f>SUM(BB12,+CD12)</f>
        <v>396</v>
      </c>
      <c r="DG12" s="121">
        <f>SUM(BC12,+CE12)</f>
        <v>52792</v>
      </c>
      <c r="DH12" s="121">
        <f>SUM(BD12,+CF12)</f>
        <v>0</v>
      </c>
      <c r="DI12" s="121">
        <f>SUM(BE12,+CG12)</f>
        <v>7363</v>
      </c>
      <c r="DJ12" s="121">
        <f>SUM(BF12,+CH12)</f>
        <v>116282</v>
      </c>
    </row>
    <row r="13" spans="1:114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53229</v>
      </c>
      <c r="E13" s="121">
        <f>SUM(F13:I13,K13)</f>
        <v>47236</v>
      </c>
      <c r="F13" s="121">
        <v>0</v>
      </c>
      <c r="G13" s="121">
        <v>0</v>
      </c>
      <c r="H13" s="121">
        <v>43000</v>
      </c>
      <c r="I13" s="121">
        <v>4226</v>
      </c>
      <c r="J13" s="122" t="s">
        <v>376</v>
      </c>
      <c r="K13" s="121">
        <v>10</v>
      </c>
      <c r="L13" s="121">
        <v>5993</v>
      </c>
      <c r="M13" s="121">
        <f>SUM(N13,+U13)</f>
        <v>5329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0</v>
      </c>
      <c r="U13" s="121">
        <v>5329</v>
      </c>
      <c r="V13" s="121">
        <f>+SUM(D13,M13)</f>
        <v>58558</v>
      </c>
      <c r="W13" s="121">
        <f>+SUM(E13,N13)</f>
        <v>47236</v>
      </c>
      <c r="X13" s="121">
        <f>+SUM(F13,O13)</f>
        <v>0</v>
      </c>
      <c r="Y13" s="121">
        <f>+SUM(G13,P13)</f>
        <v>0</v>
      </c>
      <c r="Z13" s="121">
        <f>+SUM(H13,Q13)</f>
        <v>43000</v>
      </c>
      <c r="AA13" s="121">
        <f>+SUM(I13,R13)</f>
        <v>4226</v>
      </c>
      <c r="AB13" s="122" t="str">
        <f>IF(+SUM(J13,S13)=0,"-",+SUM(J13,S13))</f>
        <v>-</v>
      </c>
      <c r="AC13" s="121">
        <f>+SUM(K13,T13)</f>
        <v>10</v>
      </c>
      <c r="AD13" s="121">
        <f>+SUM(L13,U13)</f>
        <v>11322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40637</v>
      </c>
      <c r="AM13" s="121">
        <f>SUM(AN13,AS13,AW13,AX13,BD13)</f>
        <v>7072</v>
      </c>
      <c r="AN13" s="121">
        <f>SUM(AO13:AR13)</f>
        <v>7072</v>
      </c>
      <c r="AO13" s="121">
        <v>7072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5520</v>
      </c>
      <c r="BD13" s="121">
        <v>0</v>
      </c>
      <c r="BE13" s="121">
        <v>0</v>
      </c>
      <c r="BF13" s="121">
        <f>SUM(AE13,+AM13,+BE13)</f>
        <v>7072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785</v>
      </c>
      <c r="BP13" s="121">
        <f>SUM(BQ13:BT13)</f>
        <v>785</v>
      </c>
      <c r="BQ13" s="121">
        <v>785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4544</v>
      </c>
      <c r="CF13" s="121">
        <v>0</v>
      </c>
      <c r="CG13" s="121">
        <v>0</v>
      </c>
      <c r="CH13" s="121">
        <f>SUM(BG13,+BO13,+CG13)</f>
        <v>785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40637</v>
      </c>
      <c r="CQ13" s="121">
        <f>SUM(AM13,+BO13)</f>
        <v>7857</v>
      </c>
      <c r="CR13" s="121">
        <f>SUM(AN13,+BP13)</f>
        <v>7857</v>
      </c>
      <c r="CS13" s="121">
        <f>SUM(AO13,+BQ13)</f>
        <v>7857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10064</v>
      </c>
      <c r="DH13" s="121">
        <f>SUM(BD13,+CF13)</f>
        <v>0</v>
      </c>
      <c r="DI13" s="121">
        <f>SUM(BE13,+CG13)</f>
        <v>0</v>
      </c>
      <c r="DJ13" s="121">
        <f>SUM(BF13,+CH13)</f>
        <v>7857</v>
      </c>
    </row>
    <row r="14" spans="1:114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178268</v>
      </c>
      <c r="E14" s="121">
        <f>SUM(F14:I14,K14)</f>
        <v>95348</v>
      </c>
      <c r="F14" s="121">
        <v>0</v>
      </c>
      <c r="G14" s="121">
        <v>0</v>
      </c>
      <c r="H14" s="121">
        <v>83600</v>
      </c>
      <c r="I14" s="121">
        <v>11748</v>
      </c>
      <c r="J14" s="122" t="s">
        <v>376</v>
      </c>
      <c r="K14" s="121">
        <v>0</v>
      </c>
      <c r="L14" s="121">
        <v>82920</v>
      </c>
      <c r="M14" s="121">
        <f>SUM(N14,+U14)</f>
        <v>25108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25108</v>
      </c>
      <c r="V14" s="121">
        <f>+SUM(D14,M14)</f>
        <v>203376</v>
      </c>
      <c r="W14" s="121">
        <f>+SUM(E14,N14)</f>
        <v>95348</v>
      </c>
      <c r="X14" s="121">
        <f>+SUM(F14,O14)</f>
        <v>0</v>
      </c>
      <c r="Y14" s="121">
        <f>+SUM(G14,P14)</f>
        <v>0</v>
      </c>
      <c r="Z14" s="121">
        <f>+SUM(H14,Q14)</f>
        <v>83600</v>
      </c>
      <c r="AA14" s="121">
        <f>+SUM(I14,R14)</f>
        <v>11748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108028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85421</v>
      </c>
      <c r="AM14" s="121">
        <f>SUM(AN14,AS14,AW14,AX14,BD14)</f>
        <v>80843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80843</v>
      </c>
      <c r="AT14" s="121">
        <v>80843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12004</v>
      </c>
      <c r="BD14" s="121">
        <v>0</v>
      </c>
      <c r="BE14" s="121">
        <v>0</v>
      </c>
      <c r="BF14" s="121">
        <f>SUM(AE14,+AM14,+BE14)</f>
        <v>80843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25108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85421</v>
      </c>
      <c r="CQ14" s="121">
        <f>SUM(AM14,+BO14)</f>
        <v>80843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80843</v>
      </c>
      <c r="CX14" s="121">
        <f>SUM(AT14,+BV14)</f>
        <v>80843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37112</v>
      </c>
      <c r="DH14" s="121">
        <f>SUM(BD14,+CF14)</f>
        <v>0</v>
      </c>
      <c r="DI14" s="121">
        <f>SUM(BE14,+CG14)</f>
        <v>0</v>
      </c>
      <c r="DJ14" s="121">
        <f>SUM(BF14,+CH14)</f>
        <v>80843</v>
      </c>
    </row>
    <row r="15" spans="1:114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410168</v>
      </c>
      <c r="E15" s="121">
        <f>SUM(F15:I15,K15)</f>
        <v>214935</v>
      </c>
      <c r="F15" s="121">
        <v>0</v>
      </c>
      <c r="G15" s="121">
        <v>0</v>
      </c>
      <c r="H15" s="121">
        <v>195200</v>
      </c>
      <c r="I15" s="121">
        <v>19705</v>
      </c>
      <c r="J15" s="122" t="s">
        <v>376</v>
      </c>
      <c r="K15" s="121">
        <v>30</v>
      </c>
      <c r="L15" s="121">
        <v>195233</v>
      </c>
      <c r="M15" s="121">
        <f>SUM(N15,+U15)</f>
        <v>46104</v>
      </c>
      <c r="N15" s="121">
        <f>SUM(O15:R15,T15)</f>
        <v>16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16</v>
      </c>
      <c r="U15" s="121">
        <v>46088</v>
      </c>
      <c r="V15" s="121">
        <f>+SUM(D15,M15)</f>
        <v>456272</v>
      </c>
      <c r="W15" s="121">
        <f>+SUM(E15,N15)</f>
        <v>214951</v>
      </c>
      <c r="X15" s="121">
        <f>+SUM(F15,O15)</f>
        <v>0</v>
      </c>
      <c r="Y15" s="121">
        <f>+SUM(G15,P15)</f>
        <v>0</v>
      </c>
      <c r="Z15" s="121">
        <f>+SUM(H15,Q15)</f>
        <v>195200</v>
      </c>
      <c r="AA15" s="121">
        <f>+SUM(I15,R15)</f>
        <v>19705</v>
      </c>
      <c r="AB15" s="122" t="str">
        <f>IF(+SUM(J15,S15)=0,"-",+SUM(J15,S15))</f>
        <v>-</v>
      </c>
      <c r="AC15" s="121">
        <f>+SUM(K15,T15)</f>
        <v>46</v>
      </c>
      <c r="AD15" s="121">
        <f>+SUM(L15,U15)</f>
        <v>241321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208494</v>
      </c>
      <c r="AM15" s="121">
        <f>SUM(AN15,AS15,AW15,AX15,BD15)</f>
        <v>173728</v>
      </c>
      <c r="AN15" s="121">
        <f>SUM(AO15:AR15)</f>
        <v>4000</v>
      </c>
      <c r="AO15" s="121">
        <v>4000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169728</v>
      </c>
      <c r="AY15" s="121">
        <v>151269</v>
      </c>
      <c r="AZ15" s="121">
        <v>18459</v>
      </c>
      <c r="BA15" s="121">
        <v>0</v>
      </c>
      <c r="BB15" s="121">
        <v>0</v>
      </c>
      <c r="BC15" s="121">
        <v>27946</v>
      </c>
      <c r="BD15" s="121">
        <v>0</v>
      </c>
      <c r="BE15" s="121">
        <v>0</v>
      </c>
      <c r="BF15" s="121">
        <f>SUM(AE15,+AM15,+BE15)</f>
        <v>173728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4050</v>
      </c>
      <c r="BP15" s="121">
        <f>SUM(BQ15:BT15)</f>
        <v>4000</v>
      </c>
      <c r="BQ15" s="121">
        <v>4000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50</v>
      </c>
      <c r="CA15" s="121">
        <v>0</v>
      </c>
      <c r="CB15" s="121">
        <v>0</v>
      </c>
      <c r="CC15" s="121">
        <v>0</v>
      </c>
      <c r="CD15" s="121">
        <v>50</v>
      </c>
      <c r="CE15" s="121">
        <v>42054</v>
      </c>
      <c r="CF15" s="121">
        <v>0</v>
      </c>
      <c r="CG15" s="121">
        <v>0</v>
      </c>
      <c r="CH15" s="121">
        <f>SUM(BG15,+BO15,+CG15)</f>
        <v>4050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208494</v>
      </c>
      <c r="CQ15" s="121">
        <f>SUM(AM15,+BO15)</f>
        <v>177778</v>
      </c>
      <c r="CR15" s="121">
        <f>SUM(AN15,+BP15)</f>
        <v>8000</v>
      </c>
      <c r="CS15" s="121">
        <f>SUM(AO15,+BQ15)</f>
        <v>8000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169778</v>
      </c>
      <c r="DC15" s="121">
        <f>SUM(AY15,+CA15)</f>
        <v>151269</v>
      </c>
      <c r="DD15" s="121">
        <f>SUM(AZ15,+CB15)</f>
        <v>18459</v>
      </c>
      <c r="DE15" s="121">
        <f>SUM(BA15,+CC15)</f>
        <v>0</v>
      </c>
      <c r="DF15" s="121">
        <f>SUM(BB15,+CD15)</f>
        <v>50</v>
      </c>
      <c r="DG15" s="121">
        <f>SUM(BC15,+CE15)</f>
        <v>70000</v>
      </c>
      <c r="DH15" s="121">
        <f>SUM(BD15,+CF15)</f>
        <v>0</v>
      </c>
      <c r="DI15" s="121">
        <f>SUM(BE15,+CG15)</f>
        <v>0</v>
      </c>
      <c r="DJ15" s="121">
        <f>SUM(BF15,+CH15)</f>
        <v>177778</v>
      </c>
    </row>
    <row r="16" spans="1:114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98960</v>
      </c>
      <c r="E16" s="121">
        <f>SUM(F16:I16,K16)</f>
        <v>14917</v>
      </c>
      <c r="F16" s="121">
        <v>0</v>
      </c>
      <c r="G16" s="121">
        <v>0</v>
      </c>
      <c r="H16" s="121">
        <v>0</v>
      </c>
      <c r="I16" s="121">
        <v>14138</v>
      </c>
      <c r="J16" s="122" t="s">
        <v>376</v>
      </c>
      <c r="K16" s="121">
        <v>779</v>
      </c>
      <c r="L16" s="121">
        <v>84043</v>
      </c>
      <c r="M16" s="121">
        <f>SUM(N16,+U16)</f>
        <v>10304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10304</v>
      </c>
      <c r="V16" s="121">
        <f>+SUM(D16,M16)</f>
        <v>109264</v>
      </c>
      <c r="W16" s="121">
        <f>+SUM(E16,N16)</f>
        <v>14917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14138</v>
      </c>
      <c r="AB16" s="122" t="str">
        <f>IF(+SUM(J16,S16)=0,"-",+SUM(J16,S16))</f>
        <v>-</v>
      </c>
      <c r="AC16" s="121">
        <f>+SUM(K16,T16)</f>
        <v>779</v>
      </c>
      <c r="AD16" s="121">
        <f>+SUM(L16,U16)</f>
        <v>94347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8893</v>
      </c>
      <c r="AM16" s="121">
        <f>SUM(AN16,AS16,AW16,AX16,BD16)</f>
        <v>54674</v>
      </c>
      <c r="AN16" s="121">
        <f>SUM(AO16:AR16)</f>
        <v>2000</v>
      </c>
      <c r="AO16" s="121">
        <v>2000</v>
      </c>
      <c r="AP16" s="121">
        <v>0</v>
      </c>
      <c r="AQ16" s="121">
        <v>0</v>
      </c>
      <c r="AR16" s="121">
        <v>0</v>
      </c>
      <c r="AS16" s="121">
        <f>SUM(AT16:AV16)</f>
        <v>227</v>
      </c>
      <c r="AT16" s="121">
        <v>227</v>
      </c>
      <c r="AU16" s="121">
        <v>0</v>
      </c>
      <c r="AV16" s="121">
        <v>0</v>
      </c>
      <c r="AW16" s="121">
        <v>0</v>
      </c>
      <c r="AX16" s="121">
        <f>SUM(AY16:BB16)</f>
        <v>52447</v>
      </c>
      <c r="AY16" s="121">
        <v>51647</v>
      </c>
      <c r="AZ16" s="121">
        <v>604</v>
      </c>
      <c r="BA16" s="121">
        <v>196</v>
      </c>
      <c r="BB16" s="121">
        <v>0</v>
      </c>
      <c r="BC16" s="121">
        <v>31308</v>
      </c>
      <c r="BD16" s="121">
        <v>0</v>
      </c>
      <c r="BE16" s="121">
        <v>4085</v>
      </c>
      <c r="BF16" s="121">
        <f>SUM(AE16,+AM16,+BE16)</f>
        <v>58759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794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9510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9687</v>
      </c>
      <c r="CQ16" s="121">
        <f>SUM(AM16,+BO16)</f>
        <v>54674</v>
      </c>
      <c r="CR16" s="121">
        <f>SUM(AN16,+BP16)</f>
        <v>2000</v>
      </c>
      <c r="CS16" s="121">
        <f>SUM(AO16,+BQ16)</f>
        <v>2000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227</v>
      </c>
      <c r="CX16" s="121">
        <f>SUM(AT16,+BV16)</f>
        <v>227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52447</v>
      </c>
      <c r="DC16" s="121">
        <f>SUM(AY16,+CA16)</f>
        <v>51647</v>
      </c>
      <c r="DD16" s="121">
        <f>SUM(AZ16,+CB16)</f>
        <v>604</v>
      </c>
      <c r="DE16" s="121">
        <f>SUM(BA16,+CC16)</f>
        <v>196</v>
      </c>
      <c r="DF16" s="121">
        <f>SUM(BB16,+CD16)</f>
        <v>0</v>
      </c>
      <c r="DG16" s="121">
        <f>SUM(BC16,+CE16)</f>
        <v>40818</v>
      </c>
      <c r="DH16" s="121">
        <f>SUM(BD16,+CF16)</f>
        <v>0</v>
      </c>
      <c r="DI16" s="121">
        <f>SUM(BE16,+CG16)</f>
        <v>4085</v>
      </c>
      <c r="DJ16" s="121">
        <f>SUM(BF16,+CH16)</f>
        <v>58759</v>
      </c>
    </row>
    <row r="17" spans="1:114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151735</v>
      </c>
      <c r="E17" s="121">
        <f>SUM(F17:I17,K17)</f>
        <v>18969</v>
      </c>
      <c r="F17" s="121">
        <v>0</v>
      </c>
      <c r="G17" s="121">
        <v>0</v>
      </c>
      <c r="H17" s="121">
        <v>0</v>
      </c>
      <c r="I17" s="121">
        <v>17736</v>
      </c>
      <c r="J17" s="122" t="s">
        <v>376</v>
      </c>
      <c r="K17" s="121">
        <v>1233</v>
      </c>
      <c r="L17" s="121">
        <v>132766</v>
      </c>
      <c r="M17" s="121">
        <f>SUM(N17,+U17)</f>
        <v>7463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0</v>
      </c>
      <c r="U17" s="121">
        <v>7463</v>
      </c>
      <c r="V17" s="121">
        <f>+SUM(D17,M17)</f>
        <v>159198</v>
      </c>
      <c r="W17" s="121">
        <f>+SUM(E17,N17)</f>
        <v>18969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17736</v>
      </c>
      <c r="AB17" s="122" t="str">
        <f>IF(+SUM(J17,S17)=0,"-",+SUM(J17,S17))</f>
        <v>-</v>
      </c>
      <c r="AC17" s="121">
        <f>+SUM(K17,T17)</f>
        <v>1233</v>
      </c>
      <c r="AD17" s="121">
        <f>+SUM(L17,U17)</f>
        <v>140229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3419</v>
      </c>
      <c r="AM17" s="121">
        <f>SUM(AN17,AS17,AW17,AX17,BD17)</f>
        <v>64697</v>
      </c>
      <c r="AN17" s="121">
        <f>SUM(AO17:AR17)</f>
        <v>3907</v>
      </c>
      <c r="AO17" s="121">
        <v>3907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60790</v>
      </c>
      <c r="AY17" s="121">
        <v>57902</v>
      </c>
      <c r="AZ17" s="121">
        <v>0</v>
      </c>
      <c r="BA17" s="121">
        <v>2888</v>
      </c>
      <c r="BB17" s="121">
        <v>0</v>
      </c>
      <c r="BC17" s="121">
        <v>83619</v>
      </c>
      <c r="BD17" s="121">
        <v>0</v>
      </c>
      <c r="BE17" s="121">
        <v>0</v>
      </c>
      <c r="BF17" s="121">
        <f>SUM(AE17,+AM17,+BE17)</f>
        <v>64697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194</v>
      </c>
      <c r="BO17" s="121">
        <f>SUM(BP17,BU17,BY17,BZ17,CF17)</f>
        <v>279</v>
      </c>
      <c r="BP17" s="121">
        <f>SUM(BQ17:BT17)</f>
        <v>279</v>
      </c>
      <c r="BQ17" s="121">
        <v>279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6990</v>
      </c>
      <c r="CF17" s="121">
        <v>0</v>
      </c>
      <c r="CG17" s="121">
        <v>0</v>
      </c>
      <c r="CH17" s="121">
        <f>SUM(BG17,+BO17,+CG17)</f>
        <v>279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3613</v>
      </c>
      <c r="CQ17" s="121">
        <f>SUM(AM17,+BO17)</f>
        <v>64976</v>
      </c>
      <c r="CR17" s="121">
        <f>SUM(AN17,+BP17)</f>
        <v>4186</v>
      </c>
      <c r="CS17" s="121">
        <f>SUM(AO17,+BQ17)</f>
        <v>4186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60790</v>
      </c>
      <c r="DC17" s="121">
        <f>SUM(AY17,+CA17)</f>
        <v>57902</v>
      </c>
      <c r="DD17" s="121">
        <f>SUM(AZ17,+CB17)</f>
        <v>0</v>
      </c>
      <c r="DE17" s="121">
        <f>SUM(BA17,+CC17)</f>
        <v>2888</v>
      </c>
      <c r="DF17" s="121">
        <f>SUM(BB17,+CD17)</f>
        <v>0</v>
      </c>
      <c r="DG17" s="121">
        <f>SUM(BC17,+CE17)</f>
        <v>90609</v>
      </c>
      <c r="DH17" s="121">
        <f>SUM(BD17,+CF17)</f>
        <v>0</v>
      </c>
      <c r="DI17" s="121">
        <f>SUM(BE17,+CG17)</f>
        <v>0</v>
      </c>
      <c r="DJ17" s="121">
        <f>SUM(BF17,+CH17)</f>
        <v>64976</v>
      </c>
    </row>
    <row r="18" spans="1:114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197257</v>
      </c>
      <c r="E18" s="121">
        <f>SUM(F18:I18,K18)</f>
        <v>19486</v>
      </c>
      <c r="F18" s="121">
        <v>0</v>
      </c>
      <c r="G18" s="121">
        <v>2415</v>
      </c>
      <c r="H18" s="121">
        <v>0</v>
      </c>
      <c r="I18" s="121">
        <v>16615</v>
      </c>
      <c r="J18" s="122" t="s">
        <v>376</v>
      </c>
      <c r="K18" s="121">
        <v>456</v>
      </c>
      <c r="L18" s="121">
        <v>177771</v>
      </c>
      <c r="M18" s="121">
        <f>SUM(N18,+U18)</f>
        <v>29232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29232</v>
      </c>
      <c r="V18" s="121">
        <f>+SUM(D18,M18)</f>
        <v>226489</v>
      </c>
      <c r="W18" s="121">
        <f>+SUM(E18,N18)</f>
        <v>19486</v>
      </c>
      <c r="X18" s="121">
        <f>+SUM(F18,O18)</f>
        <v>0</v>
      </c>
      <c r="Y18" s="121">
        <f>+SUM(G18,P18)</f>
        <v>2415</v>
      </c>
      <c r="Z18" s="121">
        <f>+SUM(H18,Q18)</f>
        <v>0</v>
      </c>
      <c r="AA18" s="121">
        <f>+SUM(I18,R18)</f>
        <v>16615</v>
      </c>
      <c r="AB18" s="122" t="str">
        <f>IF(+SUM(J18,S18)=0,"-",+SUM(J18,S18))</f>
        <v>-</v>
      </c>
      <c r="AC18" s="121">
        <f>+SUM(K18,T18)</f>
        <v>456</v>
      </c>
      <c r="AD18" s="121">
        <f>+SUM(L18,U18)</f>
        <v>207003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3582</v>
      </c>
      <c r="AM18" s="121">
        <f>SUM(AN18,AS18,AW18,AX18,BD18)</f>
        <v>98601</v>
      </c>
      <c r="AN18" s="121">
        <f>SUM(AO18:AR18)</f>
        <v>3521</v>
      </c>
      <c r="AO18" s="121">
        <v>3521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95080</v>
      </c>
      <c r="AY18" s="121">
        <v>90985</v>
      </c>
      <c r="AZ18" s="121">
        <v>4095</v>
      </c>
      <c r="BA18" s="121">
        <v>0</v>
      </c>
      <c r="BB18" s="121">
        <v>0</v>
      </c>
      <c r="BC18" s="121">
        <v>90282</v>
      </c>
      <c r="BD18" s="121">
        <v>0</v>
      </c>
      <c r="BE18" s="121">
        <v>4792</v>
      </c>
      <c r="BF18" s="121">
        <f>SUM(AE18,+AM18,+BE18)</f>
        <v>103393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1953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27240</v>
      </c>
      <c r="CF18" s="121">
        <v>0</v>
      </c>
      <c r="CG18" s="121">
        <v>39</v>
      </c>
      <c r="CH18" s="121">
        <f>SUM(BG18,+BO18,+CG18)</f>
        <v>39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5535</v>
      </c>
      <c r="CQ18" s="121">
        <f>SUM(AM18,+BO18)</f>
        <v>98601</v>
      </c>
      <c r="CR18" s="121">
        <f>SUM(AN18,+BP18)</f>
        <v>3521</v>
      </c>
      <c r="CS18" s="121">
        <f>SUM(AO18,+BQ18)</f>
        <v>3521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95080</v>
      </c>
      <c r="DC18" s="121">
        <f>SUM(AY18,+CA18)</f>
        <v>90985</v>
      </c>
      <c r="DD18" s="121">
        <f>SUM(AZ18,+CB18)</f>
        <v>4095</v>
      </c>
      <c r="DE18" s="121">
        <f>SUM(BA18,+CC18)</f>
        <v>0</v>
      </c>
      <c r="DF18" s="121">
        <f>SUM(BB18,+CD18)</f>
        <v>0</v>
      </c>
      <c r="DG18" s="121">
        <f>SUM(BC18,+CE18)</f>
        <v>117522</v>
      </c>
      <c r="DH18" s="121">
        <f>SUM(BD18,+CF18)</f>
        <v>0</v>
      </c>
      <c r="DI18" s="121">
        <f>SUM(BE18,+CG18)</f>
        <v>4831</v>
      </c>
      <c r="DJ18" s="121">
        <f>SUM(BF18,+CH18)</f>
        <v>103432</v>
      </c>
    </row>
    <row r="19" spans="1:114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125220</v>
      </c>
      <c r="E19" s="121">
        <f>SUM(F19:I19,K19)</f>
        <v>19010</v>
      </c>
      <c r="F19" s="121">
        <v>0</v>
      </c>
      <c r="G19" s="121">
        <v>2300</v>
      </c>
      <c r="H19" s="121">
        <v>0</v>
      </c>
      <c r="I19" s="121">
        <v>15928</v>
      </c>
      <c r="J19" s="122" t="s">
        <v>376</v>
      </c>
      <c r="K19" s="121">
        <v>782</v>
      </c>
      <c r="L19" s="121">
        <v>106210</v>
      </c>
      <c r="M19" s="121">
        <f>SUM(N19,+U19)</f>
        <v>7404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7404</v>
      </c>
      <c r="V19" s="121">
        <f>+SUM(D19,M19)</f>
        <v>132624</v>
      </c>
      <c r="W19" s="121">
        <f>+SUM(E19,N19)</f>
        <v>19010</v>
      </c>
      <c r="X19" s="121">
        <f>+SUM(F19,O19)</f>
        <v>0</v>
      </c>
      <c r="Y19" s="121">
        <f>+SUM(G19,P19)</f>
        <v>2300</v>
      </c>
      <c r="Z19" s="121">
        <f>+SUM(H19,Q19)</f>
        <v>0</v>
      </c>
      <c r="AA19" s="121">
        <f>+SUM(I19,R19)</f>
        <v>15928</v>
      </c>
      <c r="AB19" s="122" t="str">
        <f>IF(+SUM(J19,S19)=0,"-",+SUM(J19,S19))</f>
        <v>-</v>
      </c>
      <c r="AC19" s="121">
        <f>+SUM(K19,T19)</f>
        <v>782</v>
      </c>
      <c r="AD19" s="121">
        <f>+SUM(L19,U19)</f>
        <v>113614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3074</v>
      </c>
      <c r="AM19" s="121">
        <f>SUM(AN19,AS19,AW19,AX19,BD19)</f>
        <v>45932</v>
      </c>
      <c r="AN19" s="121">
        <f>SUM(AO19:AR19)</f>
        <v>2000</v>
      </c>
      <c r="AO19" s="121">
        <v>2000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43932</v>
      </c>
      <c r="AY19" s="121">
        <v>39628</v>
      </c>
      <c r="AZ19" s="121">
        <v>2302</v>
      </c>
      <c r="BA19" s="121">
        <v>0</v>
      </c>
      <c r="BB19" s="121">
        <v>2002</v>
      </c>
      <c r="BC19" s="121">
        <v>76214</v>
      </c>
      <c r="BD19" s="121">
        <v>0</v>
      </c>
      <c r="BE19" s="121">
        <v>0</v>
      </c>
      <c r="BF19" s="121">
        <f>SUM(AE19,+AM19,+BE19)</f>
        <v>45932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604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6800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3678</v>
      </c>
      <c r="CQ19" s="121">
        <f>SUM(AM19,+BO19)</f>
        <v>45932</v>
      </c>
      <c r="CR19" s="121">
        <f>SUM(AN19,+BP19)</f>
        <v>2000</v>
      </c>
      <c r="CS19" s="121">
        <f>SUM(AO19,+BQ19)</f>
        <v>2000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43932</v>
      </c>
      <c r="DC19" s="121">
        <f>SUM(AY19,+CA19)</f>
        <v>39628</v>
      </c>
      <c r="DD19" s="121">
        <f>SUM(AZ19,+CB19)</f>
        <v>2302</v>
      </c>
      <c r="DE19" s="121">
        <f>SUM(BA19,+CC19)</f>
        <v>0</v>
      </c>
      <c r="DF19" s="121">
        <f>SUM(BB19,+CD19)</f>
        <v>2002</v>
      </c>
      <c r="DG19" s="121">
        <f>SUM(BC19,+CE19)</f>
        <v>83014</v>
      </c>
      <c r="DH19" s="121">
        <f>SUM(BD19,+CF19)</f>
        <v>0</v>
      </c>
      <c r="DI19" s="121">
        <f>SUM(BE19,+CG19)</f>
        <v>0</v>
      </c>
      <c r="DJ19" s="121">
        <f>SUM(BF19,+CH19)</f>
        <v>45932</v>
      </c>
    </row>
    <row r="20" spans="1:114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66646</v>
      </c>
      <c r="E20" s="121">
        <f>SUM(F20:I20,K20)</f>
        <v>18119</v>
      </c>
      <c r="F20" s="121">
        <v>0</v>
      </c>
      <c r="G20" s="121">
        <v>72</v>
      </c>
      <c r="H20" s="121">
        <v>0</v>
      </c>
      <c r="I20" s="121">
        <v>18047</v>
      </c>
      <c r="J20" s="122" t="s">
        <v>376</v>
      </c>
      <c r="K20" s="121">
        <v>0</v>
      </c>
      <c r="L20" s="121">
        <v>48527</v>
      </c>
      <c r="M20" s="121">
        <f>SUM(N20,+U20)</f>
        <v>5099</v>
      </c>
      <c r="N20" s="121">
        <f>SUM(O20:R20,T20)</f>
        <v>1834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1834</v>
      </c>
      <c r="U20" s="121">
        <v>3265</v>
      </c>
      <c r="V20" s="121">
        <f>+SUM(D20,M20)</f>
        <v>71745</v>
      </c>
      <c r="W20" s="121">
        <f>+SUM(E20,N20)</f>
        <v>19953</v>
      </c>
      <c r="X20" s="121">
        <f>+SUM(F20,O20)</f>
        <v>0</v>
      </c>
      <c r="Y20" s="121">
        <f>+SUM(G20,P20)</f>
        <v>72</v>
      </c>
      <c r="Z20" s="121">
        <f>+SUM(H20,Q20)</f>
        <v>0</v>
      </c>
      <c r="AA20" s="121">
        <f>+SUM(I20,R20)</f>
        <v>18047</v>
      </c>
      <c r="AB20" s="122" t="str">
        <f>IF(+SUM(J20,S20)=0,"-",+SUM(J20,S20))</f>
        <v>-</v>
      </c>
      <c r="AC20" s="121">
        <f>+SUM(K20,T20)</f>
        <v>1834</v>
      </c>
      <c r="AD20" s="121">
        <f>+SUM(L20,U20)</f>
        <v>51792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35513</v>
      </c>
      <c r="AN20" s="121">
        <f>SUM(AO20:AR20)</f>
        <v>3572</v>
      </c>
      <c r="AO20" s="121">
        <v>3572</v>
      </c>
      <c r="AP20" s="121">
        <v>0</v>
      </c>
      <c r="AQ20" s="121">
        <v>0</v>
      </c>
      <c r="AR20" s="121">
        <v>0</v>
      </c>
      <c r="AS20" s="121">
        <f>SUM(AT20:AV20)</f>
        <v>26257</v>
      </c>
      <c r="AT20" s="121">
        <v>0</v>
      </c>
      <c r="AU20" s="121">
        <v>26257</v>
      </c>
      <c r="AV20" s="121">
        <v>0</v>
      </c>
      <c r="AW20" s="121">
        <v>0</v>
      </c>
      <c r="AX20" s="121">
        <f>SUM(AY20:BB20)</f>
        <v>5684</v>
      </c>
      <c r="AY20" s="121">
        <v>4783</v>
      </c>
      <c r="AZ20" s="121">
        <v>0</v>
      </c>
      <c r="BA20" s="121">
        <v>0</v>
      </c>
      <c r="BB20" s="121">
        <v>901</v>
      </c>
      <c r="BC20" s="121">
        <v>31133</v>
      </c>
      <c r="BD20" s="121">
        <v>0</v>
      </c>
      <c r="BE20" s="121">
        <v>0</v>
      </c>
      <c r="BF20" s="121">
        <f>SUM(AE20,+AM20,+BE20)</f>
        <v>35513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5099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35513</v>
      </c>
      <c r="CR20" s="121">
        <f>SUM(AN20,+BP20)</f>
        <v>3572</v>
      </c>
      <c r="CS20" s="121">
        <f>SUM(AO20,+BQ20)</f>
        <v>3572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26257</v>
      </c>
      <c r="CX20" s="121">
        <f>SUM(AT20,+BV20)</f>
        <v>0</v>
      </c>
      <c r="CY20" s="121">
        <f>SUM(AU20,+BW20)</f>
        <v>26257</v>
      </c>
      <c r="CZ20" s="121">
        <f>SUM(AV20,+BX20)</f>
        <v>0</v>
      </c>
      <c r="DA20" s="121">
        <f>SUM(AW20,+BY20)</f>
        <v>0</v>
      </c>
      <c r="DB20" s="121">
        <f>SUM(AX20,+BZ20)</f>
        <v>5684</v>
      </c>
      <c r="DC20" s="121">
        <f>SUM(AY20,+CA20)</f>
        <v>4783</v>
      </c>
      <c r="DD20" s="121">
        <f>SUM(AZ20,+CB20)</f>
        <v>0</v>
      </c>
      <c r="DE20" s="121">
        <f>SUM(BA20,+CC20)</f>
        <v>0</v>
      </c>
      <c r="DF20" s="121">
        <f>SUM(BB20,+CD20)</f>
        <v>901</v>
      </c>
      <c r="DG20" s="121">
        <f>SUM(BC20,+CE20)</f>
        <v>36232</v>
      </c>
      <c r="DH20" s="121">
        <f>SUM(BD20,+CF20)</f>
        <v>0</v>
      </c>
      <c r="DI20" s="121">
        <f>SUM(BE20,+CG20)</f>
        <v>0</v>
      </c>
      <c r="DJ20" s="121">
        <f>SUM(BF20,+CH20)</f>
        <v>35513</v>
      </c>
    </row>
    <row r="21" spans="1:114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566783</v>
      </c>
      <c r="E21" s="121">
        <f>SUM(F21:I21,K21)</f>
        <v>68583</v>
      </c>
      <c r="F21" s="121">
        <v>0</v>
      </c>
      <c r="G21" s="121">
        <v>0</v>
      </c>
      <c r="H21" s="121">
        <v>33500</v>
      </c>
      <c r="I21" s="121">
        <v>35051</v>
      </c>
      <c r="J21" s="122" t="s">
        <v>376</v>
      </c>
      <c r="K21" s="121">
        <v>32</v>
      </c>
      <c r="L21" s="121">
        <v>498200</v>
      </c>
      <c r="M21" s="121">
        <f>SUM(N21,+U21)</f>
        <v>33068</v>
      </c>
      <c r="N21" s="121">
        <f>SUM(O21:R21,T21)</f>
        <v>4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4</v>
      </c>
      <c r="U21" s="121">
        <v>33064</v>
      </c>
      <c r="V21" s="121">
        <f>+SUM(D21,M21)</f>
        <v>599851</v>
      </c>
      <c r="W21" s="121">
        <f>+SUM(E21,N21)</f>
        <v>68587</v>
      </c>
      <c r="X21" s="121">
        <f>+SUM(F21,O21)</f>
        <v>0</v>
      </c>
      <c r="Y21" s="121">
        <f>+SUM(G21,P21)</f>
        <v>0</v>
      </c>
      <c r="Z21" s="121">
        <f>+SUM(H21,Q21)</f>
        <v>33500</v>
      </c>
      <c r="AA21" s="121">
        <f>+SUM(I21,R21)</f>
        <v>35051</v>
      </c>
      <c r="AB21" s="122" t="str">
        <f>IF(+SUM(J21,S21)=0,"-",+SUM(J21,S21))</f>
        <v>-</v>
      </c>
      <c r="AC21" s="121">
        <f>+SUM(K21,T21)</f>
        <v>36</v>
      </c>
      <c r="AD21" s="121">
        <f>+SUM(L21,U21)</f>
        <v>531264</v>
      </c>
      <c r="AE21" s="121">
        <f>SUM(AF21,+AK21)</f>
        <v>246070</v>
      </c>
      <c r="AF21" s="121">
        <f>SUM(AG21:AJ21)</f>
        <v>246070</v>
      </c>
      <c r="AG21" s="121">
        <v>0</v>
      </c>
      <c r="AH21" s="121">
        <v>246070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249079</v>
      </c>
      <c r="AN21" s="121">
        <f>SUM(AO21:AR21)</f>
        <v>30880</v>
      </c>
      <c r="AO21" s="121">
        <v>11078</v>
      </c>
      <c r="AP21" s="121">
        <v>0</v>
      </c>
      <c r="AQ21" s="121">
        <v>19802</v>
      </c>
      <c r="AR21" s="121">
        <v>0</v>
      </c>
      <c r="AS21" s="121">
        <f>SUM(AT21:AV21)</f>
        <v>27010</v>
      </c>
      <c r="AT21" s="121">
        <v>0</v>
      </c>
      <c r="AU21" s="121">
        <v>27010</v>
      </c>
      <c r="AV21" s="121">
        <v>0</v>
      </c>
      <c r="AW21" s="121">
        <v>0</v>
      </c>
      <c r="AX21" s="121">
        <f>SUM(AY21:BB21)</f>
        <v>189295</v>
      </c>
      <c r="AY21" s="121">
        <v>148653</v>
      </c>
      <c r="AZ21" s="121">
        <v>40642</v>
      </c>
      <c r="BA21" s="121">
        <v>0</v>
      </c>
      <c r="BB21" s="121">
        <v>0</v>
      </c>
      <c r="BC21" s="121">
        <v>63783</v>
      </c>
      <c r="BD21" s="121">
        <v>1894</v>
      </c>
      <c r="BE21" s="121">
        <v>7851</v>
      </c>
      <c r="BF21" s="121">
        <f>SUM(AE21,+AM21,+BE21)</f>
        <v>503000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16109</v>
      </c>
      <c r="CF21" s="121">
        <v>0</v>
      </c>
      <c r="CG21" s="121">
        <v>16959</v>
      </c>
      <c r="CH21" s="121">
        <f>SUM(BG21,+BO21,+CG21)</f>
        <v>16959</v>
      </c>
      <c r="CI21" s="121">
        <f>SUM(AE21,+BG21)</f>
        <v>246070</v>
      </c>
      <c r="CJ21" s="121">
        <f>SUM(AF21,+BH21)</f>
        <v>246070</v>
      </c>
      <c r="CK21" s="121">
        <f>SUM(AG21,+BI21)</f>
        <v>0</v>
      </c>
      <c r="CL21" s="121">
        <f>SUM(AH21,+BJ21)</f>
        <v>246070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249079</v>
      </c>
      <c r="CR21" s="121">
        <f>SUM(AN21,+BP21)</f>
        <v>30880</v>
      </c>
      <c r="CS21" s="121">
        <f>SUM(AO21,+BQ21)</f>
        <v>11078</v>
      </c>
      <c r="CT21" s="121">
        <f>SUM(AP21,+BR21)</f>
        <v>0</v>
      </c>
      <c r="CU21" s="121">
        <f>SUM(AQ21,+BS21)</f>
        <v>19802</v>
      </c>
      <c r="CV21" s="121">
        <f>SUM(AR21,+BT21)</f>
        <v>0</v>
      </c>
      <c r="CW21" s="121">
        <f>SUM(AS21,+BU21)</f>
        <v>27010</v>
      </c>
      <c r="CX21" s="121">
        <f>SUM(AT21,+BV21)</f>
        <v>0</v>
      </c>
      <c r="CY21" s="121">
        <f>SUM(AU21,+BW21)</f>
        <v>27010</v>
      </c>
      <c r="CZ21" s="121">
        <f>SUM(AV21,+BX21)</f>
        <v>0</v>
      </c>
      <c r="DA21" s="121">
        <f>SUM(AW21,+BY21)</f>
        <v>0</v>
      </c>
      <c r="DB21" s="121">
        <f>SUM(AX21,+BZ21)</f>
        <v>189295</v>
      </c>
      <c r="DC21" s="121">
        <f>SUM(AY21,+CA21)</f>
        <v>148653</v>
      </c>
      <c r="DD21" s="121">
        <f>SUM(AZ21,+CB21)</f>
        <v>40642</v>
      </c>
      <c r="DE21" s="121">
        <f>SUM(BA21,+CC21)</f>
        <v>0</v>
      </c>
      <c r="DF21" s="121">
        <f>SUM(BB21,+CD21)</f>
        <v>0</v>
      </c>
      <c r="DG21" s="121">
        <f>SUM(BC21,+CE21)</f>
        <v>79892</v>
      </c>
      <c r="DH21" s="121">
        <f>SUM(BD21,+CF21)</f>
        <v>1894</v>
      </c>
      <c r="DI21" s="121">
        <f>SUM(BE21,+CG21)</f>
        <v>24810</v>
      </c>
      <c r="DJ21" s="121">
        <f>SUM(BF21,+CH21)</f>
        <v>519959</v>
      </c>
    </row>
    <row r="22" spans="1:114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181312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376</v>
      </c>
      <c r="K22" s="121">
        <v>0</v>
      </c>
      <c r="L22" s="121">
        <v>181312</v>
      </c>
      <c r="M22" s="121">
        <f>SUM(N22,+U22)</f>
        <v>14864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376</v>
      </c>
      <c r="T22" s="121">
        <v>0</v>
      </c>
      <c r="U22" s="121">
        <v>14864</v>
      </c>
      <c r="V22" s="121">
        <f>+SUM(D22,M22)</f>
        <v>196176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196176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44015</v>
      </c>
      <c r="AN22" s="121">
        <f>SUM(AO22:AR22)</f>
        <v>4686</v>
      </c>
      <c r="AO22" s="121">
        <v>4686</v>
      </c>
      <c r="AP22" s="121">
        <v>0</v>
      </c>
      <c r="AQ22" s="121">
        <v>0</v>
      </c>
      <c r="AR22" s="121">
        <v>0</v>
      </c>
      <c r="AS22" s="121">
        <f>SUM(AT22:AV22)</f>
        <v>39329</v>
      </c>
      <c r="AT22" s="121">
        <v>37643</v>
      </c>
      <c r="AU22" s="121">
        <v>1686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137297</v>
      </c>
      <c r="BD22" s="121">
        <v>0</v>
      </c>
      <c r="BE22" s="121">
        <v>0</v>
      </c>
      <c r="BF22" s="121">
        <f>SUM(AE22,+AM22,+BE22)</f>
        <v>44015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469</v>
      </c>
      <c r="BP22" s="121">
        <f>SUM(BQ22:BT22)</f>
        <v>469</v>
      </c>
      <c r="BQ22" s="121">
        <v>469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14395</v>
      </c>
      <c r="CF22" s="121">
        <v>0</v>
      </c>
      <c r="CG22" s="121">
        <v>0</v>
      </c>
      <c r="CH22" s="121">
        <f>SUM(BG22,+BO22,+CG22)</f>
        <v>469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44484</v>
      </c>
      <c r="CR22" s="121">
        <f>SUM(AN22,+BP22)</f>
        <v>5155</v>
      </c>
      <c r="CS22" s="121">
        <f>SUM(AO22,+BQ22)</f>
        <v>5155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39329</v>
      </c>
      <c r="CX22" s="121">
        <f>SUM(AT22,+BV22)</f>
        <v>37643</v>
      </c>
      <c r="CY22" s="121">
        <f>SUM(AU22,+BW22)</f>
        <v>1686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151692</v>
      </c>
      <c r="DH22" s="121">
        <f>SUM(BD22,+CF22)</f>
        <v>0</v>
      </c>
      <c r="DI22" s="121">
        <f>SUM(BE22,+CG22)</f>
        <v>0</v>
      </c>
      <c r="DJ22" s="121">
        <f>SUM(BF22,+CH22)</f>
        <v>44484</v>
      </c>
    </row>
    <row r="23" spans="1:114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243687</v>
      </c>
      <c r="E23" s="121">
        <f>SUM(F23:I23,K23)</f>
        <v>52832</v>
      </c>
      <c r="F23" s="121">
        <v>0</v>
      </c>
      <c r="G23" s="121">
        <v>0</v>
      </c>
      <c r="H23" s="121">
        <v>29800</v>
      </c>
      <c r="I23" s="121">
        <v>1437</v>
      </c>
      <c r="J23" s="122" t="s">
        <v>376</v>
      </c>
      <c r="K23" s="121">
        <v>21595</v>
      </c>
      <c r="L23" s="121">
        <v>190855</v>
      </c>
      <c r="M23" s="121">
        <f>SUM(N23,+U23)</f>
        <v>17509</v>
      </c>
      <c r="N23" s="121">
        <f>SUM(O23:R23,T23)</f>
        <v>456</v>
      </c>
      <c r="O23" s="121">
        <v>456</v>
      </c>
      <c r="P23" s="121">
        <v>0</v>
      </c>
      <c r="Q23" s="121">
        <v>0</v>
      </c>
      <c r="R23" s="121">
        <v>0</v>
      </c>
      <c r="S23" s="122" t="s">
        <v>376</v>
      </c>
      <c r="T23" s="121">
        <v>0</v>
      </c>
      <c r="U23" s="121">
        <v>17053</v>
      </c>
      <c r="V23" s="121">
        <f>+SUM(D23,M23)</f>
        <v>261196</v>
      </c>
      <c r="W23" s="121">
        <f>+SUM(E23,N23)</f>
        <v>53288</v>
      </c>
      <c r="X23" s="121">
        <f>+SUM(F23,O23)</f>
        <v>456</v>
      </c>
      <c r="Y23" s="121">
        <f>+SUM(G23,P23)</f>
        <v>0</v>
      </c>
      <c r="Z23" s="121">
        <f>+SUM(H23,Q23)</f>
        <v>29800</v>
      </c>
      <c r="AA23" s="121">
        <f>+SUM(I23,R23)</f>
        <v>1437</v>
      </c>
      <c r="AB23" s="122" t="str">
        <f>IF(+SUM(J23,S23)=0,"-",+SUM(J23,S23))</f>
        <v>-</v>
      </c>
      <c r="AC23" s="121">
        <f>+SUM(K23,T23)</f>
        <v>21595</v>
      </c>
      <c r="AD23" s="121">
        <f>+SUM(L23,U23)</f>
        <v>207908</v>
      </c>
      <c r="AE23" s="121">
        <f>SUM(AF23,+AK23)</f>
        <v>17004</v>
      </c>
      <c r="AF23" s="121">
        <f>SUM(AG23:AJ23)</f>
        <v>17004</v>
      </c>
      <c r="AG23" s="121">
        <v>0</v>
      </c>
      <c r="AH23" s="121">
        <v>17004</v>
      </c>
      <c r="AI23" s="121">
        <v>0</v>
      </c>
      <c r="AJ23" s="121">
        <v>0</v>
      </c>
      <c r="AK23" s="121">
        <v>0</v>
      </c>
      <c r="AL23" s="121">
        <v>2495</v>
      </c>
      <c r="AM23" s="121">
        <f>SUM(AN23,AS23,AW23,AX23,BD23)</f>
        <v>80505</v>
      </c>
      <c r="AN23" s="121">
        <f>SUM(AO23:AR23)</f>
        <v>7200</v>
      </c>
      <c r="AO23" s="121">
        <v>7200</v>
      </c>
      <c r="AP23" s="121">
        <v>0</v>
      </c>
      <c r="AQ23" s="121">
        <v>0</v>
      </c>
      <c r="AR23" s="121">
        <v>0</v>
      </c>
      <c r="AS23" s="121">
        <f>SUM(AT23:AV23)</f>
        <v>17050</v>
      </c>
      <c r="AT23" s="121">
        <v>0</v>
      </c>
      <c r="AU23" s="121">
        <v>17050</v>
      </c>
      <c r="AV23" s="121">
        <v>0</v>
      </c>
      <c r="AW23" s="121">
        <v>0</v>
      </c>
      <c r="AX23" s="121">
        <f>SUM(AY23:BB23)</f>
        <v>56255</v>
      </c>
      <c r="AY23" s="121">
        <v>50562</v>
      </c>
      <c r="AZ23" s="121">
        <v>5693</v>
      </c>
      <c r="BA23" s="121">
        <v>0</v>
      </c>
      <c r="BB23" s="121">
        <v>0</v>
      </c>
      <c r="BC23" s="121">
        <v>143683</v>
      </c>
      <c r="BD23" s="121">
        <v>0</v>
      </c>
      <c r="BE23" s="121">
        <v>0</v>
      </c>
      <c r="BF23" s="121">
        <f>SUM(AE23,+AM23,+BE23)</f>
        <v>97509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456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456</v>
      </c>
      <c r="CA23" s="121">
        <v>0</v>
      </c>
      <c r="CB23" s="121">
        <v>0</v>
      </c>
      <c r="CC23" s="121">
        <v>0</v>
      </c>
      <c r="CD23" s="121">
        <v>456</v>
      </c>
      <c r="CE23" s="121">
        <v>17053</v>
      </c>
      <c r="CF23" s="121">
        <v>0</v>
      </c>
      <c r="CG23" s="121">
        <v>0</v>
      </c>
      <c r="CH23" s="121">
        <f>SUM(BG23,+BO23,+CG23)</f>
        <v>456</v>
      </c>
      <c r="CI23" s="121">
        <f>SUM(AE23,+BG23)</f>
        <v>17004</v>
      </c>
      <c r="CJ23" s="121">
        <f>SUM(AF23,+BH23)</f>
        <v>17004</v>
      </c>
      <c r="CK23" s="121">
        <f>SUM(AG23,+BI23)</f>
        <v>0</v>
      </c>
      <c r="CL23" s="121">
        <f>SUM(AH23,+BJ23)</f>
        <v>17004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2495</v>
      </c>
      <c r="CQ23" s="121">
        <f>SUM(AM23,+BO23)</f>
        <v>80961</v>
      </c>
      <c r="CR23" s="121">
        <f>SUM(AN23,+BP23)</f>
        <v>7200</v>
      </c>
      <c r="CS23" s="121">
        <f>SUM(AO23,+BQ23)</f>
        <v>7200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17050</v>
      </c>
      <c r="CX23" s="121">
        <f>SUM(AT23,+BV23)</f>
        <v>0</v>
      </c>
      <c r="CY23" s="121">
        <f>SUM(AU23,+BW23)</f>
        <v>17050</v>
      </c>
      <c r="CZ23" s="121">
        <f>SUM(AV23,+BX23)</f>
        <v>0</v>
      </c>
      <c r="DA23" s="121">
        <f>SUM(AW23,+BY23)</f>
        <v>0</v>
      </c>
      <c r="DB23" s="121">
        <f>SUM(AX23,+BZ23)</f>
        <v>56711</v>
      </c>
      <c r="DC23" s="121">
        <f>SUM(AY23,+CA23)</f>
        <v>50562</v>
      </c>
      <c r="DD23" s="121">
        <f>SUM(AZ23,+CB23)</f>
        <v>5693</v>
      </c>
      <c r="DE23" s="121">
        <f>SUM(BA23,+CC23)</f>
        <v>0</v>
      </c>
      <c r="DF23" s="121">
        <f>SUM(BB23,+CD23)</f>
        <v>456</v>
      </c>
      <c r="DG23" s="121">
        <f>SUM(BC23,+CE23)</f>
        <v>160736</v>
      </c>
      <c r="DH23" s="121">
        <f>SUM(BD23,+CF23)</f>
        <v>0</v>
      </c>
      <c r="DI23" s="121">
        <f>SUM(BE23,+CG23)</f>
        <v>0</v>
      </c>
      <c r="DJ23" s="121">
        <f>SUM(BF23,+CH23)</f>
        <v>97965</v>
      </c>
    </row>
    <row r="24" spans="1:114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143537</v>
      </c>
      <c r="E24" s="121">
        <f>SUM(F24:I24,K24)</f>
        <v>24396</v>
      </c>
      <c r="F24" s="121">
        <v>0</v>
      </c>
      <c r="G24" s="121">
        <v>0</v>
      </c>
      <c r="H24" s="121">
        <v>12800</v>
      </c>
      <c r="I24" s="121">
        <v>11498</v>
      </c>
      <c r="J24" s="122" t="s">
        <v>376</v>
      </c>
      <c r="K24" s="121">
        <v>98</v>
      </c>
      <c r="L24" s="121">
        <v>119141</v>
      </c>
      <c r="M24" s="121">
        <f>SUM(N24,+U24)</f>
        <v>23583</v>
      </c>
      <c r="N24" s="121">
        <f>SUM(O24:R24,T24)</f>
        <v>4800</v>
      </c>
      <c r="O24" s="121">
        <v>0</v>
      </c>
      <c r="P24" s="121">
        <v>0</v>
      </c>
      <c r="Q24" s="121">
        <v>4800</v>
      </c>
      <c r="R24" s="121">
        <v>0</v>
      </c>
      <c r="S24" s="122" t="s">
        <v>376</v>
      </c>
      <c r="T24" s="121">
        <v>0</v>
      </c>
      <c r="U24" s="121">
        <v>18783</v>
      </c>
      <c r="V24" s="121">
        <f>+SUM(D24,M24)</f>
        <v>167120</v>
      </c>
      <c r="W24" s="121">
        <f>+SUM(E24,N24)</f>
        <v>29196</v>
      </c>
      <c r="X24" s="121">
        <f>+SUM(F24,O24)</f>
        <v>0</v>
      </c>
      <c r="Y24" s="121">
        <f>+SUM(G24,P24)</f>
        <v>0</v>
      </c>
      <c r="Z24" s="121">
        <f>+SUM(H24,Q24)</f>
        <v>17600</v>
      </c>
      <c r="AA24" s="121">
        <f>+SUM(I24,R24)</f>
        <v>11498</v>
      </c>
      <c r="AB24" s="122" t="str">
        <f>IF(+SUM(J24,S24)=0,"-",+SUM(J24,S24))</f>
        <v>-</v>
      </c>
      <c r="AC24" s="121">
        <f>+SUM(K24,T24)</f>
        <v>98</v>
      </c>
      <c r="AD24" s="121">
        <f>+SUM(L24,U24)</f>
        <v>137924</v>
      </c>
      <c r="AE24" s="121">
        <f>SUM(AF24,+AK24)</f>
        <v>12872</v>
      </c>
      <c r="AF24" s="121">
        <f>SUM(AG24:AJ24)</f>
        <v>12872</v>
      </c>
      <c r="AG24" s="121">
        <v>0</v>
      </c>
      <c r="AH24" s="121">
        <v>12872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93294</v>
      </c>
      <c r="AN24" s="121">
        <f>SUM(AO24:AR24)</f>
        <v>3971</v>
      </c>
      <c r="AO24" s="121">
        <v>3971</v>
      </c>
      <c r="AP24" s="121">
        <v>0</v>
      </c>
      <c r="AQ24" s="121">
        <v>0</v>
      </c>
      <c r="AR24" s="121">
        <v>0</v>
      </c>
      <c r="AS24" s="121">
        <f>SUM(AT24:AV24)</f>
        <v>20979</v>
      </c>
      <c r="AT24" s="121">
        <v>0</v>
      </c>
      <c r="AU24" s="121">
        <v>20517</v>
      </c>
      <c r="AV24" s="121">
        <v>462</v>
      </c>
      <c r="AW24" s="121">
        <v>0</v>
      </c>
      <c r="AX24" s="121">
        <f>SUM(AY24:BB24)</f>
        <v>68344</v>
      </c>
      <c r="AY24" s="121">
        <v>56166</v>
      </c>
      <c r="AZ24" s="121">
        <v>4925</v>
      </c>
      <c r="BA24" s="121">
        <v>7214</v>
      </c>
      <c r="BB24" s="121">
        <v>39</v>
      </c>
      <c r="BC24" s="121">
        <v>35445</v>
      </c>
      <c r="BD24" s="121">
        <v>0</v>
      </c>
      <c r="BE24" s="121">
        <v>1926</v>
      </c>
      <c r="BF24" s="121">
        <f>SUM(AE24,+AM24,+BE24)</f>
        <v>108092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23583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12872</v>
      </c>
      <c r="CJ24" s="121">
        <f>SUM(AF24,+BH24)</f>
        <v>12872</v>
      </c>
      <c r="CK24" s="121">
        <f>SUM(AG24,+BI24)</f>
        <v>0</v>
      </c>
      <c r="CL24" s="121">
        <f>SUM(AH24,+BJ24)</f>
        <v>12872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93294</v>
      </c>
      <c r="CR24" s="121">
        <f>SUM(AN24,+BP24)</f>
        <v>3971</v>
      </c>
      <c r="CS24" s="121">
        <f>SUM(AO24,+BQ24)</f>
        <v>3971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20979</v>
      </c>
      <c r="CX24" s="121">
        <f>SUM(AT24,+BV24)</f>
        <v>0</v>
      </c>
      <c r="CY24" s="121">
        <f>SUM(AU24,+BW24)</f>
        <v>20517</v>
      </c>
      <c r="CZ24" s="121">
        <f>SUM(AV24,+BX24)</f>
        <v>462</v>
      </c>
      <c r="DA24" s="121">
        <f>SUM(AW24,+BY24)</f>
        <v>0</v>
      </c>
      <c r="DB24" s="121">
        <f>SUM(AX24,+BZ24)</f>
        <v>68344</v>
      </c>
      <c r="DC24" s="121">
        <f>SUM(AY24,+CA24)</f>
        <v>56166</v>
      </c>
      <c r="DD24" s="121">
        <f>SUM(AZ24,+CB24)</f>
        <v>4925</v>
      </c>
      <c r="DE24" s="121">
        <f>SUM(BA24,+CC24)</f>
        <v>7214</v>
      </c>
      <c r="DF24" s="121">
        <f>SUM(BB24,+CD24)</f>
        <v>39</v>
      </c>
      <c r="DG24" s="121">
        <f>SUM(BC24,+CE24)</f>
        <v>59028</v>
      </c>
      <c r="DH24" s="121">
        <f>SUM(BD24,+CF24)</f>
        <v>0</v>
      </c>
      <c r="DI24" s="121">
        <f>SUM(BE24,+CG24)</f>
        <v>1926</v>
      </c>
      <c r="DJ24" s="121">
        <f>SUM(BF24,+CH24)</f>
        <v>108092</v>
      </c>
    </row>
    <row r="25" spans="1:114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78617</v>
      </c>
      <c r="E25" s="121">
        <f>SUM(F25:I25,K25)</f>
        <v>10045</v>
      </c>
      <c r="F25" s="121">
        <v>0</v>
      </c>
      <c r="G25" s="121">
        <v>0</v>
      </c>
      <c r="H25" s="121">
        <v>3900</v>
      </c>
      <c r="I25" s="121">
        <v>6145</v>
      </c>
      <c r="J25" s="122" t="s">
        <v>376</v>
      </c>
      <c r="K25" s="121">
        <v>0</v>
      </c>
      <c r="L25" s="121">
        <v>68572</v>
      </c>
      <c r="M25" s="121">
        <f>SUM(N25,+U25)</f>
        <v>19373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376</v>
      </c>
      <c r="T25" s="121">
        <v>0</v>
      </c>
      <c r="U25" s="121">
        <v>19373</v>
      </c>
      <c r="V25" s="121">
        <f>+SUM(D25,M25)</f>
        <v>97990</v>
      </c>
      <c r="W25" s="121">
        <f>+SUM(E25,N25)</f>
        <v>10045</v>
      </c>
      <c r="X25" s="121">
        <f>+SUM(F25,O25)</f>
        <v>0</v>
      </c>
      <c r="Y25" s="121">
        <f>+SUM(G25,P25)</f>
        <v>0</v>
      </c>
      <c r="Z25" s="121">
        <f>+SUM(H25,Q25)</f>
        <v>3900</v>
      </c>
      <c r="AA25" s="121">
        <f>+SUM(I25,R25)</f>
        <v>6145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87945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22526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22526</v>
      </c>
      <c r="AY25" s="121">
        <v>21688</v>
      </c>
      <c r="AZ25" s="121">
        <v>366</v>
      </c>
      <c r="BA25" s="121">
        <v>472</v>
      </c>
      <c r="BB25" s="121">
        <v>0</v>
      </c>
      <c r="BC25" s="121">
        <v>53289</v>
      </c>
      <c r="BD25" s="121">
        <v>0</v>
      </c>
      <c r="BE25" s="121">
        <v>2802</v>
      </c>
      <c r="BF25" s="121">
        <f>SUM(AE25,+AM25,+BE25)</f>
        <v>25328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19373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22526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22526</v>
      </c>
      <c r="DC25" s="121">
        <f>SUM(AY25,+CA25)</f>
        <v>21688</v>
      </c>
      <c r="DD25" s="121">
        <f>SUM(AZ25,+CB25)</f>
        <v>366</v>
      </c>
      <c r="DE25" s="121">
        <f>SUM(BA25,+CC25)</f>
        <v>472</v>
      </c>
      <c r="DF25" s="121">
        <f>SUM(BB25,+CD25)</f>
        <v>0</v>
      </c>
      <c r="DG25" s="121">
        <f>SUM(BC25,+CE25)</f>
        <v>72662</v>
      </c>
      <c r="DH25" s="121">
        <f>SUM(BD25,+CF25)</f>
        <v>0</v>
      </c>
      <c r="DI25" s="121">
        <f>SUM(BE25,+CG25)</f>
        <v>2802</v>
      </c>
      <c r="DJ25" s="121">
        <f>SUM(BF25,+CH25)</f>
        <v>25328</v>
      </c>
    </row>
    <row r="26" spans="1:114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75568</v>
      </c>
      <c r="E26" s="121">
        <f>SUM(F26:I26,K26)</f>
        <v>3176</v>
      </c>
      <c r="F26" s="121">
        <v>0</v>
      </c>
      <c r="G26" s="121">
        <v>0</v>
      </c>
      <c r="H26" s="121">
        <v>0</v>
      </c>
      <c r="I26" s="121">
        <v>12</v>
      </c>
      <c r="J26" s="122" t="s">
        <v>376</v>
      </c>
      <c r="K26" s="121">
        <v>3164</v>
      </c>
      <c r="L26" s="121">
        <v>72392</v>
      </c>
      <c r="M26" s="121">
        <f>SUM(N26,+U26)</f>
        <v>18745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376</v>
      </c>
      <c r="T26" s="121">
        <v>0</v>
      </c>
      <c r="U26" s="121">
        <v>18745</v>
      </c>
      <c r="V26" s="121">
        <f>+SUM(D26,M26)</f>
        <v>94313</v>
      </c>
      <c r="W26" s="121">
        <f>+SUM(E26,N26)</f>
        <v>3176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</v>
      </c>
      <c r="AB26" s="122" t="str">
        <f>IF(+SUM(J26,S26)=0,"-",+SUM(J26,S26))</f>
        <v>-</v>
      </c>
      <c r="AC26" s="121">
        <f>+SUM(K26,T26)</f>
        <v>3164</v>
      </c>
      <c r="AD26" s="121">
        <f>+SUM(L26,U26)</f>
        <v>91137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23058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23058</v>
      </c>
      <c r="AY26" s="121">
        <v>21853</v>
      </c>
      <c r="AZ26" s="121">
        <v>1205</v>
      </c>
      <c r="BA26" s="121">
        <v>0</v>
      </c>
      <c r="BB26" s="121">
        <v>0</v>
      </c>
      <c r="BC26" s="121">
        <v>52510</v>
      </c>
      <c r="BD26" s="121">
        <v>0</v>
      </c>
      <c r="BE26" s="121">
        <v>0</v>
      </c>
      <c r="BF26" s="121">
        <f>SUM(AE26,+AM26,+BE26)</f>
        <v>23058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18745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23058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23058</v>
      </c>
      <c r="DC26" s="121">
        <f>SUM(AY26,+CA26)</f>
        <v>21853</v>
      </c>
      <c r="DD26" s="121">
        <f>SUM(AZ26,+CB26)</f>
        <v>1205</v>
      </c>
      <c r="DE26" s="121">
        <f>SUM(BA26,+CC26)</f>
        <v>0</v>
      </c>
      <c r="DF26" s="121">
        <f>SUM(BB26,+CD26)</f>
        <v>0</v>
      </c>
      <c r="DG26" s="121">
        <f>SUM(BC26,+CE26)</f>
        <v>71255</v>
      </c>
      <c r="DH26" s="121">
        <f>SUM(BD26,+CF26)</f>
        <v>0</v>
      </c>
      <c r="DI26" s="121">
        <f>SUM(BE26,+CG26)</f>
        <v>0</v>
      </c>
      <c r="DJ26" s="121">
        <f>SUM(BF26,+CH26)</f>
        <v>23058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3320961</v>
      </c>
      <c r="E7" s="140">
        <f>SUM(F7:I7)+K7</f>
        <v>3290143</v>
      </c>
      <c r="F7" s="140">
        <f t="shared" ref="F7:L7" si="0">SUM(F$8:F$57)</f>
        <v>2563829</v>
      </c>
      <c r="G7" s="140">
        <f t="shared" si="0"/>
        <v>0</v>
      </c>
      <c r="H7" s="140">
        <f t="shared" si="0"/>
        <v>271400</v>
      </c>
      <c r="I7" s="140">
        <f t="shared" si="0"/>
        <v>180658</v>
      </c>
      <c r="J7" s="140">
        <f t="shared" si="0"/>
        <v>5378625</v>
      </c>
      <c r="K7" s="140">
        <f t="shared" si="0"/>
        <v>274256</v>
      </c>
      <c r="L7" s="140">
        <f t="shared" si="0"/>
        <v>30818</v>
      </c>
      <c r="M7" s="140">
        <f>SUM(N7,+U7)</f>
        <v>76976</v>
      </c>
      <c r="N7" s="140">
        <f>SUM(O7:R7,T7)</f>
        <v>65901</v>
      </c>
      <c r="O7" s="140">
        <f t="shared" ref="O7:U7" si="1">SUM(O$8:O$57)</f>
        <v>667</v>
      </c>
      <c r="P7" s="140">
        <f t="shared" si="1"/>
        <v>0</v>
      </c>
      <c r="Q7" s="140">
        <f t="shared" si="1"/>
        <v>62000</v>
      </c>
      <c r="R7" s="140">
        <f t="shared" si="1"/>
        <v>134</v>
      </c>
      <c r="S7" s="140">
        <f t="shared" si="1"/>
        <v>688661</v>
      </c>
      <c r="T7" s="140">
        <f t="shared" si="1"/>
        <v>3100</v>
      </c>
      <c r="U7" s="140">
        <f t="shared" si="1"/>
        <v>11075</v>
      </c>
      <c r="V7" s="140">
        <f t="shared" ref="V7:AD7" si="2">+SUM(D7,M7)</f>
        <v>3397937</v>
      </c>
      <c r="W7" s="140">
        <f t="shared" si="2"/>
        <v>3356044</v>
      </c>
      <c r="X7" s="140">
        <f t="shared" si="2"/>
        <v>2564496</v>
      </c>
      <c r="Y7" s="140">
        <f t="shared" si="2"/>
        <v>0</v>
      </c>
      <c r="Z7" s="140">
        <f t="shared" si="2"/>
        <v>333400</v>
      </c>
      <c r="AA7" s="140">
        <f t="shared" si="2"/>
        <v>180792</v>
      </c>
      <c r="AB7" s="140">
        <f t="shared" si="2"/>
        <v>6067286</v>
      </c>
      <c r="AC7" s="140">
        <f t="shared" si="2"/>
        <v>277356</v>
      </c>
      <c r="AD7" s="140">
        <f t="shared" si="2"/>
        <v>41893</v>
      </c>
      <c r="AE7" s="140">
        <f>SUM(AF7,+AK7)</f>
        <v>6249064</v>
      </c>
      <c r="AF7" s="140">
        <f>SUM(AG7:AJ7)</f>
        <v>6233040</v>
      </c>
      <c r="AG7" s="140">
        <f>SUM(AG$8:AG$57)</f>
        <v>0</v>
      </c>
      <c r="AH7" s="140">
        <f>SUM(AH$8:AH$57)</f>
        <v>5789208</v>
      </c>
      <c r="AI7" s="140">
        <f>SUM(AI$8:AI$57)</f>
        <v>443832</v>
      </c>
      <c r="AJ7" s="140">
        <f>SUM(AJ$8:AJ$57)</f>
        <v>0</v>
      </c>
      <c r="AK7" s="140">
        <f>SUM(AK$8:AK$57)</f>
        <v>16024</v>
      </c>
      <c r="AL7" s="143" t="s">
        <v>314</v>
      </c>
      <c r="AM7" s="140">
        <f>SUM(AN7,AS7,AW7,AX7,BD7)</f>
        <v>2308559</v>
      </c>
      <c r="AN7" s="140">
        <f>SUM(AO7:AR7)</f>
        <v>256863</v>
      </c>
      <c r="AO7" s="140">
        <f>SUM(AO$8:AO$57)</f>
        <v>199609</v>
      </c>
      <c r="AP7" s="140">
        <f>SUM(AP$8:AP$57)</f>
        <v>0</v>
      </c>
      <c r="AQ7" s="140">
        <f>SUM(AQ$8:AQ$57)</f>
        <v>57254</v>
      </c>
      <c r="AR7" s="140">
        <f>SUM(AR$8:AR$57)</f>
        <v>0</v>
      </c>
      <c r="AS7" s="140">
        <f>SUM(AT7:AV7)</f>
        <v>672091</v>
      </c>
      <c r="AT7" s="140">
        <f>SUM(AT$8:AT$57)</f>
        <v>0</v>
      </c>
      <c r="AU7" s="140">
        <f>SUM(AU$8:AU$57)</f>
        <v>631299</v>
      </c>
      <c r="AV7" s="140">
        <f>SUM(AV$8:AV$57)</f>
        <v>40792</v>
      </c>
      <c r="AW7" s="140">
        <f>SUM(AW$8:AW$57)</f>
        <v>0</v>
      </c>
      <c r="AX7" s="140">
        <f>SUM(AY7:BB7)</f>
        <v>1379605</v>
      </c>
      <c r="AY7" s="140">
        <f>SUM(AY$8:AY$57)</f>
        <v>80611</v>
      </c>
      <c r="AZ7" s="140">
        <f>SUM(AZ$8:AZ$57)</f>
        <v>775054</v>
      </c>
      <c r="BA7" s="140">
        <f>SUM(BA$8:BA$57)</f>
        <v>481703</v>
      </c>
      <c r="BB7" s="140">
        <f>SUM(BB$8:BB$57)</f>
        <v>42237</v>
      </c>
      <c r="BC7" s="143" t="s">
        <v>315</v>
      </c>
      <c r="BD7" s="140">
        <f>SUM(BD$8:BD$57)</f>
        <v>0</v>
      </c>
      <c r="BE7" s="140">
        <f>SUM(BE$8:BE$57)</f>
        <v>141963</v>
      </c>
      <c r="BF7" s="140">
        <f>SUM(AE7,+AM7,+BE7)</f>
        <v>8699586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748943</v>
      </c>
      <c r="BP7" s="140">
        <f>SUM(BQ7:BT7)</f>
        <v>90249</v>
      </c>
      <c r="BQ7" s="140">
        <f>SUM(BQ$8:BQ$57)</f>
        <v>57193</v>
      </c>
      <c r="BR7" s="140">
        <f>SUM(BR$8:BR$57)</f>
        <v>0</v>
      </c>
      <c r="BS7" s="140">
        <f>SUM(BS$8:BS$57)</f>
        <v>33056</v>
      </c>
      <c r="BT7" s="140">
        <f>SUM(BT$8:BT$57)</f>
        <v>0</v>
      </c>
      <c r="BU7" s="140">
        <f>SUM(BV7:BX7)</f>
        <v>231130</v>
      </c>
      <c r="BV7" s="140">
        <f>SUM(BV$8:BV$57)</f>
        <v>0</v>
      </c>
      <c r="BW7" s="140">
        <f>SUM(BW$8:BW$57)</f>
        <v>231130</v>
      </c>
      <c r="BX7" s="140">
        <f>SUM(BX$8:BX$57)</f>
        <v>0</v>
      </c>
      <c r="BY7" s="140">
        <f>SUM(BY$8:BY$57)</f>
        <v>0</v>
      </c>
      <c r="BZ7" s="140">
        <f>SUM(CA7:CD7)</f>
        <v>427564</v>
      </c>
      <c r="CA7" s="140">
        <f>SUM(CA$8:CA$57)</f>
        <v>34782</v>
      </c>
      <c r="CB7" s="140">
        <f>SUM(CB$8:CB$57)</f>
        <v>375779</v>
      </c>
      <c r="CC7" s="140">
        <f>SUM(CC$8:CC$57)</f>
        <v>0</v>
      </c>
      <c r="CD7" s="140">
        <f>SUM(CD$8:CD$57)</f>
        <v>17003</v>
      </c>
      <c r="CE7" s="143" t="s">
        <v>314</v>
      </c>
      <c r="CF7" s="140">
        <f>SUM(CF$8:CF$57)</f>
        <v>0</v>
      </c>
      <c r="CG7" s="140">
        <f>SUM(CG$8:CG$57)</f>
        <v>16694</v>
      </c>
      <c r="CH7" s="140">
        <f>SUM(BG7,+BO7,+CG7)</f>
        <v>765637</v>
      </c>
      <c r="CI7" s="140">
        <f t="shared" ref="CI7:CO7" si="3">SUM(AE7,+BG7)</f>
        <v>6249064</v>
      </c>
      <c r="CJ7" s="140">
        <f t="shared" si="3"/>
        <v>6233040</v>
      </c>
      <c r="CK7" s="140">
        <f t="shared" si="3"/>
        <v>0</v>
      </c>
      <c r="CL7" s="140">
        <f t="shared" si="3"/>
        <v>5789208</v>
      </c>
      <c r="CM7" s="140">
        <f t="shared" si="3"/>
        <v>443832</v>
      </c>
      <c r="CN7" s="140">
        <f t="shared" si="3"/>
        <v>0</v>
      </c>
      <c r="CO7" s="140">
        <f t="shared" si="3"/>
        <v>16024</v>
      </c>
      <c r="CP7" s="143" t="s">
        <v>314</v>
      </c>
      <c r="CQ7" s="140">
        <f t="shared" ref="CQ7:DF7" si="4">SUM(AM7,+BO7)</f>
        <v>3057502</v>
      </c>
      <c r="CR7" s="140">
        <f t="shared" si="4"/>
        <v>347112</v>
      </c>
      <c r="CS7" s="140">
        <f t="shared" si="4"/>
        <v>256802</v>
      </c>
      <c r="CT7" s="140">
        <f t="shared" si="4"/>
        <v>0</v>
      </c>
      <c r="CU7" s="140">
        <f t="shared" si="4"/>
        <v>90310</v>
      </c>
      <c r="CV7" s="140">
        <f t="shared" si="4"/>
        <v>0</v>
      </c>
      <c r="CW7" s="140">
        <f t="shared" si="4"/>
        <v>903221</v>
      </c>
      <c r="CX7" s="140">
        <f t="shared" si="4"/>
        <v>0</v>
      </c>
      <c r="CY7" s="140">
        <f t="shared" si="4"/>
        <v>862429</v>
      </c>
      <c r="CZ7" s="140">
        <f t="shared" si="4"/>
        <v>40792</v>
      </c>
      <c r="DA7" s="140">
        <f t="shared" si="4"/>
        <v>0</v>
      </c>
      <c r="DB7" s="140">
        <f t="shared" si="4"/>
        <v>1807169</v>
      </c>
      <c r="DC7" s="140">
        <f t="shared" si="4"/>
        <v>115393</v>
      </c>
      <c r="DD7" s="140">
        <f t="shared" si="4"/>
        <v>1150833</v>
      </c>
      <c r="DE7" s="140">
        <f t="shared" si="4"/>
        <v>481703</v>
      </c>
      <c r="DF7" s="140">
        <f t="shared" si="4"/>
        <v>59240</v>
      </c>
      <c r="DG7" s="143" t="s">
        <v>314</v>
      </c>
      <c r="DH7" s="140">
        <f>SUM(BD7,+CF7)</f>
        <v>0</v>
      </c>
      <c r="DI7" s="140">
        <f>SUM(BE7,+CG7)</f>
        <v>158657</v>
      </c>
      <c r="DJ7" s="140">
        <f>SUM(BF7,+CH7)</f>
        <v>9465223</v>
      </c>
    </row>
    <row r="8" spans="1:114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SUM(E8,+L8)</f>
        <v>7736</v>
      </c>
      <c r="E8" s="121">
        <f>SUM(F8:I8)+K8</f>
        <v>2406</v>
      </c>
      <c r="F8" s="121">
        <v>0</v>
      </c>
      <c r="G8" s="121">
        <v>0</v>
      </c>
      <c r="H8" s="121">
        <v>0</v>
      </c>
      <c r="I8" s="121">
        <v>2406</v>
      </c>
      <c r="J8" s="121">
        <v>50854</v>
      </c>
      <c r="K8" s="121">
        <v>0</v>
      </c>
      <c r="L8" s="121">
        <v>5330</v>
      </c>
      <c r="M8" s="121">
        <f>SUM(N8,+U8)</f>
        <v>6112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61701</v>
      </c>
      <c r="T8" s="121">
        <v>0</v>
      </c>
      <c r="U8" s="121">
        <v>6112</v>
      </c>
      <c r="V8" s="121">
        <f>+SUM(D8,M8)</f>
        <v>13848</v>
      </c>
      <c r="W8" s="121">
        <f>+SUM(E8,N8)</f>
        <v>2406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2406</v>
      </c>
      <c r="AB8" s="121">
        <f>+SUM(J8,S8)</f>
        <v>112555</v>
      </c>
      <c r="AC8" s="121">
        <f>+SUM(K8,T8)</f>
        <v>0</v>
      </c>
      <c r="AD8" s="121">
        <f>+SUM(L8,U8)</f>
        <v>11442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56861</v>
      </c>
      <c r="AN8" s="121">
        <f>SUM(AO8:AR8)</f>
        <v>21427</v>
      </c>
      <c r="AO8" s="121">
        <v>5648</v>
      </c>
      <c r="AP8" s="121">
        <v>0</v>
      </c>
      <c r="AQ8" s="121">
        <v>15779</v>
      </c>
      <c r="AR8" s="121">
        <v>0</v>
      </c>
      <c r="AS8" s="121">
        <f>SUM(AT8:AV8)</f>
        <v>23672</v>
      </c>
      <c r="AT8" s="121">
        <v>0</v>
      </c>
      <c r="AU8" s="121">
        <v>23672</v>
      </c>
      <c r="AV8" s="121">
        <v>0</v>
      </c>
      <c r="AW8" s="121">
        <v>0</v>
      </c>
      <c r="AX8" s="121">
        <f>SUM(AY8:BB8)</f>
        <v>11762</v>
      </c>
      <c r="AY8" s="121">
        <v>0</v>
      </c>
      <c r="AZ8" s="121">
        <v>11762</v>
      </c>
      <c r="BA8" s="121">
        <v>0</v>
      </c>
      <c r="BB8" s="121">
        <v>0</v>
      </c>
      <c r="BC8" s="122" t="s">
        <v>376</v>
      </c>
      <c r="BD8" s="121">
        <v>0</v>
      </c>
      <c r="BE8" s="121">
        <v>1729</v>
      </c>
      <c r="BF8" s="121">
        <f>SUM(AE8,+AM8,+BE8)</f>
        <v>58590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64421</v>
      </c>
      <c r="BP8" s="121">
        <f>SUM(BQ8:BT8)</f>
        <v>25922</v>
      </c>
      <c r="BQ8" s="121">
        <v>5649</v>
      </c>
      <c r="BR8" s="121">
        <v>0</v>
      </c>
      <c r="BS8" s="121">
        <v>20273</v>
      </c>
      <c r="BT8" s="121">
        <v>0</v>
      </c>
      <c r="BU8" s="121">
        <f>SUM(BV8:BX8)</f>
        <v>30497</v>
      </c>
      <c r="BV8" s="121">
        <v>0</v>
      </c>
      <c r="BW8" s="121">
        <v>30497</v>
      </c>
      <c r="BX8" s="121">
        <v>0</v>
      </c>
      <c r="BY8" s="121">
        <v>0</v>
      </c>
      <c r="BZ8" s="121">
        <f>SUM(CA8:CD8)</f>
        <v>8002</v>
      </c>
      <c r="CA8" s="121">
        <v>0</v>
      </c>
      <c r="CB8" s="121">
        <v>8002</v>
      </c>
      <c r="CC8" s="121">
        <v>0</v>
      </c>
      <c r="CD8" s="121">
        <v>0</v>
      </c>
      <c r="CE8" s="122" t="s">
        <v>376</v>
      </c>
      <c r="CF8" s="121">
        <v>0</v>
      </c>
      <c r="CG8" s="121">
        <v>3392</v>
      </c>
      <c r="CH8" s="121">
        <f>SUM(BG8,+BO8,+CG8)</f>
        <v>67813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121282</v>
      </c>
      <c r="CR8" s="121">
        <f>SUM(AN8,+BP8)</f>
        <v>47349</v>
      </c>
      <c r="CS8" s="121">
        <f>SUM(AO8,+BQ8)</f>
        <v>11297</v>
      </c>
      <c r="CT8" s="121">
        <f>SUM(AP8,+BR8)</f>
        <v>0</v>
      </c>
      <c r="CU8" s="121">
        <f>SUM(AQ8,+BS8)</f>
        <v>36052</v>
      </c>
      <c r="CV8" s="121">
        <f>SUM(AR8,+BT8)</f>
        <v>0</v>
      </c>
      <c r="CW8" s="121">
        <f>SUM(AS8,+BU8)</f>
        <v>54169</v>
      </c>
      <c r="CX8" s="121">
        <f>SUM(AT8,+BV8)</f>
        <v>0</v>
      </c>
      <c r="CY8" s="121">
        <f>SUM(AU8,+BW8)</f>
        <v>54169</v>
      </c>
      <c r="CZ8" s="121">
        <f>SUM(AV8,+BX8)</f>
        <v>0</v>
      </c>
      <c r="DA8" s="121">
        <f>SUM(AW8,+BY8)</f>
        <v>0</v>
      </c>
      <c r="DB8" s="121">
        <f>SUM(AX8,+BZ8)</f>
        <v>19764</v>
      </c>
      <c r="DC8" s="121">
        <f>SUM(AY8,+CA8)</f>
        <v>0</v>
      </c>
      <c r="DD8" s="121">
        <f>SUM(AZ8,+CB8)</f>
        <v>19764</v>
      </c>
      <c r="DE8" s="121">
        <f>SUM(BA8,+CC8)</f>
        <v>0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5121</v>
      </c>
      <c r="DJ8" s="121">
        <f>SUM(BF8,+CH8)</f>
        <v>126403</v>
      </c>
    </row>
    <row r="9" spans="1:114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SUM(E9,+L9)</f>
        <v>72082</v>
      </c>
      <c r="E9" s="121">
        <f>SUM(F9:I9)+K9</f>
        <v>72082</v>
      </c>
      <c r="F9" s="121">
        <v>0</v>
      </c>
      <c r="G9" s="121">
        <v>0</v>
      </c>
      <c r="H9" s="121">
        <v>0</v>
      </c>
      <c r="I9" s="121">
        <v>36357</v>
      </c>
      <c r="J9" s="121">
        <v>180299</v>
      </c>
      <c r="K9" s="121">
        <v>35725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72082</v>
      </c>
      <c r="W9" s="121">
        <f>+SUM(E9,N9)</f>
        <v>72082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36357</v>
      </c>
      <c r="AB9" s="121">
        <f>+SUM(J9,S9)</f>
        <v>180299</v>
      </c>
      <c r="AC9" s="121">
        <f>+SUM(K9,T9)</f>
        <v>35725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218466</v>
      </c>
      <c r="AN9" s="121">
        <f>SUM(AO9:AR9)</f>
        <v>23063</v>
      </c>
      <c r="AO9" s="121">
        <v>88</v>
      </c>
      <c r="AP9" s="121">
        <v>0</v>
      </c>
      <c r="AQ9" s="121">
        <v>22975</v>
      </c>
      <c r="AR9" s="121">
        <v>0</v>
      </c>
      <c r="AS9" s="121">
        <f>SUM(AT9:AV9)</f>
        <v>117286</v>
      </c>
      <c r="AT9" s="121">
        <v>0</v>
      </c>
      <c r="AU9" s="121">
        <v>117286</v>
      </c>
      <c r="AV9" s="121">
        <v>0</v>
      </c>
      <c r="AW9" s="121">
        <v>0</v>
      </c>
      <c r="AX9" s="121">
        <f>SUM(AY9:BB9)</f>
        <v>78117</v>
      </c>
      <c r="AY9" s="121">
        <v>78117</v>
      </c>
      <c r="AZ9" s="121">
        <v>0</v>
      </c>
      <c r="BA9" s="121">
        <v>0</v>
      </c>
      <c r="BB9" s="121">
        <v>0</v>
      </c>
      <c r="BC9" s="122" t="s">
        <v>376</v>
      </c>
      <c r="BD9" s="121">
        <v>0</v>
      </c>
      <c r="BE9" s="121">
        <v>33915</v>
      </c>
      <c r="BF9" s="121">
        <f>SUM(AE9,+AM9,+BE9)</f>
        <v>252381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218466</v>
      </c>
      <c r="CR9" s="121">
        <f>SUM(AN9,+BP9)</f>
        <v>23063</v>
      </c>
      <c r="CS9" s="121">
        <f>SUM(AO9,+BQ9)</f>
        <v>88</v>
      </c>
      <c r="CT9" s="121">
        <f>SUM(AP9,+BR9)</f>
        <v>0</v>
      </c>
      <c r="CU9" s="121">
        <f>SUM(AQ9,+BS9)</f>
        <v>22975</v>
      </c>
      <c r="CV9" s="121">
        <f>SUM(AR9,+BT9)</f>
        <v>0</v>
      </c>
      <c r="CW9" s="121">
        <f>SUM(AS9,+BU9)</f>
        <v>117286</v>
      </c>
      <c r="CX9" s="121">
        <f>SUM(AT9,+BV9)</f>
        <v>0</v>
      </c>
      <c r="CY9" s="121">
        <f>SUM(AU9,+BW9)</f>
        <v>117286</v>
      </c>
      <c r="CZ9" s="121">
        <f>SUM(AV9,+BX9)</f>
        <v>0</v>
      </c>
      <c r="DA9" s="121">
        <f>SUM(AW9,+BY9)</f>
        <v>0</v>
      </c>
      <c r="DB9" s="121">
        <f>SUM(AX9,+BZ9)</f>
        <v>78117</v>
      </c>
      <c r="DC9" s="121">
        <f>SUM(AY9,+CA9)</f>
        <v>78117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33915</v>
      </c>
      <c r="DJ9" s="121">
        <f>SUM(BF9,+CH9)</f>
        <v>252381</v>
      </c>
    </row>
    <row r="10" spans="1:114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SUM(E10,+L10)</f>
        <v>2623074</v>
      </c>
      <c r="E10" s="121">
        <f>SUM(F10:I10)+K10</f>
        <v>2603850</v>
      </c>
      <c r="F10" s="121">
        <v>2538949</v>
      </c>
      <c r="G10" s="121">
        <v>0</v>
      </c>
      <c r="H10" s="121">
        <v>0</v>
      </c>
      <c r="I10" s="121">
        <v>11228</v>
      </c>
      <c r="J10" s="121">
        <v>3718368</v>
      </c>
      <c r="K10" s="121">
        <v>53673</v>
      </c>
      <c r="L10" s="121">
        <v>19224</v>
      </c>
      <c r="M10" s="121">
        <f>SUM(N10,+U10)</f>
        <v>68491</v>
      </c>
      <c r="N10" s="121">
        <f>SUM(O10:R10,T10)</f>
        <v>65186</v>
      </c>
      <c r="O10" s="121">
        <v>0</v>
      </c>
      <c r="P10" s="121">
        <v>0</v>
      </c>
      <c r="Q10" s="121">
        <v>62000</v>
      </c>
      <c r="R10" s="121">
        <v>121</v>
      </c>
      <c r="S10" s="121">
        <v>341141</v>
      </c>
      <c r="T10" s="121">
        <v>3065</v>
      </c>
      <c r="U10" s="121">
        <v>3305</v>
      </c>
      <c r="V10" s="121">
        <f>+SUM(D10,M10)</f>
        <v>2691565</v>
      </c>
      <c r="W10" s="121">
        <f>+SUM(E10,N10)</f>
        <v>2669036</v>
      </c>
      <c r="X10" s="121">
        <f>+SUM(F10,O10)</f>
        <v>2538949</v>
      </c>
      <c r="Y10" s="121">
        <f>+SUM(G10,P10)</f>
        <v>0</v>
      </c>
      <c r="Z10" s="121">
        <f>+SUM(H10,Q10)</f>
        <v>62000</v>
      </c>
      <c r="AA10" s="121">
        <f>+SUM(I10,R10)</f>
        <v>11349</v>
      </c>
      <c r="AB10" s="121">
        <f>+SUM(J10,S10)</f>
        <v>4059509</v>
      </c>
      <c r="AC10" s="121">
        <f>+SUM(K10,T10)</f>
        <v>56738</v>
      </c>
      <c r="AD10" s="121">
        <f>+SUM(L10,U10)</f>
        <v>22529</v>
      </c>
      <c r="AE10" s="121">
        <f>SUM(AF10,+AK10)</f>
        <v>5804112</v>
      </c>
      <c r="AF10" s="121">
        <f>SUM(AG10:AJ10)</f>
        <v>5788088</v>
      </c>
      <c r="AG10" s="121">
        <v>0</v>
      </c>
      <c r="AH10" s="121">
        <v>5788088</v>
      </c>
      <c r="AI10" s="121">
        <v>0</v>
      </c>
      <c r="AJ10" s="121">
        <v>0</v>
      </c>
      <c r="AK10" s="121">
        <v>16024</v>
      </c>
      <c r="AL10" s="122" t="s">
        <v>376</v>
      </c>
      <c r="AM10" s="121">
        <f>SUM(AN10,AS10,AW10,AX10,BD10)</f>
        <v>501194</v>
      </c>
      <c r="AN10" s="121">
        <f>SUM(AO10:AR10)</f>
        <v>79580</v>
      </c>
      <c r="AO10" s="121">
        <v>79580</v>
      </c>
      <c r="AP10" s="121">
        <v>0</v>
      </c>
      <c r="AQ10" s="121">
        <v>0</v>
      </c>
      <c r="AR10" s="121">
        <v>0</v>
      </c>
      <c r="AS10" s="121">
        <f>SUM(AT10:AV10)</f>
        <v>161814</v>
      </c>
      <c r="AT10" s="121">
        <v>0</v>
      </c>
      <c r="AU10" s="121">
        <v>126951</v>
      </c>
      <c r="AV10" s="121">
        <v>34863</v>
      </c>
      <c r="AW10" s="121">
        <v>0</v>
      </c>
      <c r="AX10" s="121">
        <f>SUM(AY10:BB10)</f>
        <v>259800</v>
      </c>
      <c r="AY10" s="121">
        <v>0</v>
      </c>
      <c r="AZ10" s="121">
        <v>197711</v>
      </c>
      <c r="BA10" s="121">
        <v>19852</v>
      </c>
      <c r="BB10" s="121">
        <v>42237</v>
      </c>
      <c r="BC10" s="122" t="s">
        <v>376</v>
      </c>
      <c r="BD10" s="121">
        <v>0</v>
      </c>
      <c r="BE10" s="121">
        <v>36136</v>
      </c>
      <c r="BF10" s="121">
        <f>SUM(AE10,+AM10,+BE10)</f>
        <v>6341442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404003</v>
      </c>
      <c r="BP10" s="121">
        <f>SUM(BQ10:BT10)</f>
        <v>7938</v>
      </c>
      <c r="BQ10" s="121">
        <v>7938</v>
      </c>
      <c r="BR10" s="121">
        <v>0</v>
      </c>
      <c r="BS10" s="121">
        <v>0</v>
      </c>
      <c r="BT10" s="121">
        <v>0</v>
      </c>
      <c r="BU10" s="121">
        <f>SUM(BV10:BX10)</f>
        <v>82744</v>
      </c>
      <c r="BV10" s="121">
        <v>0</v>
      </c>
      <c r="BW10" s="121">
        <v>82744</v>
      </c>
      <c r="BX10" s="121">
        <v>0</v>
      </c>
      <c r="BY10" s="121">
        <v>0</v>
      </c>
      <c r="BZ10" s="121">
        <f>SUM(CA10:CD10)</f>
        <v>313321</v>
      </c>
      <c r="CA10" s="121">
        <v>34782</v>
      </c>
      <c r="CB10" s="121">
        <v>271172</v>
      </c>
      <c r="CC10" s="121">
        <v>0</v>
      </c>
      <c r="CD10" s="121">
        <v>7367</v>
      </c>
      <c r="CE10" s="122" t="s">
        <v>376</v>
      </c>
      <c r="CF10" s="121">
        <v>0</v>
      </c>
      <c r="CG10" s="121">
        <v>5629</v>
      </c>
      <c r="CH10" s="121">
        <f>SUM(BG10,+BO10,+CG10)</f>
        <v>409632</v>
      </c>
      <c r="CI10" s="121">
        <f>SUM(AE10,+BG10)</f>
        <v>5804112</v>
      </c>
      <c r="CJ10" s="121">
        <f>SUM(AF10,+BH10)</f>
        <v>5788088</v>
      </c>
      <c r="CK10" s="121">
        <f>SUM(AG10,+BI10)</f>
        <v>0</v>
      </c>
      <c r="CL10" s="121">
        <f>SUM(AH10,+BJ10)</f>
        <v>5788088</v>
      </c>
      <c r="CM10" s="121">
        <f>SUM(AI10,+BK10)</f>
        <v>0</v>
      </c>
      <c r="CN10" s="121">
        <f>SUM(AJ10,+BL10)</f>
        <v>0</v>
      </c>
      <c r="CO10" s="121">
        <f>SUM(AK10,+BM10)</f>
        <v>16024</v>
      </c>
      <c r="CP10" s="122" t="s">
        <v>376</v>
      </c>
      <c r="CQ10" s="121">
        <f>SUM(AM10,+BO10)</f>
        <v>905197</v>
      </c>
      <c r="CR10" s="121">
        <f>SUM(AN10,+BP10)</f>
        <v>87518</v>
      </c>
      <c r="CS10" s="121">
        <f>SUM(AO10,+BQ10)</f>
        <v>87518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244558</v>
      </c>
      <c r="CX10" s="121">
        <f>SUM(AT10,+BV10)</f>
        <v>0</v>
      </c>
      <c r="CY10" s="121">
        <f>SUM(AU10,+BW10)</f>
        <v>209695</v>
      </c>
      <c r="CZ10" s="121">
        <f>SUM(AV10,+BX10)</f>
        <v>34863</v>
      </c>
      <c r="DA10" s="121">
        <f>SUM(AW10,+BY10)</f>
        <v>0</v>
      </c>
      <c r="DB10" s="121">
        <f>SUM(AX10,+BZ10)</f>
        <v>573121</v>
      </c>
      <c r="DC10" s="121">
        <f>SUM(AY10,+CA10)</f>
        <v>34782</v>
      </c>
      <c r="DD10" s="121">
        <f>SUM(AZ10,+CB10)</f>
        <v>468883</v>
      </c>
      <c r="DE10" s="121">
        <f>SUM(BA10,+CC10)</f>
        <v>19852</v>
      </c>
      <c r="DF10" s="121">
        <f>SUM(BB10,+CD10)</f>
        <v>49604</v>
      </c>
      <c r="DG10" s="122" t="s">
        <v>376</v>
      </c>
      <c r="DH10" s="121">
        <f>SUM(BD10,+CF10)</f>
        <v>0</v>
      </c>
      <c r="DI10" s="121">
        <f>SUM(BE10,+CG10)</f>
        <v>41765</v>
      </c>
      <c r="DJ10" s="121">
        <f>SUM(BF10,+CH10)</f>
        <v>6751074</v>
      </c>
    </row>
    <row r="11" spans="1:114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SUM(E11,+L11)</f>
        <v>55985</v>
      </c>
      <c r="E11" s="121">
        <f>SUM(F11:I11)+K11</f>
        <v>49721</v>
      </c>
      <c r="F11" s="121">
        <v>0</v>
      </c>
      <c r="G11" s="121">
        <v>0</v>
      </c>
      <c r="H11" s="121">
        <v>0</v>
      </c>
      <c r="I11" s="121">
        <v>7491</v>
      </c>
      <c r="J11" s="121">
        <v>811582</v>
      </c>
      <c r="K11" s="121">
        <v>42230</v>
      </c>
      <c r="L11" s="121">
        <v>6264</v>
      </c>
      <c r="M11" s="121">
        <f>SUM(N11,+U11)</f>
        <v>2360</v>
      </c>
      <c r="N11" s="121">
        <f>SUM(O11:R11,T11)</f>
        <v>702</v>
      </c>
      <c r="O11" s="121">
        <v>667</v>
      </c>
      <c r="P11" s="121">
        <v>0</v>
      </c>
      <c r="Q11" s="121">
        <v>0</v>
      </c>
      <c r="R11" s="121">
        <v>0</v>
      </c>
      <c r="S11" s="121">
        <v>185571</v>
      </c>
      <c r="T11" s="121">
        <v>35</v>
      </c>
      <c r="U11" s="121">
        <v>1658</v>
      </c>
      <c r="V11" s="121">
        <f>+SUM(D11,M11)</f>
        <v>58345</v>
      </c>
      <c r="W11" s="121">
        <f>+SUM(E11,N11)</f>
        <v>50423</v>
      </c>
      <c r="X11" s="121">
        <f>+SUM(F11,O11)</f>
        <v>667</v>
      </c>
      <c r="Y11" s="121">
        <f>+SUM(G11,P11)</f>
        <v>0</v>
      </c>
      <c r="Z11" s="121">
        <f>+SUM(H11,Q11)</f>
        <v>0</v>
      </c>
      <c r="AA11" s="121">
        <f>+SUM(I11,R11)</f>
        <v>7491</v>
      </c>
      <c r="AB11" s="121">
        <f>+SUM(J11,S11)</f>
        <v>997153</v>
      </c>
      <c r="AC11" s="121">
        <f>+SUM(K11,T11)</f>
        <v>42265</v>
      </c>
      <c r="AD11" s="121">
        <f>+SUM(L11,U11)</f>
        <v>7922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376</v>
      </c>
      <c r="AM11" s="121">
        <f>SUM(AN11,AS11,AW11,AX11,BD11)</f>
        <v>838052</v>
      </c>
      <c r="AN11" s="121">
        <f>SUM(AO11:AR11)</f>
        <v>96520</v>
      </c>
      <c r="AO11" s="121">
        <v>78020</v>
      </c>
      <c r="AP11" s="121">
        <v>0</v>
      </c>
      <c r="AQ11" s="121">
        <v>18500</v>
      </c>
      <c r="AR11" s="121">
        <v>0</v>
      </c>
      <c r="AS11" s="121">
        <f>SUM(AT11:AV11)</f>
        <v>353264</v>
      </c>
      <c r="AT11" s="121">
        <v>0</v>
      </c>
      <c r="AU11" s="121">
        <v>353194</v>
      </c>
      <c r="AV11" s="121">
        <v>70</v>
      </c>
      <c r="AW11" s="121">
        <v>0</v>
      </c>
      <c r="AX11" s="121">
        <f>SUM(AY11:BB11)</f>
        <v>388268</v>
      </c>
      <c r="AY11" s="121">
        <v>0</v>
      </c>
      <c r="AZ11" s="121">
        <v>950</v>
      </c>
      <c r="BA11" s="121">
        <v>387318</v>
      </c>
      <c r="BB11" s="121">
        <v>0</v>
      </c>
      <c r="BC11" s="122" t="s">
        <v>376</v>
      </c>
      <c r="BD11" s="121">
        <v>0</v>
      </c>
      <c r="BE11" s="121">
        <v>29515</v>
      </c>
      <c r="BF11" s="121">
        <f>SUM(AE11,+AM11,+BE11)</f>
        <v>867567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180258</v>
      </c>
      <c r="BP11" s="121">
        <f>SUM(BQ11:BT11)</f>
        <v>56389</v>
      </c>
      <c r="BQ11" s="121">
        <v>43606</v>
      </c>
      <c r="BR11" s="121">
        <v>0</v>
      </c>
      <c r="BS11" s="121">
        <v>12783</v>
      </c>
      <c r="BT11" s="121">
        <v>0</v>
      </c>
      <c r="BU11" s="121">
        <f>SUM(BV11:BX11)</f>
        <v>115044</v>
      </c>
      <c r="BV11" s="121">
        <v>0</v>
      </c>
      <c r="BW11" s="121">
        <v>115044</v>
      </c>
      <c r="BX11" s="121">
        <v>0</v>
      </c>
      <c r="BY11" s="121">
        <v>0</v>
      </c>
      <c r="BZ11" s="121">
        <f>SUM(CA11:CD11)</f>
        <v>8825</v>
      </c>
      <c r="CA11" s="121">
        <v>0</v>
      </c>
      <c r="CB11" s="121">
        <v>8825</v>
      </c>
      <c r="CC11" s="121">
        <v>0</v>
      </c>
      <c r="CD11" s="121">
        <v>0</v>
      </c>
      <c r="CE11" s="122" t="s">
        <v>376</v>
      </c>
      <c r="CF11" s="121">
        <v>0</v>
      </c>
      <c r="CG11" s="121">
        <v>7673</v>
      </c>
      <c r="CH11" s="121">
        <f>SUM(BG11,+BO11,+CG11)</f>
        <v>187931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376</v>
      </c>
      <c r="CQ11" s="121">
        <f>SUM(AM11,+BO11)</f>
        <v>1018310</v>
      </c>
      <c r="CR11" s="121">
        <f>SUM(AN11,+BP11)</f>
        <v>152909</v>
      </c>
      <c r="CS11" s="121">
        <f>SUM(AO11,+BQ11)</f>
        <v>121626</v>
      </c>
      <c r="CT11" s="121">
        <f>SUM(AP11,+BR11)</f>
        <v>0</v>
      </c>
      <c r="CU11" s="121">
        <f>SUM(AQ11,+BS11)</f>
        <v>31283</v>
      </c>
      <c r="CV11" s="121">
        <f>SUM(AR11,+BT11)</f>
        <v>0</v>
      </c>
      <c r="CW11" s="121">
        <f>SUM(AS11,+BU11)</f>
        <v>468308</v>
      </c>
      <c r="CX11" s="121">
        <f>SUM(AT11,+BV11)</f>
        <v>0</v>
      </c>
      <c r="CY11" s="121">
        <f>SUM(AU11,+BW11)</f>
        <v>468238</v>
      </c>
      <c r="CZ11" s="121">
        <f>SUM(AV11,+BX11)</f>
        <v>70</v>
      </c>
      <c r="DA11" s="121">
        <f>SUM(AW11,+BY11)</f>
        <v>0</v>
      </c>
      <c r="DB11" s="121">
        <f>SUM(AX11,+BZ11)</f>
        <v>397093</v>
      </c>
      <c r="DC11" s="121">
        <f>SUM(AY11,+CA11)</f>
        <v>0</v>
      </c>
      <c r="DD11" s="121">
        <f>SUM(AZ11,+CB11)</f>
        <v>9775</v>
      </c>
      <c r="DE11" s="121">
        <f>SUM(BA11,+CC11)</f>
        <v>387318</v>
      </c>
      <c r="DF11" s="121">
        <f>SUM(BB11,+CD11)</f>
        <v>0</v>
      </c>
      <c r="DG11" s="122" t="s">
        <v>376</v>
      </c>
      <c r="DH11" s="121">
        <f>SUM(BD11,+CF11)</f>
        <v>0</v>
      </c>
      <c r="DI11" s="121">
        <f>SUM(BE11,+CG11)</f>
        <v>37188</v>
      </c>
      <c r="DJ11" s="121">
        <f>SUM(BF11,+CH11)</f>
        <v>1055498</v>
      </c>
    </row>
    <row r="12" spans="1:114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SUM(E12,+L12)</f>
        <v>562084</v>
      </c>
      <c r="E12" s="121">
        <f>SUM(F12:I12)+K12</f>
        <v>562084</v>
      </c>
      <c r="F12" s="121">
        <v>24880</v>
      </c>
      <c r="G12" s="121">
        <v>0</v>
      </c>
      <c r="H12" s="121">
        <v>271400</v>
      </c>
      <c r="I12" s="121">
        <v>123176</v>
      </c>
      <c r="J12" s="121">
        <v>617522</v>
      </c>
      <c r="K12" s="121">
        <v>142628</v>
      </c>
      <c r="L12" s="121">
        <v>0</v>
      </c>
      <c r="M12" s="121">
        <f>SUM(N12,+U12)</f>
        <v>13</v>
      </c>
      <c r="N12" s="121">
        <f>SUM(O12:R12,T12)</f>
        <v>13</v>
      </c>
      <c r="O12" s="121">
        <v>0</v>
      </c>
      <c r="P12" s="121">
        <v>0</v>
      </c>
      <c r="Q12" s="121">
        <v>0</v>
      </c>
      <c r="R12" s="121">
        <v>13</v>
      </c>
      <c r="S12" s="121">
        <v>100248</v>
      </c>
      <c r="T12" s="121">
        <v>0</v>
      </c>
      <c r="U12" s="121">
        <v>0</v>
      </c>
      <c r="V12" s="121">
        <f>+SUM(D12,M12)</f>
        <v>562097</v>
      </c>
      <c r="W12" s="121">
        <f>+SUM(E12,N12)</f>
        <v>562097</v>
      </c>
      <c r="X12" s="121">
        <f>+SUM(F12,O12)</f>
        <v>24880</v>
      </c>
      <c r="Y12" s="121">
        <f>+SUM(G12,P12)</f>
        <v>0</v>
      </c>
      <c r="Z12" s="121">
        <f>+SUM(H12,Q12)</f>
        <v>271400</v>
      </c>
      <c r="AA12" s="121">
        <f>+SUM(I12,R12)</f>
        <v>123189</v>
      </c>
      <c r="AB12" s="121">
        <f>+SUM(J12,S12)</f>
        <v>717770</v>
      </c>
      <c r="AC12" s="121">
        <f>+SUM(K12,T12)</f>
        <v>142628</v>
      </c>
      <c r="AD12" s="121">
        <f>+SUM(L12,U12)</f>
        <v>0</v>
      </c>
      <c r="AE12" s="121">
        <f>SUM(AF12,+AK12)</f>
        <v>444952</v>
      </c>
      <c r="AF12" s="121">
        <f>SUM(AG12:AJ12)</f>
        <v>444952</v>
      </c>
      <c r="AG12" s="121">
        <v>0</v>
      </c>
      <c r="AH12" s="121">
        <v>1120</v>
      </c>
      <c r="AI12" s="121">
        <v>443832</v>
      </c>
      <c r="AJ12" s="121">
        <v>0</v>
      </c>
      <c r="AK12" s="121">
        <v>0</v>
      </c>
      <c r="AL12" s="122" t="s">
        <v>376</v>
      </c>
      <c r="AM12" s="121">
        <f>SUM(AN12,AS12,AW12,AX12,BD12)</f>
        <v>693986</v>
      </c>
      <c r="AN12" s="121">
        <f>SUM(AO12:AR12)</f>
        <v>36273</v>
      </c>
      <c r="AO12" s="121">
        <v>36273</v>
      </c>
      <c r="AP12" s="121">
        <v>0</v>
      </c>
      <c r="AQ12" s="121">
        <v>0</v>
      </c>
      <c r="AR12" s="121">
        <v>0</v>
      </c>
      <c r="AS12" s="121">
        <f>SUM(AT12:AV12)</f>
        <v>16055</v>
      </c>
      <c r="AT12" s="121">
        <v>0</v>
      </c>
      <c r="AU12" s="121">
        <v>10196</v>
      </c>
      <c r="AV12" s="121">
        <v>5859</v>
      </c>
      <c r="AW12" s="121">
        <v>0</v>
      </c>
      <c r="AX12" s="121">
        <f>SUM(AY12:BB12)</f>
        <v>641658</v>
      </c>
      <c r="AY12" s="121">
        <v>2494</v>
      </c>
      <c r="AZ12" s="121">
        <v>564631</v>
      </c>
      <c r="BA12" s="121">
        <v>74533</v>
      </c>
      <c r="BB12" s="121">
        <v>0</v>
      </c>
      <c r="BC12" s="122" t="s">
        <v>376</v>
      </c>
      <c r="BD12" s="121">
        <v>0</v>
      </c>
      <c r="BE12" s="121">
        <v>40668</v>
      </c>
      <c r="BF12" s="121">
        <f>SUM(AE12,+AM12,+BE12)</f>
        <v>1179606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100261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2845</v>
      </c>
      <c r="BV12" s="121">
        <v>0</v>
      </c>
      <c r="BW12" s="121">
        <v>2845</v>
      </c>
      <c r="BX12" s="121">
        <v>0</v>
      </c>
      <c r="BY12" s="121">
        <v>0</v>
      </c>
      <c r="BZ12" s="121">
        <f>SUM(CA12:CD12)</f>
        <v>97416</v>
      </c>
      <c r="CA12" s="121">
        <v>0</v>
      </c>
      <c r="CB12" s="121">
        <v>87780</v>
      </c>
      <c r="CC12" s="121">
        <v>0</v>
      </c>
      <c r="CD12" s="121">
        <v>9636</v>
      </c>
      <c r="CE12" s="122" t="s">
        <v>376</v>
      </c>
      <c r="CF12" s="121">
        <v>0</v>
      </c>
      <c r="CG12" s="121">
        <v>0</v>
      </c>
      <c r="CH12" s="121">
        <f>SUM(BG12,+BO12,+CG12)</f>
        <v>100261</v>
      </c>
      <c r="CI12" s="121">
        <f>SUM(AE12,+BG12)</f>
        <v>444952</v>
      </c>
      <c r="CJ12" s="121">
        <f>SUM(AF12,+BH12)</f>
        <v>444952</v>
      </c>
      <c r="CK12" s="121">
        <f>SUM(AG12,+BI12)</f>
        <v>0</v>
      </c>
      <c r="CL12" s="121">
        <f>SUM(AH12,+BJ12)</f>
        <v>1120</v>
      </c>
      <c r="CM12" s="121">
        <f>SUM(AI12,+BK12)</f>
        <v>443832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794247</v>
      </c>
      <c r="CR12" s="121">
        <f>SUM(AN12,+BP12)</f>
        <v>36273</v>
      </c>
      <c r="CS12" s="121">
        <f>SUM(AO12,+BQ12)</f>
        <v>36273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18900</v>
      </c>
      <c r="CX12" s="121">
        <f>SUM(AT12,+BV12)</f>
        <v>0</v>
      </c>
      <c r="CY12" s="121">
        <f>SUM(AU12,+BW12)</f>
        <v>13041</v>
      </c>
      <c r="CZ12" s="121">
        <f>SUM(AV12,+BX12)</f>
        <v>5859</v>
      </c>
      <c r="DA12" s="121">
        <f>SUM(AW12,+BY12)</f>
        <v>0</v>
      </c>
      <c r="DB12" s="121">
        <f>SUM(AX12,+BZ12)</f>
        <v>739074</v>
      </c>
      <c r="DC12" s="121">
        <f>SUM(AY12,+CA12)</f>
        <v>2494</v>
      </c>
      <c r="DD12" s="121">
        <f>SUM(AZ12,+CB12)</f>
        <v>652411</v>
      </c>
      <c r="DE12" s="121">
        <f>SUM(BA12,+CC12)</f>
        <v>74533</v>
      </c>
      <c r="DF12" s="121">
        <f>SUM(BB12,+CD12)</f>
        <v>9636</v>
      </c>
      <c r="DG12" s="122" t="s">
        <v>376</v>
      </c>
      <c r="DH12" s="121">
        <f>SUM(BD12,+CF12)</f>
        <v>0</v>
      </c>
      <c r="DI12" s="121">
        <f>SUM(BE12,+CG12)</f>
        <v>40668</v>
      </c>
      <c r="DJ12" s="121">
        <f>SUM(BF12,+CH12)</f>
        <v>1279867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14537767</v>
      </c>
      <c r="E7" s="140">
        <f>+SUM(F7:I7,K7)</f>
        <v>6046416</v>
      </c>
      <c r="F7" s="140">
        <f t="shared" ref="F7:L7" si="0">SUM(F$8:F$257)</f>
        <v>2563897</v>
      </c>
      <c r="G7" s="140">
        <f t="shared" si="0"/>
        <v>6091</v>
      </c>
      <c r="H7" s="140">
        <f t="shared" si="0"/>
        <v>814700</v>
      </c>
      <c r="I7" s="140">
        <f t="shared" si="0"/>
        <v>1843764</v>
      </c>
      <c r="J7" s="140">
        <f t="shared" si="0"/>
        <v>5378625</v>
      </c>
      <c r="K7" s="140">
        <f t="shared" si="0"/>
        <v>817964</v>
      </c>
      <c r="L7" s="140">
        <f t="shared" si="0"/>
        <v>8491351</v>
      </c>
      <c r="M7" s="140">
        <f>SUM(N7,+U7)</f>
        <v>862134</v>
      </c>
      <c r="N7" s="140">
        <f>+SUM(O7:R7,T7)</f>
        <v>90097</v>
      </c>
      <c r="O7" s="140">
        <f t="shared" ref="O7:U7" si="1">SUM(O$8:O$257)</f>
        <v>1123</v>
      </c>
      <c r="P7" s="140">
        <f t="shared" si="1"/>
        <v>0</v>
      </c>
      <c r="Q7" s="140">
        <f t="shared" si="1"/>
        <v>66800</v>
      </c>
      <c r="R7" s="140">
        <f t="shared" si="1"/>
        <v>17166</v>
      </c>
      <c r="S7" s="140">
        <f t="shared" si="1"/>
        <v>688661</v>
      </c>
      <c r="T7" s="140">
        <f t="shared" si="1"/>
        <v>5008</v>
      </c>
      <c r="U7" s="140">
        <f t="shared" si="1"/>
        <v>772037</v>
      </c>
      <c r="V7" s="140">
        <f t="shared" ref="V7:AB7" si="2">+SUM(D7,M7)</f>
        <v>15399901</v>
      </c>
      <c r="W7" s="140">
        <f t="shared" si="2"/>
        <v>6136513</v>
      </c>
      <c r="X7" s="140">
        <f t="shared" si="2"/>
        <v>2565020</v>
      </c>
      <c r="Y7" s="140">
        <f t="shared" si="2"/>
        <v>6091</v>
      </c>
      <c r="Z7" s="140">
        <f t="shared" si="2"/>
        <v>881500</v>
      </c>
      <c r="AA7" s="140">
        <f t="shared" si="2"/>
        <v>1860930</v>
      </c>
      <c r="AB7" s="140">
        <f t="shared" si="2"/>
        <v>6067286</v>
      </c>
      <c r="AC7" s="140">
        <f>+SUM(K7,T7)</f>
        <v>822972</v>
      </c>
      <c r="AD7" s="140">
        <f>+SUM(L7,U7)</f>
        <v>9263388</v>
      </c>
      <c r="AE7" s="208"/>
      <c r="AF7" s="208"/>
    </row>
    <row r="8" spans="1:32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4675323</v>
      </c>
      <c r="E8" s="121">
        <f>+SUM(F8:I8,K8)</f>
        <v>688894</v>
      </c>
      <c r="F8" s="121">
        <v>0</v>
      </c>
      <c r="G8" s="121">
        <v>0</v>
      </c>
      <c r="H8" s="121">
        <v>0</v>
      </c>
      <c r="I8" s="121">
        <v>630017</v>
      </c>
      <c r="J8" s="121"/>
      <c r="K8" s="121">
        <v>58877</v>
      </c>
      <c r="L8" s="121">
        <v>3986429</v>
      </c>
      <c r="M8" s="121">
        <f>SUM(N8,+U8)</f>
        <v>249025</v>
      </c>
      <c r="N8" s="121">
        <f>+SUM(O8:R8,T8)</f>
        <v>8</v>
      </c>
      <c r="O8" s="121">
        <v>0</v>
      </c>
      <c r="P8" s="121">
        <v>0</v>
      </c>
      <c r="Q8" s="121">
        <v>0</v>
      </c>
      <c r="R8" s="121">
        <v>8</v>
      </c>
      <c r="S8" s="121"/>
      <c r="T8" s="121">
        <v>0</v>
      </c>
      <c r="U8" s="121">
        <v>249017</v>
      </c>
      <c r="V8" s="121">
        <f>+SUM(D8,M8)</f>
        <v>4924348</v>
      </c>
      <c r="W8" s="121">
        <f>+SUM(E8,N8)</f>
        <v>688902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630025</v>
      </c>
      <c r="AB8" s="121">
        <f>+SUM(J8,S8)</f>
        <v>0</v>
      </c>
      <c r="AC8" s="121">
        <f>+SUM(K8,T8)</f>
        <v>58877</v>
      </c>
      <c r="AD8" s="121">
        <f>+SUM(L8,U8)</f>
        <v>4235446</v>
      </c>
      <c r="AE8" s="209" t="s">
        <v>326</v>
      </c>
      <c r="AF8" s="208"/>
    </row>
    <row r="9" spans="1:32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2570808</v>
      </c>
      <c r="E9" s="121">
        <f>+SUM(F9:I9,K9)</f>
        <v>1123303</v>
      </c>
      <c r="F9" s="121">
        <v>68</v>
      </c>
      <c r="G9" s="121">
        <v>1304</v>
      </c>
      <c r="H9" s="121">
        <v>0</v>
      </c>
      <c r="I9" s="121">
        <v>699039</v>
      </c>
      <c r="J9" s="121"/>
      <c r="K9" s="121">
        <v>422892</v>
      </c>
      <c r="L9" s="121">
        <v>1447505</v>
      </c>
      <c r="M9" s="121">
        <f>SUM(N9,+U9)</f>
        <v>134717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134717</v>
      </c>
      <c r="V9" s="121">
        <f>+SUM(D9,M9)</f>
        <v>2705525</v>
      </c>
      <c r="W9" s="121">
        <f>+SUM(E9,N9)</f>
        <v>1123303</v>
      </c>
      <c r="X9" s="121">
        <f>+SUM(F9,O9)</f>
        <v>68</v>
      </c>
      <c r="Y9" s="121">
        <f>+SUM(G9,P9)</f>
        <v>1304</v>
      </c>
      <c r="Z9" s="121">
        <f>+SUM(H9,Q9)</f>
        <v>0</v>
      </c>
      <c r="AA9" s="121">
        <f>+SUM(I9,R9)</f>
        <v>699039</v>
      </c>
      <c r="AB9" s="121">
        <f>+SUM(J9,S9)</f>
        <v>0</v>
      </c>
      <c r="AC9" s="121">
        <f>+SUM(K9,T9)</f>
        <v>422892</v>
      </c>
      <c r="AD9" s="121">
        <f>+SUM(L9,U9)</f>
        <v>1582222</v>
      </c>
      <c r="AE9" s="209" t="s">
        <v>326</v>
      </c>
      <c r="AF9" s="208"/>
    </row>
    <row r="10" spans="1:32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560515</v>
      </c>
      <c r="E10" s="121">
        <f>+SUM(F10:I10,K10)</f>
        <v>55156</v>
      </c>
      <c r="F10" s="121">
        <v>0</v>
      </c>
      <c r="G10" s="121">
        <v>0</v>
      </c>
      <c r="H10" s="121">
        <v>0</v>
      </c>
      <c r="I10" s="121">
        <v>53121</v>
      </c>
      <c r="J10" s="121"/>
      <c r="K10" s="121">
        <v>2035</v>
      </c>
      <c r="L10" s="121">
        <v>505359</v>
      </c>
      <c r="M10" s="121">
        <f>SUM(N10,+U10)</f>
        <v>80878</v>
      </c>
      <c r="N10" s="121">
        <f>+SUM(O10:R10,T10)</f>
        <v>17018</v>
      </c>
      <c r="O10" s="121">
        <v>0</v>
      </c>
      <c r="P10" s="121">
        <v>0</v>
      </c>
      <c r="Q10" s="121">
        <v>0</v>
      </c>
      <c r="R10" s="121">
        <v>17018</v>
      </c>
      <c r="S10" s="121"/>
      <c r="T10" s="121">
        <v>0</v>
      </c>
      <c r="U10" s="121">
        <v>63860</v>
      </c>
      <c r="V10" s="121">
        <f>+SUM(D10,M10)</f>
        <v>641393</v>
      </c>
      <c r="W10" s="121">
        <f>+SUM(E10,N10)</f>
        <v>72174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70139</v>
      </c>
      <c r="AB10" s="121">
        <f>+SUM(J10,S10)</f>
        <v>0</v>
      </c>
      <c r="AC10" s="121">
        <f>+SUM(K10,T10)</f>
        <v>2035</v>
      </c>
      <c r="AD10" s="121">
        <f>+SUM(L10,U10)</f>
        <v>569219</v>
      </c>
      <c r="AE10" s="209" t="s">
        <v>326</v>
      </c>
      <c r="AF10" s="208"/>
    </row>
    <row r="11" spans="1:32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557553</v>
      </c>
      <c r="E11" s="121">
        <f>+SUM(F11:I11,K11)</f>
        <v>126268</v>
      </c>
      <c r="F11" s="121">
        <v>0</v>
      </c>
      <c r="G11" s="121">
        <v>0</v>
      </c>
      <c r="H11" s="121">
        <v>0</v>
      </c>
      <c r="I11" s="121">
        <v>95272</v>
      </c>
      <c r="J11" s="121"/>
      <c r="K11" s="121">
        <v>30996</v>
      </c>
      <c r="L11" s="121">
        <v>431285</v>
      </c>
      <c r="M11" s="121">
        <f>SUM(N11,+U11)</f>
        <v>25264</v>
      </c>
      <c r="N11" s="121">
        <f>+SUM(O11:R11,T11)</f>
        <v>54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54</v>
      </c>
      <c r="U11" s="121">
        <v>25210</v>
      </c>
      <c r="V11" s="121">
        <f>+SUM(D11,M11)</f>
        <v>582817</v>
      </c>
      <c r="W11" s="121">
        <f>+SUM(E11,N11)</f>
        <v>126322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95272</v>
      </c>
      <c r="AB11" s="121">
        <f>+SUM(J11,S11)</f>
        <v>0</v>
      </c>
      <c r="AC11" s="121">
        <f>+SUM(K11,T11)</f>
        <v>31050</v>
      </c>
      <c r="AD11" s="121">
        <f>+SUM(L11,U11)</f>
        <v>456495</v>
      </c>
      <c r="AE11" s="209" t="s">
        <v>326</v>
      </c>
      <c r="AF11" s="208"/>
    </row>
    <row r="12" spans="1:32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281620</v>
      </c>
      <c r="E12" s="121">
        <f>+SUM(F12:I12,K12)</f>
        <v>155600</v>
      </c>
      <c r="F12" s="121">
        <v>0</v>
      </c>
      <c r="G12" s="121">
        <v>0</v>
      </c>
      <c r="H12" s="121">
        <v>141500</v>
      </c>
      <c r="I12" s="121">
        <v>13371</v>
      </c>
      <c r="J12" s="121"/>
      <c r="K12" s="121">
        <v>729</v>
      </c>
      <c r="L12" s="121">
        <v>126020</v>
      </c>
      <c r="M12" s="121">
        <f>SUM(N12,+U12)</f>
        <v>32089</v>
      </c>
      <c r="N12" s="121">
        <f>+SUM(O12:R12,T12)</f>
        <v>6</v>
      </c>
      <c r="O12" s="121">
        <v>0</v>
      </c>
      <c r="P12" s="121">
        <v>0</v>
      </c>
      <c r="Q12" s="121">
        <v>0</v>
      </c>
      <c r="R12" s="121">
        <v>6</v>
      </c>
      <c r="S12" s="121"/>
      <c r="T12" s="121">
        <v>0</v>
      </c>
      <c r="U12" s="121">
        <v>32083</v>
      </c>
      <c r="V12" s="121">
        <f>+SUM(D12,M12)</f>
        <v>313709</v>
      </c>
      <c r="W12" s="121">
        <f>+SUM(E12,N12)</f>
        <v>155606</v>
      </c>
      <c r="X12" s="121">
        <f>+SUM(F12,O12)</f>
        <v>0</v>
      </c>
      <c r="Y12" s="121">
        <f>+SUM(G12,P12)</f>
        <v>0</v>
      </c>
      <c r="Z12" s="121">
        <f>+SUM(H12,Q12)</f>
        <v>141500</v>
      </c>
      <c r="AA12" s="121">
        <f>+SUM(I12,R12)</f>
        <v>13377</v>
      </c>
      <c r="AB12" s="121">
        <f>+SUM(J12,S12)</f>
        <v>0</v>
      </c>
      <c r="AC12" s="121">
        <f>+SUM(K12,T12)</f>
        <v>729</v>
      </c>
      <c r="AD12" s="121">
        <f>+SUM(L12,U12)</f>
        <v>158103</v>
      </c>
      <c r="AE12" s="209" t="s">
        <v>326</v>
      </c>
      <c r="AF12" s="208"/>
    </row>
    <row r="13" spans="1:32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53229</v>
      </c>
      <c r="E13" s="121">
        <f>+SUM(F13:I13,K13)</f>
        <v>47236</v>
      </c>
      <c r="F13" s="121">
        <v>0</v>
      </c>
      <c r="G13" s="121">
        <v>0</v>
      </c>
      <c r="H13" s="121">
        <v>43000</v>
      </c>
      <c r="I13" s="121">
        <v>4226</v>
      </c>
      <c r="J13" s="121"/>
      <c r="K13" s="121">
        <v>10</v>
      </c>
      <c r="L13" s="121">
        <v>5993</v>
      </c>
      <c r="M13" s="121">
        <f>SUM(N13,+U13)</f>
        <v>5329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5329</v>
      </c>
      <c r="V13" s="121">
        <f>+SUM(D13,M13)</f>
        <v>58558</v>
      </c>
      <c r="W13" s="121">
        <f>+SUM(E13,N13)</f>
        <v>47236</v>
      </c>
      <c r="X13" s="121">
        <f>+SUM(F13,O13)</f>
        <v>0</v>
      </c>
      <c r="Y13" s="121">
        <f>+SUM(G13,P13)</f>
        <v>0</v>
      </c>
      <c r="Z13" s="121">
        <f>+SUM(H13,Q13)</f>
        <v>43000</v>
      </c>
      <c r="AA13" s="121">
        <f>+SUM(I13,R13)</f>
        <v>4226</v>
      </c>
      <c r="AB13" s="121">
        <f>+SUM(J13,S13)</f>
        <v>0</v>
      </c>
      <c r="AC13" s="121">
        <f>+SUM(K13,T13)</f>
        <v>10</v>
      </c>
      <c r="AD13" s="121">
        <f>+SUM(L13,U13)</f>
        <v>11322</v>
      </c>
      <c r="AE13" s="209" t="s">
        <v>326</v>
      </c>
      <c r="AF13" s="208"/>
    </row>
    <row r="14" spans="1:32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178268</v>
      </c>
      <c r="E14" s="121">
        <f>+SUM(F14:I14,K14)</f>
        <v>95348</v>
      </c>
      <c r="F14" s="121">
        <v>0</v>
      </c>
      <c r="G14" s="121">
        <v>0</v>
      </c>
      <c r="H14" s="121">
        <v>83600</v>
      </c>
      <c r="I14" s="121">
        <v>11748</v>
      </c>
      <c r="J14" s="121"/>
      <c r="K14" s="121">
        <v>0</v>
      </c>
      <c r="L14" s="121">
        <v>82920</v>
      </c>
      <c r="M14" s="121">
        <f>SUM(N14,+U14)</f>
        <v>25108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25108</v>
      </c>
      <c r="V14" s="121">
        <f>+SUM(D14,M14)</f>
        <v>203376</v>
      </c>
      <c r="W14" s="121">
        <f>+SUM(E14,N14)</f>
        <v>95348</v>
      </c>
      <c r="X14" s="121">
        <f>+SUM(F14,O14)</f>
        <v>0</v>
      </c>
      <c r="Y14" s="121">
        <f>+SUM(G14,P14)</f>
        <v>0</v>
      </c>
      <c r="Z14" s="121">
        <f>+SUM(H14,Q14)</f>
        <v>83600</v>
      </c>
      <c r="AA14" s="121">
        <f>+SUM(I14,R14)</f>
        <v>11748</v>
      </c>
      <c r="AB14" s="121">
        <f>+SUM(J14,S14)</f>
        <v>0</v>
      </c>
      <c r="AC14" s="121">
        <f>+SUM(K14,T14)</f>
        <v>0</v>
      </c>
      <c r="AD14" s="121">
        <f>+SUM(L14,U14)</f>
        <v>108028</v>
      </c>
      <c r="AE14" s="209" t="s">
        <v>326</v>
      </c>
      <c r="AF14" s="208"/>
    </row>
    <row r="15" spans="1:32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410168</v>
      </c>
      <c r="E15" s="121">
        <f>+SUM(F15:I15,K15)</f>
        <v>214935</v>
      </c>
      <c r="F15" s="121">
        <v>0</v>
      </c>
      <c r="G15" s="121">
        <v>0</v>
      </c>
      <c r="H15" s="121">
        <v>195200</v>
      </c>
      <c r="I15" s="121">
        <v>19705</v>
      </c>
      <c r="J15" s="121"/>
      <c r="K15" s="121">
        <v>30</v>
      </c>
      <c r="L15" s="121">
        <v>195233</v>
      </c>
      <c r="M15" s="121">
        <f>SUM(N15,+U15)</f>
        <v>46104</v>
      </c>
      <c r="N15" s="121">
        <f>+SUM(O15:R15,T15)</f>
        <v>16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16</v>
      </c>
      <c r="U15" s="121">
        <v>46088</v>
      </c>
      <c r="V15" s="121">
        <f>+SUM(D15,M15)</f>
        <v>456272</v>
      </c>
      <c r="W15" s="121">
        <f>+SUM(E15,N15)</f>
        <v>214951</v>
      </c>
      <c r="X15" s="121">
        <f>+SUM(F15,O15)</f>
        <v>0</v>
      </c>
      <c r="Y15" s="121">
        <f>+SUM(G15,P15)</f>
        <v>0</v>
      </c>
      <c r="Z15" s="121">
        <f>+SUM(H15,Q15)</f>
        <v>195200</v>
      </c>
      <c r="AA15" s="121">
        <f>+SUM(I15,R15)</f>
        <v>19705</v>
      </c>
      <c r="AB15" s="121">
        <f>+SUM(J15,S15)</f>
        <v>0</v>
      </c>
      <c r="AC15" s="121">
        <f>+SUM(K15,T15)</f>
        <v>46</v>
      </c>
      <c r="AD15" s="121">
        <f>+SUM(L15,U15)</f>
        <v>241321</v>
      </c>
      <c r="AE15" s="209" t="s">
        <v>326</v>
      </c>
      <c r="AF15" s="208"/>
    </row>
    <row r="16" spans="1:32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98960</v>
      </c>
      <c r="E16" s="121">
        <f>+SUM(F16:I16,K16)</f>
        <v>14917</v>
      </c>
      <c r="F16" s="121">
        <v>0</v>
      </c>
      <c r="G16" s="121">
        <v>0</v>
      </c>
      <c r="H16" s="121">
        <v>0</v>
      </c>
      <c r="I16" s="121">
        <v>14138</v>
      </c>
      <c r="J16" s="121"/>
      <c r="K16" s="121">
        <v>779</v>
      </c>
      <c r="L16" s="121">
        <v>84043</v>
      </c>
      <c r="M16" s="121">
        <f>SUM(N16,+U16)</f>
        <v>10304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10304</v>
      </c>
      <c r="V16" s="121">
        <f>+SUM(D16,M16)</f>
        <v>109264</v>
      </c>
      <c r="W16" s="121">
        <f>+SUM(E16,N16)</f>
        <v>14917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14138</v>
      </c>
      <c r="AB16" s="121">
        <f>+SUM(J16,S16)</f>
        <v>0</v>
      </c>
      <c r="AC16" s="121">
        <f>+SUM(K16,T16)</f>
        <v>779</v>
      </c>
      <c r="AD16" s="121">
        <f>+SUM(L16,U16)</f>
        <v>94347</v>
      </c>
      <c r="AE16" s="209" t="s">
        <v>326</v>
      </c>
      <c r="AF16" s="208"/>
    </row>
    <row r="17" spans="1:32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151735</v>
      </c>
      <c r="E17" s="121">
        <f>+SUM(F17:I17,K17)</f>
        <v>18969</v>
      </c>
      <c r="F17" s="121">
        <v>0</v>
      </c>
      <c r="G17" s="121">
        <v>0</v>
      </c>
      <c r="H17" s="121">
        <v>0</v>
      </c>
      <c r="I17" s="121">
        <v>17736</v>
      </c>
      <c r="J17" s="121"/>
      <c r="K17" s="121">
        <v>1233</v>
      </c>
      <c r="L17" s="121">
        <v>132766</v>
      </c>
      <c r="M17" s="121">
        <f>SUM(N17,+U17)</f>
        <v>7463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7463</v>
      </c>
      <c r="V17" s="121">
        <f>+SUM(D17,M17)</f>
        <v>159198</v>
      </c>
      <c r="W17" s="121">
        <f>+SUM(E17,N17)</f>
        <v>18969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17736</v>
      </c>
      <c r="AB17" s="121">
        <f>+SUM(J17,S17)</f>
        <v>0</v>
      </c>
      <c r="AC17" s="121">
        <f>+SUM(K17,T17)</f>
        <v>1233</v>
      </c>
      <c r="AD17" s="121">
        <f>+SUM(L17,U17)</f>
        <v>140229</v>
      </c>
      <c r="AE17" s="209" t="s">
        <v>326</v>
      </c>
      <c r="AF17" s="208"/>
    </row>
    <row r="18" spans="1:32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197257</v>
      </c>
      <c r="E18" s="121">
        <f>+SUM(F18:I18,K18)</f>
        <v>19486</v>
      </c>
      <c r="F18" s="121">
        <v>0</v>
      </c>
      <c r="G18" s="121">
        <v>2415</v>
      </c>
      <c r="H18" s="121">
        <v>0</v>
      </c>
      <c r="I18" s="121">
        <v>16615</v>
      </c>
      <c r="J18" s="121"/>
      <c r="K18" s="121">
        <v>456</v>
      </c>
      <c r="L18" s="121">
        <v>177771</v>
      </c>
      <c r="M18" s="121">
        <f>SUM(N18,+U18)</f>
        <v>29232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29232</v>
      </c>
      <c r="V18" s="121">
        <f>+SUM(D18,M18)</f>
        <v>226489</v>
      </c>
      <c r="W18" s="121">
        <f>+SUM(E18,N18)</f>
        <v>19486</v>
      </c>
      <c r="X18" s="121">
        <f>+SUM(F18,O18)</f>
        <v>0</v>
      </c>
      <c r="Y18" s="121">
        <f>+SUM(G18,P18)</f>
        <v>2415</v>
      </c>
      <c r="Z18" s="121">
        <f>+SUM(H18,Q18)</f>
        <v>0</v>
      </c>
      <c r="AA18" s="121">
        <f>+SUM(I18,R18)</f>
        <v>16615</v>
      </c>
      <c r="AB18" s="121">
        <f>+SUM(J18,S18)</f>
        <v>0</v>
      </c>
      <c r="AC18" s="121">
        <f>+SUM(K18,T18)</f>
        <v>456</v>
      </c>
      <c r="AD18" s="121">
        <f>+SUM(L18,U18)</f>
        <v>207003</v>
      </c>
      <c r="AE18" s="209" t="s">
        <v>326</v>
      </c>
      <c r="AF18" s="208"/>
    </row>
    <row r="19" spans="1:32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125220</v>
      </c>
      <c r="E19" s="121">
        <f>+SUM(F19:I19,K19)</f>
        <v>19010</v>
      </c>
      <c r="F19" s="121">
        <v>0</v>
      </c>
      <c r="G19" s="121">
        <v>2300</v>
      </c>
      <c r="H19" s="121">
        <v>0</v>
      </c>
      <c r="I19" s="121">
        <v>15928</v>
      </c>
      <c r="J19" s="121"/>
      <c r="K19" s="121">
        <v>782</v>
      </c>
      <c r="L19" s="121">
        <v>106210</v>
      </c>
      <c r="M19" s="121">
        <f>SUM(N19,+U19)</f>
        <v>7404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7404</v>
      </c>
      <c r="V19" s="121">
        <f>+SUM(D19,M19)</f>
        <v>132624</v>
      </c>
      <c r="W19" s="121">
        <f>+SUM(E19,N19)</f>
        <v>19010</v>
      </c>
      <c r="X19" s="121">
        <f>+SUM(F19,O19)</f>
        <v>0</v>
      </c>
      <c r="Y19" s="121">
        <f>+SUM(G19,P19)</f>
        <v>2300</v>
      </c>
      <c r="Z19" s="121">
        <f>+SUM(H19,Q19)</f>
        <v>0</v>
      </c>
      <c r="AA19" s="121">
        <f>+SUM(I19,R19)</f>
        <v>15928</v>
      </c>
      <c r="AB19" s="121">
        <f>+SUM(J19,S19)</f>
        <v>0</v>
      </c>
      <c r="AC19" s="121">
        <f>+SUM(K19,T19)</f>
        <v>782</v>
      </c>
      <c r="AD19" s="121">
        <f>+SUM(L19,U19)</f>
        <v>113614</v>
      </c>
      <c r="AE19" s="209" t="s">
        <v>326</v>
      </c>
      <c r="AF19" s="208"/>
    </row>
    <row r="20" spans="1:32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66646</v>
      </c>
      <c r="E20" s="121">
        <f>+SUM(F20:I20,K20)</f>
        <v>18119</v>
      </c>
      <c r="F20" s="121">
        <v>0</v>
      </c>
      <c r="G20" s="121">
        <v>72</v>
      </c>
      <c r="H20" s="121">
        <v>0</v>
      </c>
      <c r="I20" s="121">
        <v>18047</v>
      </c>
      <c r="J20" s="121"/>
      <c r="K20" s="121">
        <v>0</v>
      </c>
      <c r="L20" s="121">
        <v>48527</v>
      </c>
      <c r="M20" s="121">
        <f>SUM(N20,+U20)</f>
        <v>5099</v>
      </c>
      <c r="N20" s="121">
        <f>+SUM(O20:R20,T20)</f>
        <v>1834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1834</v>
      </c>
      <c r="U20" s="121">
        <v>3265</v>
      </c>
      <c r="V20" s="121">
        <f>+SUM(D20,M20)</f>
        <v>71745</v>
      </c>
      <c r="W20" s="121">
        <f>+SUM(E20,N20)</f>
        <v>19953</v>
      </c>
      <c r="X20" s="121">
        <f>+SUM(F20,O20)</f>
        <v>0</v>
      </c>
      <c r="Y20" s="121">
        <f>+SUM(G20,P20)</f>
        <v>72</v>
      </c>
      <c r="Z20" s="121">
        <f>+SUM(H20,Q20)</f>
        <v>0</v>
      </c>
      <c r="AA20" s="121">
        <f>+SUM(I20,R20)</f>
        <v>18047</v>
      </c>
      <c r="AB20" s="121">
        <f>+SUM(J20,S20)</f>
        <v>0</v>
      </c>
      <c r="AC20" s="121">
        <f>+SUM(K20,T20)</f>
        <v>1834</v>
      </c>
      <c r="AD20" s="121">
        <f>+SUM(L20,U20)</f>
        <v>51792</v>
      </c>
      <c r="AE20" s="209" t="s">
        <v>326</v>
      </c>
      <c r="AF20" s="208"/>
    </row>
    <row r="21" spans="1:32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566783</v>
      </c>
      <c r="E21" s="121">
        <f>+SUM(F21:I21,K21)</f>
        <v>68583</v>
      </c>
      <c r="F21" s="121">
        <v>0</v>
      </c>
      <c r="G21" s="121">
        <v>0</v>
      </c>
      <c r="H21" s="121">
        <v>33500</v>
      </c>
      <c r="I21" s="121">
        <v>35051</v>
      </c>
      <c r="J21" s="121"/>
      <c r="K21" s="121">
        <v>32</v>
      </c>
      <c r="L21" s="121">
        <v>498200</v>
      </c>
      <c r="M21" s="121">
        <f>SUM(N21,+U21)</f>
        <v>33068</v>
      </c>
      <c r="N21" s="121">
        <f>+SUM(O21:R21,T21)</f>
        <v>4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4</v>
      </c>
      <c r="U21" s="121">
        <v>33064</v>
      </c>
      <c r="V21" s="121">
        <f>+SUM(D21,M21)</f>
        <v>599851</v>
      </c>
      <c r="W21" s="121">
        <f>+SUM(E21,N21)</f>
        <v>68587</v>
      </c>
      <c r="X21" s="121">
        <f>+SUM(F21,O21)</f>
        <v>0</v>
      </c>
      <c r="Y21" s="121">
        <f>+SUM(G21,P21)</f>
        <v>0</v>
      </c>
      <c r="Z21" s="121">
        <f>+SUM(H21,Q21)</f>
        <v>33500</v>
      </c>
      <c r="AA21" s="121">
        <f>+SUM(I21,R21)</f>
        <v>35051</v>
      </c>
      <c r="AB21" s="121">
        <f>+SUM(J21,S21)</f>
        <v>0</v>
      </c>
      <c r="AC21" s="121">
        <f>+SUM(K21,T21)</f>
        <v>36</v>
      </c>
      <c r="AD21" s="121">
        <f>+SUM(L21,U21)</f>
        <v>531264</v>
      </c>
      <c r="AE21" s="209" t="s">
        <v>326</v>
      </c>
      <c r="AF21" s="208"/>
    </row>
    <row r="22" spans="1:32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181312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181312</v>
      </c>
      <c r="M22" s="121">
        <f>SUM(N22,+U22)</f>
        <v>14864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14864</v>
      </c>
      <c r="V22" s="121">
        <f>+SUM(D22,M22)</f>
        <v>196176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196176</v>
      </c>
      <c r="AE22" s="209" t="s">
        <v>326</v>
      </c>
      <c r="AF22" s="208"/>
    </row>
    <row r="23" spans="1:32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243687</v>
      </c>
      <c r="E23" s="121">
        <f>+SUM(F23:I23,K23)</f>
        <v>52832</v>
      </c>
      <c r="F23" s="121">
        <v>0</v>
      </c>
      <c r="G23" s="121">
        <v>0</v>
      </c>
      <c r="H23" s="121">
        <v>29800</v>
      </c>
      <c r="I23" s="121">
        <v>1437</v>
      </c>
      <c r="J23" s="121"/>
      <c r="K23" s="121">
        <v>21595</v>
      </c>
      <c r="L23" s="121">
        <v>190855</v>
      </c>
      <c r="M23" s="121">
        <f>SUM(N23,+U23)</f>
        <v>17509</v>
      </c>
      <c r="N23" s="121">
        <f>+SUM(O23:R23,T23)</f>
        <v>456</v>
      </c>
      <c r="O23" s="121">
        <v>456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17053</v>
      </c>
      <c r="V23" s="121">
        <f>+SUM(D23,M23)</f>
        <v>261196</v>
      </c>
      <c r="W23" s="121">
        <f>+SUM(E23,N23)</f>
        <v>53288</v>
      </c>
      <c r="X23" s="121">
        <f>+SUM(F23,O23)</f>
        <v>456</v>
      </c>
      <c r="Y23" s="121">
        <f>+SUM(G23,P23)</f>
        <v>0</v>
      </c>
      <c r="Z23" s="121">
        <f>+SUM(H23,Q23)</f>
        <v>29800</v>
      </c>
      <c r="AA23" s="121">
        <f>+SUM(I23,R23)</f>
        <v>1437</v>
      </c>
      <c r="AB23" s="121">
        <f>+SUM(J23,S23)</f>
        <v>0</v>
      </c>
      <c r="AC23" s="121">
        <f>+SUM(K23,T23)</f>
        <v>21595</v>
      </c>
      <c r="AD23" s="121">
        <f>+SUM(L23,U23)</f>
        <v>207908</v>
      </c>
      <c r="AE23" s="209" t="s">
        <v>326</v>
      </c>
      <c r="AF23" s="208"/>
    </row>
    <row r="24" spans="1:32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143537</v>
      </c>
      <c r="E24" s="121">
        <f>+SUM(F24:I24,K24)</f>
        <v>24396</v>
      </c>
      <c r="F24" s="121">
        <v>0</v>
      </c>
      <c r="G24" s="121">
        <v>0</v>
      </c>
      <c r="H24" s="121">
        <v>12800</v>
      </c>
      <c r="I24" s="121">
        <v>11498</v>
      </c>
      <c r="J24" s="121"/>
      <c r="K24" s="121">
        <v>98</v>
      </c>
      <c r="L24" s="121">
        <v>119141</v>
      </c>
      <c r="M24" s="121">
        <f>SUM(N24,+U24)</f>
        <v>23583</v>
      </c>
      <c r="N24" s="121">
        <f>+SUM(O24:R24,T24)</f>
        <v>4800</v>
      </c>
      <c r="O24" s="121">
        <v>0</v>
      </c>
      <c r="P24" s="121">
        <v>0</v>
      </c>
      <c r="Q24" s="121">
        <v>4800</v>
      </c>
      <c r="R24" s="121">
        <v>0</v>
      </c>
      <c r="S24" s="121"/>
      <c r="T24" s="121">
        <v>0</v>
      </c>
      <c r="U24" s="121">
        <v>18783</v>
      </c>
      <c r="V24" s="121">
        <f>+SUM(D24,M24)</f>
        <v>167120</v>
      </c>
      <c r="W24" s="121">
        <f>+SUM(E24,N24)</f>
        <v>29196</v>
      </c>
      <c r="X24" s="121">
        <f>+SUM(F24,O24)</f>
        <v>0</v>
      </c>
      <c r="Y24" s="121">
        <f>+SUM(G24,P24)</f>
        <v>0</v>
      </c>
      <c r="Z24" s="121">
        <f>+SUM(H24,Q24)</f>
        <v>17600</v>
      </c>
      <c r="AA24" s="121">
        <f>+SUM(I24,R24)</f>
        <v>11498</v>
      </c>
      <c r="AB24" s="121">
        <f>+SUM(J24,S24)</f>
        <v>0</v>
      </c>
      <c r="AC24" s="121">
        <f>+SUM(K24,T24)</f>
        <v>98</v>
      </c>
      <c r="AD24" s="121">
        <f>+SUM(L24,U24)</f>
        <v>137924</v>
      </c>
      <c r="AE24" s="209" t="s">
        <v>326</v>
      </c>
      <c r="AF24" s="208"/>
    </row>
    <row r="25" spans="1:32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78617</v>
      </c>
      <c r="E25" s="121">
        <f>+SUM(F25:I25,K25)</f>
        <v>10045</v>
      </c>
      <c r="F25" s="121">
        <v>0</v>
      </c>
      <c r="G25" s="121">
        <v>0</v>
      </c>
      <c r="H25" s="121">
        <v>3900</v>
      </c>
      <c r="I25" s="121">
        <v>6145</v>
      </c>
      <c r="J25" s="121"/>
      <c r="K25" s="121">
        <v>0</v>
      </c>
      <c r="L25" s="121">
        <v>68572</v>
      </c>
      <c r="M25" s="121">
        <f>SUM(N25,+U25)</f>
        <v>19373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19373</v>
      </c>
      <c r="V25" s="121">
        <f>+SUM(D25,M25)</f>
        <v>97990</v>
      </c>
      <c r="W25" s="121">
        <f>+SUM(E25,N25)</f>
        <v>10045</v>
      </c>
      <c r="X25" s="121">
        <f>+SUM(F25,O25)</f>
        <v>0</v>
      </c>
      <c r="Y25" s="121">
        <f>+SUM(G25,P25)</f>
        <v>0</v>
      </c>
      <c r="Z25" s="121">
        <f>+SUM(H25,Q25)</f>
        <v>3900</v>
      </c>
      <c r="AA25" s="121">
        <f>+SUM(I25,R25)</f>
        <v>6145</v>
      </c>
      <c r="AB25" s="121">
        <f>+SUM(J25,S25)</f>
        <v>0</v>
      </c>
      <c r="AC25" s="121">
        <f>+SUM(K25,T25)</f>
        <v>0</v>
      </c>
      <c r="AD25" s="121">
        <f>+SUM(L25,U25)</f>
        <v>87945</v>
      </c>
      <c r="AE25" s="209" t="s">
        <v>326</v>
      </c>
      <c r="AF25" s="208"/>
    </row>
    <row r="26" spans="1:32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75568</v>
      </c>
      <c r="E26" s="121">
        <f>+SUM(F26:I26,K26)</f>
        <v>3176</v>
      </c>
      <c r="F26" s="121">
        <v>0</v>
      </c>
      <c r="G26" s="121">
        <v>0</v>
      </c>
      <c r="H26" s="121">
        <v>0</v>
      </c>
      <c r="I26" s="121">
        <v>12</v>
      </c>
      <c r="J26" s="121"/>
      <c r="K26" s="121">
        <v>3164</v>
      </c>
      <c r="L26" s="121">
        <v>72392</v>
      </c>
      <c r="M26" s="121">
        <f>SUM(N26,+U26)</f>
        <v>18745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18745</v>
      </c>
      <c r="V26" s="121">
        <f>+SUM(D26,M26)</f>
        <v>94313</v>
      </c>
      <c r="W26" s="121">
        <f>+SUM(E26,N26)</f>
        <v>3176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</v>
      </c>
      <c r="AB26" s="121">
        <f>+SUM(J26,S26)</f>
        <v>0</v>
      </c>
      <c r="AC26" s="121">
        <f>+SUM(K26,T26)</f>
        <v>3164</v>
      </c>
      <c r="AD26" s="121">
        <f>+SUM(L26,U26)</f>
        <v>91137</v>
      </c>
      <c r="AE26" s="209" t="s">
        <v>326</v>
      </c>
      <c r="AF26" s="208"/>
    </row>
    <row r="27" spans="1:32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SUM(E27,+L27)</f>
        <v>7736</v>
      </c>
      <c r="E27" s="121">
        <f>+SUM(F27:I27,K27)</f>
        <v>2406</v>
      </c>
      <c r="F27" s="121">
        <v>0</v>
      </c>
      <c r="G27" s="121">
        <v>0</v>
      </c>
      <c r="H27" s="121">
        <v>0</v>
      </c>
      <c r="I27" s="121">
        <v>2406</v>
      </c>
      <c r="J27" s="121">
        <v>50854</v>
      </c>
      <c r="K27" s="121">
        <v>0</v>
      </c>
      <c r="L27" s="121">
        <v>5330</v>
      </c>
      <c r="M27" s="121">
        <f>SUM(N27,+U27)</f>
        <v>6112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61701</v>
      </c>
      <c r="T27" s="121">
        <v>0</v>
      </c>
      <c r="U27" s="121">
        <v>6112</v>
      </c>
      <c r="V27" s="121">
        <f>+SUM(D27,M27)</f>
        <v>13848</v>
      </c>
      <c r="W27" s="121">
        <f>+SUM(E27,N27)</f>
        <v>2406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2406</v>
      </c>
      <c r="AB27" s="121">
        <f>+SUM(J27,S27)</f>
        <v>112555</v>
      </c>
      <c r="AC27" s="121">
        <f>+SUM(K27,T27)</f>
        <v>0</v>
      </c>
      <c r="AD27" s="121">
        <f>+SUM(L27,U27)</f>
        <v>11442</v>
      </c>
      <c r="AE27" s="209" t="s">
        <v>326</v>
      </c>
      <c r="AF27" s="208"/>
    </row>
    <row r="28" spans="1:32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SUM(E28,+L28)</f>
        <v>72082</v>
      </c>
      <c r="E28" s="121">
        <f>+SUM(F28:I28,K28)</f>
        <v>72082</v>
      </c>
      <c r="F28" s="121">
        <v>0</v>
      </c>
      <c r="G28" s="121">
        <v>0</v>
      </c>
      <c r="H28" s="121">
        <v>0</v>
      </c>
      <c r="I28" s="121">
        <v>36357</v>
      </c>
      <c r="J28" s="121">
        <v>180299</v>
      </c>
      <c r="K28" s="121">
        <v>35725</v>
      </c>
      <c r="L28" s="121">
        <v>0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72082</v>
      </c>
      <c r="W28" s="121">
        <f>+SUM(E28,N28)</f>
        <v>72082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36357</v>
      </c>
      <c r="AB28" s="121">
        <f>+SUM(J28,S28)</f>
        <v>180299</v>
      </c>
      <c r="AC28" s="121">
        <f>+SUM(K28,T28)</f>
        <v>35725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SUM(E29,+L29)</f>
        <v>2623074</v>
      </c>
      <c r="E29" s="121">
        <f>+SUM(F29:I29,K29)</f>
        <v>2603850</v>
      </c>
      <c r="F29" s="121">
        <v>2538949</v>
      </c>
      <c r="G29" s="121">
        <v>0</v>
      </c>
      <c r="H29" s="121">
        <v>0</v>
      </c>
      <c r="I29" s="121">
        <v>11228</v>
      </c>
      <c r="J29" s="121">
        <v>3718368</v>
      </c>
      <c r="K29" s="121">
        <v>53673</v>
      </c>
      <c r="L29" s="121">
        <v>19224</v>
      </c>
      <c r="M29" s="121">
        <f>SUM(N29,+U29)</f>
        <v>68491</v>
      </c>
      <c r="N29" s="121">
        <f>+SUM(O29:R29,T29)</f>
        <v>65186</v>
      </c>
      <c r="O29" s="121">
        <v>0</v>
      </c>
      <c r="P29" s="121">
        <v>0</v>
      </c>
      <c r="Q29" s="121">
        <v>62000</v>
      </c>
      <c r="R29" s="121">
        <v>121</v>
      </c>
      <c r="S29" s="121">
        <v>341141</v>
      </c>
      <c r="T29" s="121">
        <v>3065</v>
      </c>
      <c r="U29" s="121">
        <v>3305</v>
      </c>
      <c r="V29" s="121">
        <f>+SUM(D29,M29)</f>
        <v>2691565</v>
      </c>
      <c r="W29" s="121">
        <f>+SUM(E29,N29)</f>
        <v>2669036</v>
      </c>
      <c r="X29" s="121">
        <f>+SUM(F29,O29)</f>
        <v>2538949</v>
      </c>
      <c r="Y29" s="121">
        <f>+SUM(G29,P29)</f>
        <v>0</v>
      </c>
      <c r="Z29" s="121">
        <f>+SUM(H29,Q29)</f>
        <v>62000</v>
      </c>
      <c r="AA29" s="121">
        <f>+SUM(I29,R29)</f>
        <v>11349</v>
      </c>
      <c r="AB29" s="121">
        <f>+SUM(J29,S29)</f>
        <v>4059509</v>
      </c>
      <c r="AC29" s="121">
        <f>+SUM(K29,T29)</f>
        <v>56738</v>
      </c>
      <c r="AD29" s="121">
        <f>+SUM(L29,U29)</f>
        <v>22529</v>
      </c>
      <c r="AE29" s="209" t="s">
        <v>326</v>
      </c>
      <c r="AF29" s="208"/>
    </row>
    <row r="30" spans="1:32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SUM(E30,+L30)</f>
        <v>55985</v>
      </c>
      <c r="E30" s="121">
        <f>+SUM(F30:I30,K30)</f>
        <v>49721</v>
      </c>
      <c r="F30" s="121">
        <v>0</v>
      </c>
      <c r="G30" s="121">
        <v>0</v>
      </c>
      <c r="H30" s="121">
        <v>0</v>
      </c>
      <c r="I30" s="121">
        <v>7491</v>
      </c>
      <c r="J30" s="121">
        <v>811582</v>
      </c>
      <c r="K30" s="121">
        <v>42230</v>
      </c>
      <c r="L30" s="121">
        <v>6264</v>
      </c>
      <c r="M30" s="121">
        <f>SUM(N30,+U30)</f>
        <v>2360</v>
      </c>
      <c r="N30" s="121">
        <f>+SUM(O30:R30,T30)</f>
        <v>702</v>
      </c>
      <c r="O30" s="121">
        <v>667</v>
      </c>
      <c r="P30" s="121">
        <v>0</v>
      </c>
      <c r="Q30" s="121">
        <v>0</v>
      </c>
      <c r="R30" s="121">
        <v>0</v>
      </c>
      <c r="S30" s="121">
        <v>185571</v>
      </c>
      <c r="T30" s="121">
        <v>35</v>
      </c>
      <c r="U30" s="121">
        <v>1658</v>
      </c>
      <c r="V30" s="121">
        <f>+SUM(D30,M30)</f>
        <v>58345</v>
      </c>
      <c r="W30" s="121">
        <f>+SUM(E30,N30)</f>
        <v>50423</v>
      </c>
      <c r="X30" s="121">
        <f>+SUM(F30,O30)</f>
        <v>667</v>
      </c>
      <c r="Y30" s="121">
        <f>+SUM(G30,P30)</f>
        <v>0</v>
      </c>
      <c r="Z30" s="121">
        <f>+SUM(H30,Q30)</f>
        <v>0</v>
      </c>
      <c r="AA30" s="121">
        <f>+SUM(I30,R30)</f>
        <v>7491</v>
      </c>
      <c r="AB30" s="121">
        <f>+SUM(J30,S30)</f>
        <v>997153</v>
      </c>
      <c r="AC30" s="121">
        <f>+SUM(K30,T30)</f>
        <v>42265</v>
      </c>
      <c r="AD30" s="121">
        <f>+SUM(L30,U30)</f>
        <v>7922</v>
      </c>
      <c r="AE30" s="209" t="s">
        <v>326</v>
      </c>
      <c r="AF30" s="208"/>
    </row>
    <row r="31" spans="1:32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SUM(E31,+L31)</f>
        <v>562084</v>
      </c>
      <c r="E31" s="121">
        <f>+SUM(F31:I31,K31)</f>
        <v>562084</v>
      </c>
      <c r="F31" s="121">
        <v>24880</v>
      </c>
      <c r="G31" s="121">
        <v>0</v>
      </c>
      <c r="H31" s="121">
        <v>271400</v>
      </c>
      <c r="I31" s="121">
        <v>123176</v>
      </c>
      <c r="J31" s="121">
        <v>617522</v>
      </c>
      <c r="K31" s="121">
        <v>142628</v>
      </c>
      <c r="L31" s="121">
        <v>0</v>
      </c>
      <c r="M31" s="121">
        <f>SUM(N31,+U31)</f>
        <v>13</v>
      </c>
      <c r="N31" s="121">
        <f>+SUM(O31:R31,T31)</f>
        <v>13</v>
      </c>
      <c r="O31" s="121">
        <v>0</v>
      </c>
      <c r="P31" s="121">
        <v>0</v>
      </c>
      <c r="Q31" s="121">
        <v>0</v>
      </c>
      <c r="R31" s="121">
        <v>13</v>
      </c>
      <c r="S31" s="121">
        <v>100248</v>
      </c>
      <c r="T31" s="121">
        <v>0</v>
      </c>
      <c r="U31" s="121">
        <v>0</v>
      </c>
      <c r="V31" s="121">
        <f>+SUM(D31,M31)</f>
        <v>562097</v>
      </c>
      <c r="W31" s="121">
        <f>+SUM(E31,N31)</f>
        <v>562097</v>
      </c>
      <c r="X31" s="121">
        <f>+SUM(F31,O31)</f>
        <v>24880</v>
      </c>
      <c r="Y31" s="121">
        <f>+SUM(G31,P31)</f>
        <v>0</v>
      </c>
      <c r="Z31" s="121">
        <f>+SUM(H31,Q31)</f>
        <v>271400</v>
      </c>
      <c r="AA31" s="121">
        <f>+SUM(I31,R31)</f>
        <v>123189</v>
      </c>
      <c r="AB31" s="121">
        <f>+SUM(J31,S31)</f>
        <v>717770</v>
      </c>
      <c r="AC31" s="121">
        <f>+SUM(K31,T31)</f>
        <v>142628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275</v>
      </c>
      <c r="D7" s="140">
        <f>+SUM(E7,J7)</f>
        <v>6525010</v>
      </c>
      <c r="E7" s="140">
        <f>+SUM(F7:I7)</f>
        <v>6508986</v>
      </c>
      <c r="F7" s="140">
        <f t="shared" ref="F7:K7" si="0">SUM(F$8:F$257)</f>
        <v>0</v>
      </c>
      <c r="G7" s="140">
        <f t="shared" si="0"/>
        <v>6065154</v>
      </c>
      <c r="H7" s="140">
        <f t="shared" si="0"/>
        <v>443832</v>
      </c>
      <c r="I7" s="140">
        <f t="shared" si="0"/>
        <v>0</v>
      </c>
      <c r="J7" s="140">
        <f t="shared" si="0"/>
        <v>16024</v>
      </c>
      <c r="K7" s="140">
        <f t="shared" si="0"/>
        <v>3381063</v>
      </c>
      <c r="L7" s="140">
        <f>+SUM(M7,R7,V7,W7,AC7)</f>
        <v>7650929</v>
      </c>
      <c r="M7" s="140">
        <f>+SUM(N7:Q7)</f>
        <v>666484</v>
      </c>
      <c r="N7" s="140">
        <f>SUM(N$8:N$257)</f>
        <v>500276</v>
      </c>
      <c r="O7" s="140">
        <f>SUM(O$8:O$257)</f>
        <v>42472</v>
      </c>
      <c r="P7" s="140">
        <f>SUM(P$8:P$257)</f>
        <v>123736</v>
      </c>
      <c r="Q7" s="140">
        <f>SUM(Q$8:Q$257)</f>
        <v>0</v>
      </c>
      <c r="R7" s="140">
        <f>+SUM(S7:U7)</f>
        <v>1036256</v>
      </c>
      <c r="S7" s="140">
        <f>SUM(S$8:S$257)</f>
        <v>144251</v>
      </c>
      <c r="T7" s="140">
        <f>SUM(T$8:T$257)</f>
        <v>850657</v>
      </c>
      <c r="U7" s="140">
        <f>SUM(U$8:U$257)</f>
        <v>41348</v>
      </c>
      <c r="V7" s="140">
        <f>SUM(V$8:V$257)</f>
        <v>0</v>
      </c>
      <c r="W7" s="140">
        <f>+SUM(X7:AA7)</f>
        <v>5946295</v>
      </c>
      <c r="X7" s="140">
        <f t="shared" ref="X7:AD7" si="1">SUM(X$8:X$257)</f>
        <v>2744749</v>
      </c>
      <c r="Y7" s="140">
        <f t="shared" si="1"/>
        <v>2629161</v>
      </c>
      <c r="Z7" s="140">
        <f t="shared" si="1"/>
        <v>492537</v>
      </c>
      <c r="AA7" s="140">
        <f t="shared" si="1"/>
        <v>79848</v>
      </c>
      <c r="AB7" s="140">
        <f t="shared" si="1"/>
        <v>1997562</v>
      </c>
      <c r="AC7" s="140">
        <f t="shared" si="1"/>
        <v>1894</v>
      </c>
      <c r="AD7" s="140">
        <f t="shared" si="1"/>
        <v>361828</v>
      </c>
      <c r="AE7" s="140">
        <f>+SUM(D7,L7,AD7)</f>
        <v>14537767</v>
      </c>
      <c r="AF7" s="140">
        <f>+SUM(AG7,AL7)</f>
        <v>0</v>
      </c>
      <c r="AG7" s="140">
        <f>+SUM(AH7:AK7)</f>
        <v>0</v>
      </c>
      <c r="AH7" s="140">
        <f t="shared" ref="AH7:AM7" si="2">SUM(AH$8:AH$257)</f>
        <v>0</v>
      </c>
      <c r="AI7" s="140">
        <f t="shared" si="2"/>
        <v>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9632</v>
      </c>
      <c r="AN7" s="140">
        <f>+SUM(AO7,AT7,AX7,AY7,BE7)</f>
        <v>802083</v>
      </c>
      <c r="AO7" s="140">
        <f>+SUM(AP7:AS7)</f>
        <v>112001</v>
      </c>
      <c r="AP7" s="140">
        <f>SUM(AP$8:AP$257)</f>
        <v>78272</v>
      </c>
      <c r="AQ7" s="140">
        <f>SUM(AQ$8:AQ$257)</f>
        <v>673</v>
      </c>
      <c r="AR7" s="140">
        <f>SUM(AR$8:AR$257)</f>
        <v>33056</v>
      </c>
      <c r="AS7" s="140">
        <f>SUM(AS$8:AS$257)</f>
        <v>0</v>
      </c>
      <c r="AT7" s="140">
        <f>+SUM(AU7:AW7)</f>
        <v>231661</v>
      </c>
      <c r="AU7" s="140">
        <f>SUM(AU$8:AU$257)</f>
        <v>0</v>
      </c>
      <c r="AV7" s="140">
        <f>SUM(AV$8:AV$257)</f>
        <v>231661</v>
      </c>
      <c r="AW7" s="140">
        <f>SUM(AW$8:AW$257)</f>
        <v>0</v>
      </c>
      <c r="AX7" s="140">
        <f>SUM(AX$8:AX$257)</f>
        <v>0</v>
      </c>
      <c r="AY7" s="140">
        <f>+SUM(AZ7:BC7)</f>
        <v>458421</v>
      </c>
      <c r="AZ7" s="140">
        <f t="shared" ref="AZ7:BF7" si="3">SUM(AZ$8:AZ$257)</f>
        <v>64472</v>
      </c>
      <c r="BA7" s="140">
        <f t="shared" si="3"/>
        <v>375779</v>
      </c>
      <c r="BB7" s="140">
        <f t="shared" si="3"/>
        <v>0</v>
      </c>
      <c r="BC7" s="140">
        <f t="shared" si="3"/>
        <v>18170</v>
      </c>
      <c r="BD7" s="140">
        <f t="shared" si="3"/>
        <v>679029</v>
      </c>
      <c r="BE7" s="140">
        <f t="shared" si="3"/>
        <v>0</v>
      </c>
      <c r="BF7" s="140">
        <f t="shared" si="3"/>
        <v>60051</v>
      </c>
      <c r="BG7" s="140">
        <f>+SUM(BF7,AN7,AF7)</f>
        <v>862134</v>
      </c>
      <c r="BH7" s="140">
        <f t="shared" ref="BH7:CI7" si="4">SUM(D7,AF7)</f>
        <v>6525010</v>
      </c>
      <c r="BI7" s="140">
        <f t="shared" si="4"/>
        <v>6508986</v>
      </c>
      <c r="BJ7" s="140">
        <f t="shared" si="4"/>
        <v>0</v>
      </c>
      <c r="BK7" s="140">
        <f t="shared" si="4"/>
        <v>6065154</v>
      </c>
      <c r="BL7" s="140">
        <f t="shared" si="4"/>
        <v>443832</v>
      </c>
      <c r="BM7" s="140">
        <f t="shared" si="4"/>
        <v>0</v>
      </c>
      <c r="BN7" s="140">
        <f t="shared" si="4"/>
        <v>16024</v>
      </c>
      <c r="BO7" s="140">
        <f t="shared" si="4"/>
        <v>3390695</v>
      </c>
      <c r="BP7" s="140">
        <f t="shared" si="4"/>
        <v>8453012</v>
      </c>
      <c r="BQ7" s="140">
        <f t="shared" si="4"/>
        <v>778485</v>
      </c>
      <c r="BR7" s="140">
        <f t="shared" si="4"/>
        <v>578548</v>
      </c>
      <c r="BS7" s="140">
        <f t="shared" si="4"/>
        <v>43145</v>
      </c>
      <c r="BT7" s="140">
        <f t="shared" si="4"/>
        <v>156792</v>
      </c>
      <c r="BU7" s="140">
        <f t="shared" si="4"/>
        <v>0</v>
      </c>
      <c r="BV7" s="140">
        <f t="shared" si="4"/>
        <v>1267917</v>
      </c>
      <c r="BW7" s="140">
        <f t="shared" si="4"/>
        <v>144251</v>
      </c>
      <c r="BX7" s="140">
        <f t="shared" si="4"/>
        <v>1082318</v>
      </c>
      <c r="BY7" s="140">
        <f t="shared" si="4"/>
        <v>41348</v>
      </c>
      <c r="BZ7" s="140">
        <f t="shared" si="4"/>
        <v>0</v>
      </c>
      <c r="CA7" s="140">
        <f t="shared" si="4"/>
        <v>6404716</v>
      </c>
      <c r="CB7" s="140">
        <f t="shared" si="4"/>
        <v>2809221</v>
      </c>
      <c r="CC7" s="140">
        <f t="shared" si="4"/>
        <v>3004940</v>
      </c>
      <c r="CD7" s="140">
        <f t="shared" si="4"/>
        <v>492537</v>
      </c>
      <c r="CE7" s="140">
        <f t="shared" si="4"/>
        <v>98018</v>
      </c>
      <c r="CF7" s="140">
        <f t="shared" si="4"/>
        <v>2676591</v>
      </c>
      <c r="CG7" s="140">
        <f t="shared" si="4"/>
        <v>1894</v>
      </c>
      <c r="CH7" s="140">
        <f t="shared" si="4"/>
        <v>421879</v>
      </c>
      <c r="CI7" s="140">
        <f t="shared" si="4"/>
        <v>15399901</v>
      </c>
    </row>
    <row r="8" spans="1:8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2838134</v>
      </c>
      <c r="L8" s="121">
        <f>+SUM(M8,R8,V8,W8,AC8)</f>
        <v>1418432</v>
      </c>
      <c r="M8" s="121">
        <f>+SUM(N8:Q8)</f>
        <v>58901</v>
      </c>
      <c r="N8" s="121">
        <v>58901</v>
      </c>
      <c r="O8" s="121">
        <v>0</v>
      </c>
      <c r="P8" s="121">
        <v>0</v>
      </c>
      <c r="Q8" s="121">
        <v>0</v>
      </c>
      <c r="R8" s="121">
        <f>+SUM(S8:U8)</f>
        <v>66069</v>
      </c>
      <c r="S8" s="121">
        <v>0</v>
      </c>
      <c r="T8" s="121">
        <v>66069</v>
      </c>
      <c r="U8" s="121">
        <v>0</v>
      </c>
      <c r="V8" s="121">
        <v>0</v>
      </c>
      <c r="W8" s="121">
        <f>+SUM(X8:AA8)</f>
        <v>1293462</v>
      </c>
      <c r="X8" s="121">
        <v>924938</v>
      </c>
      <c r="Y8" s="121">
        <v>368524</v>
      </c>
      <c r="Z8" s="121">
        <v>0</v>
      </c>
      <c r="AA8" s="121">
        <v>0</v>
      </c>
      <c r="AB8" s="121">
        <v>334277</v>
      </c>
      <c r="AC8" s="121">
        <v>0</v>
      </c>
      <c r="AD8" s="121">
        <v>84480</v>
      </c>
      <c r="AE8" s="121">
        <f>+SUM(D8,L8,AD8)</f>
        <v>1502912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11082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11082</v>
      </c>
      <c r="AZ8" s="121">
        <v>11082</v>
      </c>
      <c r="BA8" s="121">
        <v>0</v>
      </c>
      <c r="BB8" s="121">
        <v>0</v>
      </c>
      <c r="BC8" s="121">
        <v>0</v>
      </c>
      <c r="BD8" s="121">
        <v>237943</v>
      </c>
      <c r="BE8" s="121">
        <v>0</v>
      </c>
      <c r="BF8" s="121">
        <v>0</v>
      </c>
      <c r="BG8" s="121">
        <f>+SUM(BF8,AN8,AF8)</f>
        <v>11082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2838134</v>
      </c>
      <c r="BP8" s="121">
        <f>SUM(L8,AN8)</f>
        <v>1429514</v>
      </c>
      <c r="BQ8" s="121">
        <f>SUM(M8,AO8)</f>
        <v>58901</v>
      </c>
      <c r="BR8" s="121">
        <f>SUM(N8,AP8)</f>
        <v>58901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66069</v>
      </c>
      <c r="BW8" s="121">
        <f>SUM(S8,AU8)</f>
        <v>0</v>
      </c>
      <c r="BX8" s="121">
        <f>SUM(T8,AV8)</f>
        <v>66069</v>
      </c>
      <c r="BY8" s="121">
        <f>SUM(U8,AW8)</f>
        <v>0</v>
      </c>
      <c r="BZ8" s="121">
        <f>SUM(V8,AX8)</f>
        <v>0</v>
      </c>
      <c r="CA8" s="121">
        <f>SUM(W8,AY8)</f>
        <v>1304544</v>
      </c>
      <c r="CB8" s="121">
        <f>SUM(X8,AZ8)</f>
        <v>936020</v>
      </c>
      <c r="CC8" s="121">
        <f>SUM(Y8,BA8)</f>
        <v>368524</v>
      </c>
      <c r="CD8" s="121">
        <f>SUM(Z8,BB8)</f>
        <v>0</v>
      </c>
      <c r="CE8" s="121">
        <f>SUM(AA8,BC8)</f>
        <v>0</v>
      </c>
      <c r="CF8" s="121">
        <f>SUM(AB8,BD8)</f>
        <v>572220</v>
      </c>
      <c r="CG8" s="121">
        <f>SUM(AC8,BE8)</f>
        <v>0</v>
      </c>
      <c r="CH8" s="121">
        <f>SUM(AD8,BF8)</f>
        <v>84480</v>
      </c>
      <c r="CI8" s="121">
        <f>SUM(AE8,BG8)</f>
        <v>1513994</v>
      </c>
    </row>
    <row r="9" spans="1:8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2021739</v>
      </c>
      <c r="M9" s="121">
        <f>+SUM(N9:Q9)</f>
        <v>129105</v>
      </c>
      <c r="N9" s="121">
        <v>116325</v>
      </c>
      <c r="O9" s="121">
        <v>12780</v>
      </c>
      <c r="P9" s="121">
        <v>0</v>
      </c>
      <c r="Q9" s="121">
        <v>0</v>
      </c>
      <c r="R9" s="121">
        <f>+SUM(S9:U9)</f>
        <v>52088</v>
      </c>
      <c r="S9" s="121">
        <v>5293</v>
      </c>
      <c r="T9" s="121">
        <v>46795</v>
      </c>
      <c r="U9" s="121">
        <v>0</v>
      </c>
      <c r="V9" s="121">
        <v>0</v>
      </c>
      <c r="W9" s="121">
        <f>+SUM(X9:AA9)</f>
        <v>1840546</v>
      </c>
      <c r="X9" s="121">
        <v>638755</v>
      </c>
      <c r="Y9" s="121">
        <v>1167452</v>
      </c>
      <c r="Z9" s="121">
        <v>0</v>
      </c>
      <c r="AA9" s="121">
        <v>34339</v>
      </c>
      <c r="AB9" s="121">
        <v>470931</v>
      </c>
      <c r="AC9" s="121">
        <v>0</v>
      </c>
      <c r="AD9" s="121">
        <v>78138</v>
      </c>
      <c r="AE9" s="121">
        <f>+SUM(D9,L9,AD9)</f>
        <v>2099877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1268</v>
      </c>
      <c r="AO9" s="121">
        <f>+SUM(AP9:AS9)</f>
        <v>673</v>
      </c>
      <c r="AP9" s="121">
        <v>0</v>
      </c>
      <c r="AQ9" s="121">
        <v>673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595</v>
      </c>
      <c r="AZ9" s="121">
        <v>0</v>
      </c>
      <c r="BA9" s="121">
        <v>0</v>
      </c>
      <c r="BB9" s="121">
        <v>0</v>
      </c>
      <c r="BC9" s="121">
        <v>595</v>
      </c>
      <c r="BD9" s="121">
        <v>132915</v>
      </c>
      <c r="BE9" s="121">
        <v>0</v>
      </c>
      <c r="BF9" s="121">
        <v>534</v>
      </c>
      <c r="BG9" s="121">
        <f>+SUM(BF9,AN9,AF9)</f>
        <v>1802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2023007</v>
      </c>
      <c r="BQ9" s="121">
        <f>SUM(M9,AO9)</f>
        <v>129778</v>
      </c>
      <c r="BR9" s="121">
        <f>SUM(N9,AP9)</f>
        <v>116325</v>
      </c>
      <c r="BS9" s="121">
        <f>SUM(O9,AQ9)</f>
        <v>13453</v>
      </c>
      <c r="BT9" s="121">
        <f>SUM(P9,AR9)</f>
        <v>0</v>
      </c>
      <c r="BU9" s="121">
        <f>SUM(Q9,AS9)</f>
        <v>0</v>
      </c>
      <c r="BV9" s="121">
        <f>SUM(R9,AT9)</f>
        <v>52088</v>
      </c>
      <c r="BW9" s="121">
        <f>SUM(S9,AU9)</f>
        <v>5293</v>
      </c>
      <c r="BX9" s="121">
        <f>SUM(T9,AV9)</f>
        <v>46795</v>
      </c>
      <c r="BY9" s="121">
        <f>SUM(U9,AW9)</f>
        <v>0</v>
      </c>
      <c r="BZ9" s="121">
        <f>SUM(V9,AX9)</f>
        <v>0</v>
      </c>
      <c r="CA9" s="121">
        <f>SUM(W9,AY9)</f>
        <v>1841141</v>
      </c>
      <c r="CB9" s="121">
        <f>SUM(X9,AZ9)</f>
        <v>638755</v>
      </c>
      <c r="CC9" s="121">
        <f>SUM(Y9,BA9)</f>
        <v>1167452</v>
      </c>
      <c r="CD9" s="121">
        <f>SUM(Z9,BB9)</f>
        <v>0</v>
      </c>
      <c r="CE9" s="121">
        <f>SUM(AA9,BC9)</f>
        <v>34934</v>
      </c>
      <c r="CF9" s="121">
        <f>SUM(AB9,BD9)</f>
        <v>603846</v>
      </c>
      <c r="CG9" s="121">
        <f>SUM(AC9,BE9)</f>
        <v>0</v>
      </c>
      <c r="CH9" s="121">
        <f>SUM(AD9,BF9)</f>
        <v>78672</v>
      </c>
      <c r="CI9" s="121">
        <f>SUM(AE9,BG9)</f>
        <v>2101679</v>
      </c>
    </row>
    <row r="10" spans="1:8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42279</v>
      </c>
      <c r="L10" s="121">
        <f>+SUM(M10,R10,V10,W10,AC10)</f>
        <v>219042</v>
      </c>
      <c r="M10" s="121">
        <f>+SUM(N10:Q10)</f>
        <v>15546</v>
      </c>
      <c r="N10" s="121">
        <v>15546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203496</v>
      </c>
      <c r="X10" s="121">
        <v>197690</v>
      </c>
      <c r="Y10" s="121">
        <v>5806</v>
      </c>
      <c r="Z10" s="121">
        <v>0</v>
      </c>
      <c r="AA10" s="121">
        <v>0</v>
      </c>
      <c r="AB10" s="121">
        <v>274852</v>
      </c>
      <c r="AC10" s="121">
        <v>0</v>
      </c>
      <c r="AD10" s="121">
        <v>24342</v>
      </c>
      <c r="AE10" s="121">
        <f>+SUM(D10,L10,AD10)</f>
        <v>243384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6087</v>
      </c>
      <c r="AN10" s="121">
        <f>+SUM(AO10,AT10,AX10,AY10,BE10)</f>
        <v>34154</v>
      </c>
      <c r="AO10" s="121">
        <f>+SUM(AP10:AS10)</f>
        <v>15546</v>
      </c>
      <c r="AP10" s="121">
        <v>15546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18608</v>
      </c>
      <c r="AZ10" s="121">
        <v>18608</v>
      </c>
      <c r="BA10" s="121">
        <v>0</v>
      </c>
      <c r="BB10" s="121">
        <v>0</v>
      </c>
      <c r="BC10" s="121">
        <v>0</v>
      </c>
      <c r="BD10" s="121">
        <v>40076</v>
      </c>
      <c r="BE10" s="121">
        <v>0</v>
      </c>
      <c r="BF10" s="121">
        <v>561</v>
      </c>
      <c r="BG10" s="121">
        <f>+SUM(BF10,AN10,AF10)</f>
        <v>34715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48366</v>
      </c>
      <c r="BP10" s="121">
        <f>SUM(L10,AN10)</f>
        <v>253196</v>
      </c>
      <c r="BQ10" s="121">
        <f>SUM(M10,AO10)</f>
        <v>31092</v>
      </c>
      <c r="BR10" s="121">
        <f>SUM(N10,AP10)</f>
        <v>31092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222104</v>
      </c>
      <c r="CB10" s="121">
        <f>SUM(X10,AZ10)</f>
        <v>216298</v>
      </c>
      <c r="CC10" s="121">
        <f>SUM(Y10,BA10)</f>
        <v>5806</v>
      </c>
      <c r="CD10" s="121">
        <f>SUM(Z10,BB10)</f>
        <v>0</v>
      </c>
      <c r="CE10" s="121">
        <f>SUM(AA10,BC10)</f>
        <v>0</v>
      </c>
      <c r="CF10" s="121">
        <f>SUM(AB10,BD10)</f>
        <v>314928</v>
      </c>
      <c r="CG10" s="121">
        <f>SUM(AC10,BE10)</f>
        <v>0</v>
      </c>
      <c r="CH10" s="121">
        <f>SUM(AD10,BF10)</f>
        <v>24903</v>
      </c>
      <c r="CI10" s="121">
        <f>SUM(AE10,BG10)</f>
        <v>278099</v>
      </c>
    </row>
    <row r="11" spans="1:8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501298</v>
      </c>
      <c r="M11" s="121">
        <f>+SUM(N11:Q11)</f>
        <v>115430</v>
      </c>
      <c r="N11" s="121">
        <v>39058</v>
      </c>
      <c r="O11" s="121">
        <v>29692</v>
      </c>
      <c r="P11" s="121">
        <v>46680</v>
      </c>
      <c r="Q11" s="121">
        <v>0</v>
      </c>
      <c r="R11" s="121">
        <f>+SUM(S11:U11)</f>
        <v>33555</v>
      </c>
      <c r="S11" s="121">
        <v>20245</v>
      </c>
      <c r="T11" s="121">
        <v>13310</v>
      </c>
      <c r="U11" s="121">
        <v>0</v>
      </c>
      <c r="V11" s="121">
        <v>0</v>
      </c>
      <c r="W11" s="121">
        <f>+SUM(X11:AA11)</f>
        <v>352313</v>
      </c>
      <c r="X11" s="121">
        <v>142499</v>
      </c>
      <c r="Y11" s="121">
        <v>209814</v>
      </c>
      <c r="Z11" s="121">
        <v>0</v>
      </c>
      <c r="AA11" s="121">
        <v>0</v>
      </c>
      <c r="AB11" s="121">
        <v>52169</v>
      </c>
      <c r="AC11" s="121">
        <v>0</v>
      </c>
      <c r="AD11" s="121">
        <v>4086</v>
      </c>
      <c r="AE11" s="121">
        <f>+SUM(D11,L11,AD11)</f>
        <v>505384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25264</v>
      </c>
      <c r="BG11" s="121">
        <f>+SUM(BF11,AN11,AF11)</f>
        <v>25264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501298</v>
      </c>
      <c r="BQ11" s="121">
        <f>SUM(M11,AO11)</f>
        <v>115430</v>
      </c>
      <c r="BR11" s="121">
        <f>SUM(N11,AP11)</f>
        <v>39058</v>
      </c>
      <c r="BS11" s="121">
        <f>SUM(O11,AQ11)</f>
        <v>29692</v>
      </c>
      <c r="BT11" s="121">
        <f>SUM(P11,AR11)</f>
        <v>46680</v>
      </c>
      <c r="BU11" s="121">
        <f>SUM(Q11,AS11)</f>
        <v>0</v>
      </c>
      <c r="BV11" s="121">
        <f>SUM(R11,AT11)</f>
        <v>33555</v>
      </c>
      <c r="BW11" s="121">
        <f>SUM(S11,AU11)</f>
        <v>20245</v>
      </c>
      <c r="BX11" s="121">
        <f>SUM(T11,AV11)</f>
        <v>13310</v>
      </c>
      <c r="BY11" s="121">
        <f>SUM(U11,AW11)</f>
        <v>0</v>
      </c>
      <c r="BZ11" s="121">
        <f>SUM(V11,AX11)</f>
        <v>0</v>
      </c>
      <c r="CA11" s="121">
        <f>SUM(W11,AY11)</f>
        <v>352313</v>
      </c>
      <c r="CB11" s="121">
        <f>SUM(X11,AZ11)</f>
        <v>142499</v>
      </c>
      <c r="CC11" s="121">
        <f>SUM(Y11,BA11)</f>
        <v>209814</v>
      </c>
      <c r="CD11" s="121">
        <f>SUM(Z11,BB11)</f>
        <v>0</v>
      </c>
      <c r="CE11" s="121">
        <f>SUM(AA11,BC11)</f>
        <v>0</v>
      </c>
      <c r="CF11" s="121">
        <f>SUM(AB11,BD11)</f>
        <v>52169</v>
      </c>
      <c r="CG11" s="121">
        <f>SUM(AC11,BE11)</f>
        <v>0</v>
      </c>
      <c r="CH11" s="121">
        <f>SUM(AD11,BF11)</f>
        <v>29350</v>
      </c>
      <c r="CI11" s="121">
        <f>SUM(AE11,BG11)</f>
        <v>530648</v>
      </c>
    </row>
    <row r="12" spans="1:8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144635</v>
      </c>
      <c r="L12" s="121">
        <f>+SUM(M12,R12,V12,W12,AC12)</f>
        <v>108322</v>
      </c>
      <c r="M12" s="121">
        <f>+SUM(N12:Q12)</f>
        <v>17830</v>
      </c>
      <c r="N12" s="121">
        <v>17830</v>
      </c>
      <c r="O12" s="121">
        <v>0</v>
      </c>
      <c r="P12" s="121">
        <v>0</v>
      </c>
      <c r="Q12" s="121">
        <v>0</v>
      </c>
      <c r="R12" s="121">
        <f>+SUM(S12:U12)</f>
        <v>758</v>
      </c>
      <c r="S12" s="121">
        <v>0</v>
      </c>
      <c r="T12" s="121">
        <v>664</v>
      </c>
      <c r="U12" s="121">
        <v>94</v>
      </c>
      <c r="V12" s="121">
        <v>0</v>
      </c>
      <c r="W12" s="121">
        <f>+SUM(X12:AA12)</f>
        <v>89734</v>
      </c>
      <c r="X12" s="121">
        <v>65120</v>
      </c>
      <c r="Y12" s="121">
        <v>24220</v>
      </c>
      <c r="Z12" s="121">
        <v>64</v>
      </c>
      <c r="AA12" s="121">
        <v>330</v>
      </c>
      <c r="AB12" s="121">
        <v>21300</v>
      </c>
      <c r="AC12" s="121">
        <v>0</v>
      </c>
      <c r="AD12" s="121">
        <v>7363</v>
      </c>
      <c r="AE12" s="121">
        <f>+SUM(D12,L12,AD12)</f>
        <v>115685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597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531</v>
      </c>
      <c r="AU12" s="121">
        <v>0</v>
      </c>
      <c r="AV12" s="121">
        <v>531</v>
      </c>
      <c r="AW12" s="121">
        <v>0</v>
      </c>
      <c r="AX12" s="121">
        <v>0</v>
      </c>
      <c r="AY12" s="121">
        <f>+SUM(AZ12:BC12)</f>
        <v>66</v>
      </c>
      <c r="AZ12" s="121">
        <v>0</v>
      </c>
      <c r="BA12" s="121">
        <v>0</v>
      </c>
      <c r="BB12" s="121">
        <v>0</v>
      </c>
      <c r="BC12" s="121">
        <v>66</v>
      </c>
      <c r="BD12" s="121">
        <v>31492</v>
      </c>
      <c r="BE12" s="121">
        <v>0</v>
      </c>
      <c r="BF12" s="121">
        <v>0</v>
      </c>
      <c r="BG12" s="121">
        <f>+SUM(BF12,AN12,AF12)</f>
        <v>597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144635</v>
      </c>
      <c r="BP12" s="121">
        <f>SUM(L12,AN12)</f>
        <v>108919</v>
      </c>
      <c r="BQ12" s="121">
        <f>SUM(M12,AO12)</f>
        <v>17830</v>
      </c>
      <c r="BR12" s="121">
        <f>SUM(N12,AP12)</f>
        <v>17830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1289</v>
      </c>
      <c r="BW12" s="121">
        <f>SUM(S12,AU12)</f>
        <v>0</v>
      </c>
      <c r="BX12" s="121">
        <f>SUM(T12,AV12)</f>
        <v>1195</v>
      </c>
      <c r="BY12" s="121">
        <f>SUM(U12,AW12)</f>
        <v>94</v>
      </c>
      <c r="BZ12" s="121">
        <f>SUM(V12,AX12)</f>
        <v>0</v>
      </c>
      <c r="CA12" s="121">
        <f>SUM(W12,AY12)</f>
        <v>89800</v>
      </c>
      <c r="CB12" s="121">
        <f>SUM(X12,AZ12)</f>
        <v>65120</v>
      </c>
      <c r="CC12" s="121">
        <f>SUM(Y12,BA12)</f>
        <v>24220</v>
      </c>
      <c r="CD12" s="121">
        <f>SUM(Z12,BB12)</f>
        <v>64</v>
      </c>
      <c r="CE12" s="121">
        <f>SUM(AA12,BC12)</f>
        <v>396</v>
      </c>
      <c r="CF12" s="121">
        <f>SUM(AB12,BD12)</f>
        <v>52792</v>
      </c>
      <c r="CG12" s="121">
        <f>SUM(AC12,BE12)</f>
        <v>0</v>
      </c>
      <c r="CH12" s="121">
        <f>SUM(AD12,BF12)</f>
        <v>7363</v>
      </c>
      <c r="CI12" s="121">
        <f>SUM(AE12,BG12)</f>
        <v>116282</v>
      </c>
    </row>
    <row r="13" spans="1:8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40637</v>
      </c>
      <c r="L13" s="121">
        <f>+SUM(M13,R13,V13,W13,AC13)</f>
        <v>7072</v>
      </c>
      <c r="M13" s="121">
        <f>+SUM(N13:Q13)</f>
        <v>7072</v>
      </c>
      <c r="N13" s="121">
        <v>7072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5520</v>
      </c>
      <c r="AC13" s="121">
        <v>0</v>
      </c>
      <c r="AD13" s="121">
        <v>0</v>
      </c>
      <c r="AE13" s="121">
        <f>+SUM(D13,L13,AD13)</f>
        <v>7072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785</v>
      </c>
      <c r="AO13" s="121">
        <f>+SUM(AP13:AS13)</f>
        <v>785</v>
      </c>
      <c r="AP13" s="121">
        <v>785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4544</v>
      </c>
      <c r="BE13" s="121">
        <v>0</v>
      </c>
      <c r="BF13" s="121">
        <v>0</v>
      </c>
      <c r="BG13" s="121">
        <f>+SUM(BF13,AN13,AF13)</f>
        <v>785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40637</v>
      </c>
      <c r="BP13" s="121">
        <f>SUM(L13,AN13)</f>
        <v>7857</v>
      </c>
      <c r="BQ13" s="121">
        <f>SUM(M13,AO13)</f>
        <v>7857</v>
      </c>
      <c r="BR13" s="121">
        <f>SUM(N13,AP13)</f>
        <v>7857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10064</v>
      </c>
      <c r="CG13" s="121">
        <f>SUM(AC13,BE13)</f>
        <v>0</v>
      </c>
      <c r="CH13" s="121">
        <f>SUM(AD13,BF13)</f>
        <v>0</v>
      </c>
      <c r="CI13" s="121">
        <f>SUM(AE13,BG13)</f>
        <v>7857</v>
      </c>
    </row>
    <row r="14" spans="1:8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85421</v>
      </c>
      <c r="L14" s="121">
        <f>+SUM(M14,R14,V14,W14,AC14)</f>
        <v>80843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80843</v>
      </c>
      <c r="S14" s="121">
        <v>80843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12004</v>
      </c>
      <c r="AC14" s="121">
        <v>0</v>
      </c>
      <c r="AD14" s="121">
        <v>0</v>
      </c>
      <c r="AE14" s="121">
        <f>+SUM(D14,L14,AD14)</f>
        <v>80843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25108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85421</v>
      </c>
      <c r="BP14" s="121">
        <f>SUM(L14,AN14)</f>
        <v>80843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80843</v>
      </c>
      <c r="BW14" s="121">
        <f>SUM(S14,AU14)</f>
        <v>80843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37112</v>
      </c>
      <c r="CG14" s="121">
        <f>SUM(AC14,BE14)</f>
        <v>0</v>
      </c>
      <c r="CH14" s="121">
        <f>SUM(AD14,BF14)</f>
        <v>0</v>
      </c>
      <c r="CI14" s="121">
        <f>SUM(AE14,BG14)</f>
        <v>80843</v>
      </c>
    </row>
    <row r="15" spans="1:8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208494</v>
      </c>
      <c r="L15" s="121">
        <f>+SUM(M15,R15,V15,W15,AC15)</f>
        <v>173728</v>
      </c>
      <c r="M15" s="121">
        <f>+SUM(N15:Q15)</f>
        <v>4000</v>
      </c>
      <c r="N15" s="121">
        <v>4000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169728</v>
      </c>
      <c r="X15" s="121">
        <v>151269</v>
      </c>
      <c r="Y15" s="121">
        <v>18459</v>
      </c>
      <c r="Z15" s="121">
        <v>0</v>
      </c>
      <c r="AA15" s="121">
        <v>0</v>
      </c>
      <c r="AB15" s="121">
        <v>27946</v>
      </c>
      <c r="AC15" s="121">
        <v>0</v>
      </c>
      <c r="AD15" s="121">
        <v>0</v>
      </c>
      <c r="AE15" s="121">
        <f>+SUM(D15,L15,AD15)</f>
        <v>173728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4050</v>
      </c>
      <c r="AO15" s="121">
        <f>+SUM(AP15:AS15)</f>
        <v>4000</v>
      </c>
      <c r="AP15" s="121">
        <v>4000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50</v>
      </c>
      <c r="AZ15" s="121">
        <v>0</v>
      </c>
      <c r="BA15" s="121">
        <v>0</v>
      </c>
      <c r="BB15" s="121">
        <v>0</v>
      </c>
      <c r="BC15" s="121">
        <v>50</v>
      </c>
      <c r="BD15" s="121">
        <v>42054</v>
      </c>
      <c r="BE15" s="121">
        <v>0</v>
      </c>
      <c r="BF15" s="121">
        <v>0</v>
      </c>
      <c r="BG15" s="121">
        <f>+SUM(BF15,AN15,AF15)</f>
        <v>4050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208494</v>
      </c>
      <c r="BP15" s="121">
        <f>SUM(L15,AN15)</f>
        <v>177778</v>
      </c>
      <c r="BQ15" s="121">
        <f>SUM(M15,AO15)</f>
        <v>8000</v>
      </c>
      <c r="BR15" s="121">
        <f>SUM(N15,AP15)</f>
        <v>8000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169778</v>
      </c>
      <c r="CB15" s="121">
        <f>SUM(X15,AZ15)</f>
        <v>151269</v>
      </c>
      <c r="CC15" s="121">
        <f>SUM(Y15,BA15)</f>
        <v>18459</v>
      </c>
      <c r="CD15" s="121">
        <f>SUM(Z15,BB15)</f>
        <v>0</v>
      </c>
      <c r="CE15" s="121">
        <f>SUM(AA15,BC15)</f>
        <v>50</v>
      </c>
      <c r="CF15" s="121">
        <f>SUM(AB15,BD15)</f>
        <v>70000</v>
      </c>
      <c r="CG15" s="121">
        <f>SUM(AC15,BE15)</f>
        <v>0</v>
      </c>
      <c r="CH15" s="121">
        <f>SUM(AD15,BF15)</f>
        <v>0</v>
      </c>
      <c r="CI15" s="121">
        <f>SUM(AE15,BG15)</f>
        <v>177778</v>
      </c>
    </row>
    <row r="16" spans="1:8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8893</v>
      </c>
      <c r="L16" s="121">
        <f>+SUM(M16,R16,V16,W16,AC16)</f>
        <v>54674</v>
      </c>
      <c r="M16" s="121">
        <f>+SUM(N16:Q16)</f>
        <v>2000</v>
      </c>
      <c r="N16" s="121">
        <v>2000</v>
      </c>
      <c r="O16" s="121">
        <v>0</v>
      </c>
      <c r="P16" s="121">
        <v>0</v>
      </c>
      <c r="Q16" s="121">
        <v>0</v>
      </c>
      <c r="R16" s="121">
        <f>+SUM(S16:U16)</f>
        <v>227</v>
      </c>
      <c r="S16" s="121">
        <v>227</v>
      </c>
      <c r="T16" s="121">
        <v>0</v>
      </c>
      <c r="U16" s="121">
        <v>0</v>
      </c>
      <c r="V16" s="121">
        <v>0</v>
      </c>
      <c r="W16" s="121">
        <f>+SUM(X16:AA16)</f>
        <v>52447</v>
      </c>
      <c r="X16" s="121">
        <v>51647</v>
      </c>
      <c r="Y16" s="121">
        <v>604</v>
      </c>
      <c r="Z16" s="121">
        <v>196</v>
      </c>
      <c r="AA16" s="121">
        <v>0</v>
      </c>
      <c r="AB16" s="121">
        <v>31308</v>
      </c>
      <c r="AC16" s="121">
        <v>0</v>
      </c>
      <c r="AD16" s="121">
        <v>4085</v>
      </c>
      <c r="AE16" s="121">
        <f>+SUM(D16,L16,AD16)</f>
        <v>58759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794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9510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9687</v>
      </c>
      <c r="BP16" s="121">
        <f>SUM(L16,AN16)</f>
        <v>54674</v>
      </c>
      <c r="BQ16" s="121">
        <f>SUM(M16,AO16)</f>
        <v>2000</v>
      </c>
      <c r="BR16" s="121">
        <f>SUM(N16,AP16)</f>
        <v>2000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227</v>
      </c>
      <c r="BW16" s="121">
        <f>SUM(S16,AU16)</f>
        <v>227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52447</v>
      </c>
      <c r="CB16" s="121">
        <f>SUM(X16,AZ16)</f>
        <v>51647</v>
      </c>
      <c r="CC16" s="121">
        <f>SUM(Y16,BA16)</f>
        <v>604</v>
      </c>
      <c r="CD16" s="121">
        <f>SUM(Z16,BB16)</f>
        <v>196</v>
      </c>
      <c r="CE16" s="121">
        <f>SUM(AA16,BC16)</f>
        <v>0</v>
      </c>
      <c r="CF16" s="121">
        <f>SUM(AB16,BD16)</f>
        <v>40818</v>
      </c>
      <c r="CG16" s="121">
        <f>SUM(AC16,BE16)</f>
        <v>0</v>
      </c>
      <c r="CH16" s="121">
        <f>SUM(AD16,BF16)</f>
        <v>4085</v>
      </c>
      <c r="CI16" s="121">
        <f>SUM(AE16,BG16)</f>
        <v>58759</v>
      </c>
    </row>
    <row r="17" spans="1:8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3419</v>
      </c>
      <c r="L17" s="121">
        <f>+SUM(M17,R17,V17,W17,AC17)</f>
        <v>64697</v>
      </c>
      <c r="M17" s="121">
        <f>+SUM(N17:Q17)</f>
        <v>3907</v>
      </c>
      <c r="N17" s="121">
        <v>3907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60790</v>
      </c>
      <c r="X17" s="121">
        <v>57902</v>
      </c>
      <c r="Y17" s="121">
        <v>0</v>
      </c>
      <c r="Z17" s="121">
        <v>2888</v>
      </c>
      <c r="AA17" s="121">
        <v>0</v>
      </c>
      <c r="AB17" s="121">
        <v>83619</v>
      </c>
      <c r="AC17" s="121">
        <v>0</v>
      </c>
      <c r="AD17" s="121">
        <v>0</v>
      </c>
      <c r="AE17" s="121">
        <f>+SUM(D17,L17,AD17)</f>
        <v>64697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194</v>
      </c>
      <c r="AN17" s="121">
        <f>+SUM(AO17,AT17,AX17,AY17,BE17)</f>
        <v>279</v>
      </c>
      <c r="AO17" s="121">
        <f>+SUM(AP17:AS17)</f>
        <v>279</v>
      </c>
      <c r="AP17" s="121">
        <v>279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6990</v>
      </c>
      <c r="BE17" s="121">
        <v>0</v>
      </c>
      <c r="BF17" s="121">
        <v>0</v>
      </c>
      <c r="BG17" s="121">
        <f>+SUM(BF17,AN17,AF17)</f>
        <v>279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3613</v>
      </c>
      <c r="BP17" s="121">
        <f>SUM(L17,AN17)</f>
        <v>64976</v>
      </c>
      <c r="BQ17" s="121">
        <f>SUM(M17,AO17)</f>
        <v>4186</v>
      </c>
      <c r="BR17" s="121">
        <f>SUM(N17,AP17)</f>
        <v>4186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60790</v>
      </c>
      <c r="CB17" s="121">
        <f>SUM(X17,AZ17)</f>
        <v>57902</v>
      </c>
      <c r="CC17" s="121">
        <f>SUM(Y17,BA17)</f>
        <v>0</v>
      </c>
      <c r="CD17" s="121">
        <f>SUM(Z17,BB17)</f>
        <v>2888</v>
      </c>
      <c r="CE17" s="121">
        <f>SUM(AA17,BC17)</f>
        <v>0</v>
      </c>
      <c r="CF17" s="121">
        <f>SUM(AB17,BD17)</f>
        <v>90609</v>
      </c>
      <c r="CG17" s="121">
        <f>SUM(AC17,BE17)</f>
        <v>0</v>
      </c>
      <c r="CH17" s="121">
        <f>SUM(AD17,BF17)</f>
        <v>0</v>
      </c>
      <c r="CI17" s="121">
        <f>SUM(AE17,BG17)</f>
        <v>64976</v>
      </c>
    </row>
    <row r="18" spans="1:8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3582</v>
      </c>
      <c r="L18" s="121">
        <f>+SUM(M18,R18,V18,W18,AC18)</f>
        <v>98601</v>
      </c>
      <c r="M18" s="121">
        <f>+SUM(N18:Q18)</f>
        <v>3521</v>
      </c>
      <c r="N18" s="121">
        <v>3521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95080</v>
      </c>
      <c r="X18" s="121">
        <v>90985</v>
      </c>
      <c r="Y18" s="121">
        <v>4095</v>
      </c>
      <c r="Z18" s="121">
        <v>0</v>
      </c>
      <c r="AA18" s="121">
        <v>0</v>
      </c>
      <c r="AB18" s="121">
        <v>90282</v>
      </c>
      <c r="AC18" s="121">
        <v>0</v>
      </c>
      <c r="AD18" s="121">
        <v>4792</v>
      </c>
      <c r="AE18" s="121">
        <f>+SUM(D18,L18,AD18)</f>
        <v>103393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1953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27240</v>
      </c>
      <c r="BE18" s="121">
        <v>0</v>
      </c>
      <c r="BF18" s="121">
        <v>39</v>
      </c>
      <c r="BG18" s="121">
        <f>+SUM(BF18,AN18,AF18)</f>
        <v>39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5535</v>
      </c>
      <c r="BP18" s="121">
        <f>SUM(L18,AN18)</f>
        <v>98601</v>
      </c>
      <c r="BQ18" s="121">
        <f>SUM(M18,AO18)</f>
        <v>3521</v>
      </c>
      <c r="BR18" s="121">
        <f>SUM(N18,AP18)</f>
        <v>3521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95080</v>
      </c>
      <c r="CB18" s="121">
        <f>SUM(X18,AZ18)</f>
        <v>90985</v>
      </c>
      <c r="CC18" s="121">
        <f>SUM(Y18,BA18)</f>
        <v>4095</v>
      </c>
      <c r="CD18" s="121">
        <f>SUM(Z18,BB18)</f>
        <v>0</v>
      </c>
      <c r="CE18" s="121">
        <f>SUM(AA18,BC18)</f>
        <v>0</v>
      </c>
      <c r="CF18" s="121">
        <f>SUM(AB18,BD18)</f>
        <v>117522</v>
      </c>
      <c r="CG18" s="121">
        <f>SUM(AC18,BE18)</f>
        <v>0</v>
      </c>
      <c r="CH18" s="121">
        <f>SUM(AD18,BF18)</f>
        <v>4831</v>
      </c>
      <c r="CI18" s="121">
        <f>SUM(AE18,BG18)</f>
        <v>103432</v>
      </c>
    </row>
    <row r="19" spans="1:8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3074</v>
      </c>
      <c r="L19" s="121">
        <f>+SUM(M19,R19,V19,W19,AC19)</f>
        <v>45932</v>
      </c>
      <c r="M19" s="121">
        <f>+SUM(N19:Q19)</f>
        <v>2000</v>
      </c>
      <c r="N19" s="121">
        <v>2000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43932</v>
      </c>
      <c r="X19" s="121">
        <v>39628</v>
      </c>
      <c r="Y19" s="121">
        <v>2302</v>
      </c>
      <c r="Z19" s="121">
        <v>0</v>
      </c>
      <c r="AA19" s="121">
        <v>2002</v>
      </c>
      <c r="AB19" s="121">
        <v>76214</v>
      </c>
      <c r="AC19" s="121">
        <v>0</v>
      </c>
      <c r="AD19" s="121">
        <v>0</v>
      </c>
      <c r="AE19" s="121">
        <f>+SUM(D19,L19,AD19)</f>
        <v>45932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604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6800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3678</v>
      </c>
      <c r="BP19" s="121">
        <f>SUM(L19,AN19)</f>
        <v>45932</v>
      </c>
      <c r="BQ19" s="121">
        <f>SUM(M19,AO19)</f>
        <v>2000</v>
      </c>
      <c r="BR19" s="121">
        <f>SUM(N19,AP19)</f>
        <v>2000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43932</v>
      </c>
      <c r="CB19" s="121">
        <f>SUM(X19,AZ19)</f>
        <v>39628</v>
      </c>
      <c r="CC19" s="121">
        <f>SUM(Y19,BA19)</f>
        <v>2302</v>
      </c>
      <c r="CD19" s="121">
        <f>SUM(Z19,BB19)</f>
        <v>0</v>
      </c>
      <c r="CE19" s="121">
        <f>SUM(AA19,BC19)</f>
        <v>2002</v>
      </c>
      <c r="CF19" s="121">
        <f>SUM(AB19,BD19)</f>
        <v>83014</v>
      </c>
      <c r="CG19" s="121">
        <f>SUM(AC19,BE19)</f>
        <v>0</v>
      </c>
      <c r="CH19" s="121">
        <f>SUM(AD19,BF19)</f>
        <v>0</v>
      </c>
      <c r="CI19" s="121">
        <f>SUM(AE19,BG19)</f>
        <v>45932</v>
      </c>
    </row>
    <row r="20" spans="1:8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35513</v>
      </c>
      <c r="M20" s="121">
        <f>+SUM(N20:Q20)</f>
        <v>3572</v>
      </c>
      <c r="N20" s="121">
        <v>3572</v>
      </c>
      <c r="O20" s="121">
        <v>0</v>
      </c>
      <c r="P20" s="121">
        <v>0</v>
      </c>
      <c r="Q20" s="121">
        <v>0</v>
      </c>
      <c r="R20" s="121">
        <f>+SUM(S20:U20)</f>
        <v>26257</v>
      </c>
      <c r="S20" s="121">
        <v>0</v>
      </c>
      <c r="T20" s="121">
        <v>26257</v>
      </c>
      <c r="U20" s="121">
        <v>0</v>
      </c>
      <c r="V20" s="121">
        <v>0</v>
      </c>
      <c r="W20" s="121">
        <f>+SUM(X20:AA20)</f>
        <v>5684</v>
      </c>
      <c r="X20" s="121">
        <v>4783</v>
      </c>
      <c r="Y20" s="121">
        <v>0</v>
      </c>
      <c r="Z20" s="121">
        <v>0</v>
      </c>
      <c r="AA20" s="121">
        <v>901</v>
      </c>
      <c r="AB20" s="121">
        <v>31133</v>
      </c>
      <c r="AC20" s="121">
        <v>0</v>
      </c>
      <c r="AD20" s="121">
        <v>0</v>
      </c>
      <c r="AE20" s="121">
        <f>+SUM(D20,L20,AD20)</f>
        <v>35513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5099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35513</v>
      </c>
      <c r="BQ20" s="121">
        <f>SUM(M20,AO20)</f>
        <v>3572</v>
      </c>
      <c r="BR20" s="121">
        <f>SUM(N20,AP20)</f>
        <v>3572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26257</v>
      </c>
      <c r="BW20" s="121">
        <f>SUM(S20,AU20)</f>
        <v>0</v>
      </c>
      <c r="BX20" s="121">
        <f>SUM(T20,AV20)</f>
        <v>26257</v>
      </c>
      <c r="BY20" s="121">
        <f>SUM(U20,AW20)</f>
        <v>0</v>
      </c>
      <c r="BZ20" s="121">
        <f>SUM(V20,AX20)</f>
        <v>0</v>
      </c>
      <c r="CA20" s="121">
        <f>SUM(W20,AY20)</f>
        <v>5684</v>
      </c>
      <c r="CB20" s="121">
        <f>SUM(X20,AZ20)</f>
        <v>4783</v>
      </c>
      <c r="CC20" s="121">
        <f>SUM(Y20,BA20)</f>
        <v>0</v>
      </c>
      <c r="CD20" s="121">
        <f>SUM(Z20,BB20)</f>
        <v>0</v>
      </c>
      <c r="CE20" s="121">
        <f>SUM(AA20,BC20)</f>
        <v>901</v>
      </c>
      <c r="CF20" s="121">
        <f>SUM(AB20,BD20)</f>
        <v>36232</v>
      </c>
      <c r="CG20" s="121">
        <f>SUM(AC20,BE20)</f>
        <v>0</v>
      </c>
      <c r="CH20" s="121">
        <f>SUM(AD20,BF20)</f>
        <v>0</v>
      </c>
      <c r="CI20" s="121">
        <f>SUM(AE20,BG20)</f>
        <v>35513</v>
      </c>
    </row>
    <row r="21" spans="1:8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+SUM(E21,J21)</f>
        <v>246070</v>
      </c>
      <c r="E21" s="121">
        <f>+SUM(F21:I21)</f>
        <v>246070</v>
      </c>
      <c r="F21" s="121">
        <v>0</v>
      </c>
      <c r="G21" s="121">
        <v>246070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249079</v>
      </c>
      <c r="M21" s="121">
        <f>+SUM(N21:Q21)</f>
        <v>30880</v>
      </c>
      <c r="N21" s="121">
        <v>11078</v>
      </c>
      <c r="O21" s="121">
        <v>0</v>
      </c>
      <c r="P21" s="121">
        <v>19802</v>
      </c>
      <c r="Q21" s="121">
        <v>0</v>
      </c>
      <c r="R21" s="121">
        <f>+SUM(S21:U21)</f>
        <v>27010</v>
      </c>
      <c r="S21" s="121">
        <v>0</v>
      </c>
      <c r="T21" s="121">
        <v>27010</v>
      </c>
      <c r="U21" s="121">
        <v>0</v>
      </c>
      <c r="V21" s="121">
        <v>0</v>
      </c>
      <c r="W21" s="121">
        <f>+SUM(X21:AA21)</f>
        <v>189295</v>
      </c>
      <c r="X21" s="121">
        <v>148653</v>
      </c>
      <c r="Y21" s="121">
        <v>40642</v>
      </c>
      <c r="Z21" s="121">
        <v>0</v>
      </c>
      <c r="AA21" s="121">
        <v>0</v>
      </c>
      <c r="AB21" s="121">
        <v>63783</v>
      </c>
      <c r="AC21" s="121">
        <v>1894</v>
      </c>
      <c r="AD21" s="121">
        <v>7851</v>
      </c>
      <c r="AE21" s="121">
        <f>+SUM(D21,L21,AD21)</f>
        <v>503000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16109</v>
      </c>
      <c r="BE21" s="121">
        <v>0</v>
      </c>
      <c r="BF21" s="121">
        <v>16959</v>
      </c>
      <c r="BG21" s="121">
        <f>+SUM(BF21,AN21,AF21)</f>
        <v>16959</v>
      </c>
      <c r="BH21" s="121">
        <f>SUM(D21,AF21)</f>
        <v>246070</v>
      </c>
      <c r="BI21" s="121">
        <f>SUM(E21,AG21)</f>
        <v>246070</v>
      </c>
      <c r="BJ21" s="121">
        <f>SUM(F21,AH21)</f>
        <v>0</v>
      </c>
      <c r="BK21" s="121">
        <f>SUM(G21,AI21)</f>
        <v>246070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249079</v>
      </c>
      <c r="BQ21" s="121">
        <f>SUM(M21,AO21)</f>
        <v>30880</v>
      </c>
      <c r="BR21" s="121">
        <f>SUM(N21,AP21)</f>
        <v>11078</v>
      </c>
      <c r="BS21" s="121">
        <f>SUM(O21,AQ21)</f>
        <v>0</v>
      </c>
      <c r="BT21" s="121">
        <f>SUM(P21,AR21)</f>
        <v>19802</v>
      </c>
      <c r="BU21" s="121">
        <f>SUM(Q21,AS21)</f>
        <v>0</v>
      </c>
      <c r="BV21" s="121">
        <f>SUM(R21,AT21)</f>
        <v>27010</v>
      </c>
      <c r="BW21" s="121">
        <f>SUM(S21,AU21)</f>
        <v>0</v>
      </c>
      <c r="BX21" s="121">
        <f>SUM(T21,AV21)</f>
        <v>27010</v>
      </c>
      <c r="BY21" s="121">
        <f>SUM(U21,AW21)</f>
        <v>0</v>
      </c>
      <c r="BZ21" s="121">
        <f>SUM(V21,AX21)</f>
        <v>0</v>
      </c>
      <c r="CA21" s="121">
        <f>SUM(W21,AY21)</f>
        <v>189295</v>
      </c>
      <c r="CB21" s="121">
        <f>SUM(X21,AZ21)</f>
        <v>148653</v>
      </c>
      <c r="CC21" s="121">
        <f>SUM(Y21,BA21)</f>
        <v>40642</v>
      </c>
      <c r="CD21" s="121">
        <f>SUM(Z21,BB21)</f>
        <v>0</v>
      </c>
      <c r="CE21" s="121">
        <f>SUM(AA21,BC21)</f>
        <v>0</v>
      </c>
      <c r="CF21" s="121">
        <f>SUM(AB21,BD21)</f>
        <v>79892</v>
      </c>
      <c r="CG21" s="121">
        <f>SUM(AC21,BE21)</f>
        <v>1894</v>
      </c>
      <c r="CH21" s="121">
        <f>SUM(AD21,BF21)</f>
        <v>24810</v>
      </c>
      <c r="CI21" s="121">
        <f>SUM(AE21,BG21)</f>
        <v>519959</v>
      </c>
    </row>
    <row r="22" spans="1:8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44015</v>
      </c>
      <c r="M22" s="121">
        <f>+SUM(N22:Q22)</f>
        <v>4686</v>
      </c>
      <c r="N22" s="121">
        <v>4686</v>
      </c>
      <c r="O22" s="121">
        <v>0</v>
      </c>
      <c r="P22" s="121">
        <v>0</v>
      </c>
      <c r="Q22" s="121">
        <v>0</v>
      </c>
      <c r="R22" s="121">
        <f>+SUM(S22:U22)</f>
        <v>39329</v>
      </c>
      <c r="S22" s="121">
        <v>37643</v>
      </c>
      <c r="T22" s="121">
        <v>1686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137297</v>
      </c>
      <c r="AC22" s="121">
        <v>0</v>
      </c>
      <c r="AD22" s="121">
        <v>0</v>
      </c>
      <c r="AE22" s="121">
        <f>+SUM(D22,L22,AD22)</f>
        <v>44015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469</v>
      </c>
      <c r="AO22" s="121">
        <f>+SUM(AP22:AS22)</f>
        <v>469</v>
      </c>
      <c r="AP22" s="121">
        <v>469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14395</v>
      </c>
      <c r="BE22" s="121">
        <v>0</v>
      </c>
      <c r="BF22" s="121">
        <v>0</v>
      </c>
      <c r="BG22" s="121">
        <f>+SUM(BF22,AN22,AF22)</f>
        <v>469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44484</v>
      </c>
      <c r="BQ22" s="121">
        <f>SUM(M22,AO22)</f>
        <v>5155</v>
      </c>
      <c r="BR22" s="121">
        <f>SUM(N22,AP22)</f>
        <v>5155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39329</v>
      </c>
      <c r="BW22" s="121">
        <f>SUM(S22,AU22)</f>
        <v>37643</v>
      </c>
      <c r="BX22" s="121">
        <f>SUM(T22,AV22)</f>
        <v>1686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151692</v>
      </c>
      <c r="CG22" s="121">
        <f>SUM(AC22,BE22)</f>
        <v>0</v>
      </c>
      <c r="CH22" s="121">
        <f>SUM(AD22,BF22)</f>
        <v>0</v>
      </c>
      <c r="CI22" s="121">
        <f>SUM(AE22,BG22)</f>
        <v>44484</v>
      </c>
    </row>
    <row r="23" spans="1:8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+SUM(E23,J23)</f>
        <v>17004</v>
      </c>
      <c r="E23" s="121">
        <f>+SUM(F23:I23)</f>
        <v>17004</v>
      </c>
      <c r="F23" s="121">
        <v>0</v>
      </c>
      <c r="G23" s="121">
        <v>17004</v>
      </c>
      <c r="H23" s="121">
        <v>0</v>
      </c>
      <c r="I23" s="121">
        <v>0</v>
      </c>
      <c r="J23" s="121">
        <v>0</v>
      </c>
      <c r="K23" s="121">
        <v>2495</v>
      </c>
      <c r="L23" s="121">
        <f>+SUM(M23,R23,V23,W23,AC23)</f>
        <v>80505</v>
      </c>
      <c r="M23" s="121">
        <f>+SUM(N23:Q23)</f>
        <v>7200</v>
      </c>
      <c r="N23" s="121">
        <v>7200</v>
      </c>
      <c r="O23" s="121">
        <v>0</v>
      </c>
      <c r="P23" s="121">
        <v>0</v>
      </c>
      <c r="Q23" s="121">
        <v>0</v>
      </c>
      <c r="R23" s="121">
        <f>+SUM(S23:U23)</f>
        <v>17050</v>
      </c>
      <c r="S23" s="121">
        <v>0</v>
      </c>
      <c r="T23" s="121">
        <v>17050</v>
      </c>
      <c r="U23" s="121">
        <v>0</v>
      </c>
      <c r="V23" s="121">
        <v>0</v>
      </c>
      <c r="W23" s="121">
        <f>+SUM(X23:AA23)</f>
        <v>56255</v>
      </c>
      <c r="X23" s="121">
        <v>50562</v>
      </c>
      <c r="Y23" s="121">
        <v>5693</v>
      </c>
      <c r="Z23" s="121">
        <v>0</v>
      </c>
      <c r="AA23" s="121">
        <v>0</v>
      </c>
      <c r="AB23" s="121">
        <v>143683</v>
      </c>
      <c r="AC23" s="121">
        <v>0</v>
      </c>
      <c r="AD23" s="121">
        <v>0</v>
      </c>
      <c r="AE23" s="121">
        <f>+SUM(D23,L23,AD23)</f>
        <v>97509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456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456</v>
      </c>
      <c r="AZ23" s="121">
        <v>0</v>
      </c>
      <c r="BA23" s="121">
        <v>0</v>
      </c>
      <c r="BB23" s="121">
        <v>0</v>
      </c>
      <c r="BC23" s="121">
        <v>456</v>
      </c>
      <c r="BD23" s="121">
        <v>17053</v>
      </c>
      <c r="BE23" s="121">
        <v>0</v>
      </c>
      <c r="BF23" s="121">
        <v>0</v>
      </c>
      <c r="BG23" s="121">
        <f>+SUM(BF23,AN23,AF23)</f>
        <v>456</v>
      </c>
      <c r="BH23" s="121">
        <f>SUM(D23,AF23)</f>
        <v>17004</v>
      </c>
      <c r="BI23" s="121">
        <f>SUM(E23,AG23)</f>
        <v>17004</v>
      </c>
      <c r="BJ23" s="121">
        <f>SUM(F23,AH23)</f>
        <v>0</v>
      </c>
      <c r="BK23" s="121">
        <f>SUM(G23,AI23)</f>
        <v>17004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2495</v>
      </c>
      <c r="BP23" s="121">
        <f>SUM(L23,AN23)</f>
        <v>80961</v>
      </c>
      <c r="BQ23" s="121">
        <f>SUM(M23,AO23)</f>
        <v>7200</v>
      </c>
      <c r="BR23" s="121">
        <f>SUM(N23,AP23)</f>
        <v>7200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17050</v>
      </c>
      <c r="BW23" s="121">
        <f>SUM(S23,AU23)</f>
        <v>0</v>
      </c>
      <c r="BX23" s="121">
        <f>SUM(T23,AV23)</f>
        <v>17050</v>
      </c>
      <c r="BY23" s="121">
        <f>SUM(U23,AW23)</f>
        <v>0</v>
      </c>
      <c r="BZ23" s="121">
        <f>SUM(V23,AX23)</f>
        <v>0</v>
      </c>
      <c r="CA23" s="121">
        <f>SUM(W23,AY23)</f>
        <v>56711</v>
      </c>
      <c r="CB23" s="121">
        <f>SUM(X23,AZ23)</f>
        <v>50562</v>
      </c>
      <c r="CC23" s="121">
        <f>SUM(Y23,BA23)</f>
        <v>5693</v>
      </c>
      <c r="CD23" s="121">
        <f>SUM(Z23,BB23)</f>
        <v>0</v>
      </c>
      <c r="CE23" s="121">
        <f>SUM(AA23,BC23)</f>
        <v>456</v>
      </c>
      <c r="CF23" s="121">
        <f>SUM(AB23,BD23)</f>
        <v>160736</v>
      </c>
      <c r="CG23" s="121">
        <f>SUM(AC23,BE23)</f>
        <v>0</v>
      </c>
      <c r="CH23" s="121">
        <f>SUM(AD23,BF23)</f>
        <v>0</v>
      </c>
      <c r="CI23" s="121">
        <f>SUM(AE23,BG23)</f>
        <v>97965</v>
      </c>
    </row>
    <row r="24" spans="1:8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+SUM(E24,J24)</f>
        <v>12872</v>
      </c>
      <c r="E24" s="121">
        <f>+SUM(F24:I24)</f>
        <v>12872</v>
      </c>
      <c r="F24" s="121">
        <v>0</v>
      </c>
      <c r="G24" s="121">
        <v>12872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93294</v>
      </c>
      <c r="M24" s="121">
        <f>+SUM(N24:Q24)</f>
        <v>3971</v>
      </c>
      <c r="N24" s="121">
        <v>3971</v>
      </c>
      <c r="O24" s="121">
        <v>0</v>
      </c>
      <c r="P24" s="121">
        <v>0</v>
      </c>
      <c r="Q24" s="121">
        <v>0</v>
      </c>
      <c r="R24" s="121">
        <f>+SUM(S24:U24)</f>
        <v>20979</v>
      </c>
      <c r="S24" s="121">
        <v>0</v>
      </c>
      <c r="T24" s="121">
        <v>20517</v>
      </c>
      <c r="U24" s="121">
        <v>462</v>
      </c>
      <c r="V24" s="121">
        <v>0</v>
      </c>
      <c r="W24" s="121">
        <f>+SUM(X24:AA24)</f>
        <v>68344</v>
      </c>
      <c r="X24" s="121">
        <v>56166</v>
      </c>
      <c r="Y24" s="121">
        <v>4925</v>
      </c>
      <c r="Z24" s="121">
        <v>7214</v>
      </c>
      <c r="AA24" s="121">
        <v>39</v>
      </c>
      <c r="AB24" s="121">
        <v>35445</v>
      </c>
      <c r="AC24" s="121">
        <v>0</v>
      </c>
      <c r="AD24" s="121">
        <v>1926</v>
      </c>
      <c r="AE24" s="121">
        <f>+SUM(D24,L24,AD24)</f>
        <v>108092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23583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12872</v>
      </c>
      <c r="BI24" s="121">
        <f>SUM(E24,AG24)</f>
        <v>12872</v>
      </c>
      <c r="BJ24" s="121">
        <f>SUM(F24,AH24)</f>
        <v>0</v>
      </c>
      <c r="BK24" s="121">
        <f>SUM(G24,AI24)</f>
        <v>12872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93294</v>
      </c>
      <c r="BQ24" s="121">
        <f>SUM(M24,AO24)</f>
        <v>3971</v>
      </c>
      <c r="BR24" s="121">
        <f>SUM(N24,AP24)</f>
        <v>3971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20979</v>
      </c>
      <c r="BW24" s="121">
        <f>SUM(S24,AU24)</f>
        <v>0</v>
      </c>
      <c r="BX24" s="121">
        <f>SUM(T24,AV24)</f>
        <v>20517</v>
      </c>
      <c r="BY24" s="121">
        <f>SUM(U24,AW24)</f>
        <v>462</v>
      </c>
      <c r="BZ24" s="121">
        <f>SUM(V24,AX24)</f>
        <v>0</v>
      </c>
      <c r="CA24" s="121">
        <f>SUM(W24,AY24)</f>
        <v>68344</v>
      </c>
      <c r="CB24" s="121">
        <f>SUM(X24,AZ24)</f>
        <v>56166</v>
      </c>
      <c r="CC24" s="121">
        <f>SUM(Y24,BA24)</f>
        <v>4925</v>
      </c>
      <c r="CD24" s="121">
        <f>SUM(Z24,BB24)</f>
        <v>7214</v>
      </c>
      <c r="CE24" s="121">
        <f>SUM(AA24,BC24)</f>
        <v>39</v>
      </c>
      <c r="CF24" s="121">
        <f>SUM(AB24,BD24)</f>
        <v>59028</v>
      </c>
      <c r="CG24" s="121">
        <f>SUM(AC24,BE24)</f>
        <v>0</v>
      </c>
      <c r="CH24" s="121">
        <f>SUM(AD24,BF24)</f>
        <v>1926</v>
      </c>
      <c r="CI24" s="121">
        <f>SUM(AE24,BG24)</f>
        <v>108092</v>
      </c>
    </row>
    <row r="25" spans="1:8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22526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22526</v>
      </c>
      <c r="X25" s="121">
        <v>21688</v>
      </c>
      <c r="Y25" s="121">
        <v>366</v>
      </c>
      <c r="Z25" s="121">
        <v>472</v>
      </c>
      <c r="AA25" s="121">
        <v>0</v>
      </c>
      <c r="AB25" s="121">
        <v>53289</v>
      </c>
      <c r="AC25" s="121">
        <v>0</v>
      </c>
      <c r="AD25" s="121">
        <v>2802</v>
      </c>
      <c r="AE25" s="121">
        <f>+SUM(D25,L25,AD25)</f>
        <v>25328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19373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22526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22526</v>
      </c>
      <c r="CB25" s="121">
        <f>SUM(X25,AZ25)</f>
        <v>21688</v>
      </c>
      <c r="CC25" s="121">
        <f>SUM(Y25,BA25)</f>
        <v>366</v>
      </c>
      <c r="CD25" s="121">
        <f>SUM(Z25,BB25)</f>
        <v>472</v>
      </c>
      <c r="CE25" s="121">
        <f>SUM(AA25,BC25)</f>
        <v>0</v>
      </c>
      <c r="CF25" s="121">
        <f>SUM(AB25,BD25)</f>
        <v>72662</v>
      </c>
      <c r="CG25" s="121">
        <f>SUM(AC25,BE25)</f>
        <v>0</v>
      </c>
      <c r="CH25" s="121">
        <f>SUM(AD25,BF25)</f>
        <v>2802</v>
      </c>
      <c r="CI25" s="121">
        <f>SUM(AE25,BG25)</f>
        <v>25328</v>
      </c>
    </row>
    <row r="26" spans="1:8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23058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23058</v>
      </c>
      <c r="X26" s="121">
        <v>21853</v>
      </c>
      <c r="Y26" s="121">
        <v>1205</v>
      </c>
      <c r="Z26" s="121">
        <v>0</v>
      </c>
      <c r="AA26" s="121">
        <v>0</v>
      </c>
      <c r="AB26" s="121">
        <v>52510</v>
      </c>
      <c r="AC26" s="121">
        <v>0</v>
      </c>
      <c r="AD26" s="121">
        <v>0</v>
      </c>
      <c r="AE26" s="121">
        <f>+SUM(D26,L26,AD26)</f>
        <v>23058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18745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23058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23058</v>
      </c>
      <c r="CB26" s="121">
        <f>SUM(X26,AZ26)</f>
        <v>21853</v>
      </c>
      <c r="CC26" s="121">
        <f>SUM(Y26,BA26)</f>
        <v>1205</v>
      </c>
      <c r="CD26" s="121">
        <f>SUM(Z26,BB26)</f>
        <v>0</v>
      </c>
      <c r="CE26" s="121">
        <f>SUM(AA26,BC26)</f>
        <v>0</v>
      </c>
      <c r="CF26" s="121">
        <f>SUM(AB26,BD26)</f>
        <v>71255</v>
      </c>
      <c r="CG26" s="121">
        <f>SUM(AC26,BE26)</f>
        <v>0</v>
      </c>
      <c r="CH26" s="121">
        <f>SUM(AD26,BF26)</f>
        <v>0</v>
      </c>
      <c r="CI26" s="121">
        <f>SUM(AE26,BG26)</f>
        <v>23058</v>
      </c>
    </row>
    <row r="27" spans="1:87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56861</v>
      </c>
      <c r="M27" s="121">
        <f>+SUM(N27:Q27)</f>
        <v>21427</v>
      </c>
      <c r="N27" s="121">
        <v>5648</v>
      </c>
      <c r="O27" s="121">
        <v>0</v>
      </c>
      <c r="P27" s="121">
        <v>15779</v>
      </c>
      <c r="Q27" s="121">
        <v>0</v>
      </c>
      <c r="R27" s="121">
        <f>+SUM(S27:U27)</f>
        <v>23672</v>
      </c>
      <c r="S27" s="121">
        <v>0</v>
      </c>
      <c r="T27" s="121">
        <v>23672</v>
      </c>
      <c r="U27" s="121">
        <v>0</v>
      </c>
      <c r="V27" s="121">
        <v>0</v>
      </c>
      <c r="W27" s="121">
        <f>+SUM(X27:AA27)</f>
        <v>11762</v>
      </c>
      <c r="X27" s="121">
        <v>0</v>
      </c>
      <c r="Y27" s="121">
        <v>11762</v>
      </c>
      <c r="Z27" s="121">
        <v>0</v>
      </c>
      <c r="AA27" s="121">
        <v>0</v>
      </c>
      <c r="AB27" s="121"/>
      <c r="AC27" s="121">
        <v>0</v>
      </c>
      <c r="AD27" s="121">
        <v>1729</v>
      </c>
      <c r="AE27" s="121">
        <f>+SUM(D27,L27,AD27)</f>
        <v>58590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64421</v>
      </c>
      <c r="AO27" s="121">
        <f>+SUM(AP27:AS27)</f>
        <v>25922</v>
      </c>
      <c r="AP27" s="121">
        <v>5649</v>
      </c>
      <c r="AQ27" s="121">
        <v>0</v>
      </c>
      <c r="AR27" s="121">
        <v>20273</v>
      </c>
      <c r="AS27" s="121">
        <v>0</v>
      </c>
      <c r="AT27" s="121">
        <f>+SUM(AU27:AW27)</f>
        <v>30497</v>
      </c>
      <c r="AU27" s="121">
        <v>0</v>
      </c>
      <c r="AV27" s="121">
        <v>30497</v>
      </c>
      <c r="AW27" s="121">
        <v>0</v>
      </c>
      <c r="AX27" s="121">
        <v>0</v>
      </c>
      <c r="AY27" s="121">
        <f>+SUM(AZ27:BC27)</f>
        <v>8002</v>
      </c>
      <c r="AZ27" s="121">
        <v>0</v>
      </c>
      <c r="BA27" s="121">
        <v>8002</v>
      </c>
      <c r="BB27" s="121">
        <v>0</v>
      </c>
      <c r="BC27" s="121">
        <v>0</v>
      </c>
      <c r="BD27" s="121"/>
      <c r="BE27" s="121">
        <v>0</v>
      </c>
      <c r="BF27" s="121">
        <v>3392</v>
      </c>
      <c r="BG27" s="121">
        <f>+SUM(BF27,AN27,AF27)</f>
        <v>67813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121282</v>
      </c>
      <c r="BQ27" s="121">
        <f>SUM(M27,AO27)</f>
        <v>47349</v>
      </c>
      <c r="BR27" s="121">
        <f>SUM(N27,AP27)</f>
        <v>11297</v>
      </c>
      <c r="BS27" s="121">
        <f>SUM(O27,AQ27)</f>
        <v>0</v>
      </c>
      <c r="BT27" s="121">
        <f>SUM(P27,AR27)</f>
        <v>36052</v>
      </c>
      <c r="BU27" s="121">
        <f>SUM(Q27,AS27)</f>
        <v>0</v>
      </c>
      <c r="BV27" s="121">
        <f>SUM(R27,AT27)</f>
        <v>54169</v>
      </c>
      <c r="BW27" s="121">
        <f>SUM(S27,AU27)</f>
        <v>0</v>
      </c>
      <c r="BX27" s="121">
        <f>SUM(T27,AV27)</f>
        <v>54169</v>
      </c>
      <c r="BY27" s="121">
        <f>SUM(U27,AW27)</f>
        <v>0</v>
      </c>
      <c r="BZ27" s="121">
        <f>SUM(V27,AX27)</f>
        <v>0</v>
      </c>
      <c r="CA27" s="121">
        <f>SUM(W27,AY27)</f>
        <v>19764</v>
      </c>
      <c r="CB27" s="121">
        <f>SUM(X27,AZ27)</f>
        <v>0</v>
      </c>
      <c r="CC27" s="121">
        <f>SUM(Y27,BA27)</f>
        <v>19764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5121</v>
      </c>
      <c r="CI27" s="121">
        <f>SUM(AE27,BG27)</f>
        <v>126403</v>
      </c>
    </row>
    <row r="28" spans="1:87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218466</v>
      </c>
      <c r="M28" s="121">
        <f>+SUM(N28:Q28)</f>
        <v>23063</v>
      </c>
      <c r="N28" s="121">
        <v>88</v>
      </c>
      <c r="O28" s="121">
        <v>0</v>
      </c>
      <c r="P28" s="121">
        <v>22975</v>
      </c>
      <c r="Q28" s="121">
        <v>0</v>
      </c>
      <c r="R28" s="121">
        <f>+SUM(S28:U28)</f>
        <v>117286</v>
      </c>
      <c r="S28" s="121">
        <v>0</v>
      </c>
      <c r="T28" s="121">
        <v>117286</v>
      </c>
      <c r="U28" s="121">
        <v>0</v>
      </c>
      <c r="V28" s="121">
        <v>0</v>
      </c>
      <c r="W28" s="121">
        <f>+SUM(X28:AA28)</f>
        <v>78117</v>
      </c>
      <c r="X28" s="121">
        <v>78117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33915</v>
      </c>
      <c r="AE28" s="121">
        <f>+SUM(D28,L28,AD28)</f>
        <v>252381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/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218466</v>
      </c>
      <c r="BQ28" s="121">
        <f>SUM(M28,AO28)</f>
        <v>23063</v>
      </c>
      <c r="BR28" s="121">
        <f>SUM(N28,AP28)</f>
        <v>88</v>
      </c>
      <c r="BS28" s="121">
        <f>SUM(O28,AQ28)</f>
        <v>0</v>
      </c>
      <c r="BT28" s="121">
        <f>SUM(P28,AR28)</f>
        <v>22975</v>
      </c>
      <c r="BU28" s="121">
        <f>SUM(Q28,AS28)</f>
        <v>0</v>
      </c>
      <c r="BV28" s="121">
        <f>SUM(R28,AT28)</f>
        <v>117286</v>
      </c>
      <c r="BW28" s="121">
        <f>SUM(S28,AU28)</f>
        <v>0</v>
      </c>
      <c r="BX28" s="121">
        <f>SUM(T28,AV28)</f>
        <v>117286</v>
      </c>
      <c r="BY28" s="121">
        <f>SUM(U28,AW28)</f>
        <v>0</v>
      </c>
      <c r="BZ28" s="121">
        <f>SUM(V28,AX28)</f>
        <v>0</v>
      </c>
      <c r="CA28" s="121">
        <f>SUM(W28,AY28)</f>
        <v>78117</v>
      </c>
      <c r="CB28" s="121">
        <f>SUM(X28,AZ28)</f>
        <v>78117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33915</v>
      </c>
      <c r="CI28" s="121">
        <f>SUM(AE28,BG28)</f>
        <v>252381</v>
      </c>
    </row>
    <row r="29" spans="1:87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+SUM(E29,J29)</f>
        <v>5804112</v>
      </c>
      <c r="E29" s="121">
        <f>+SUM(F29:I29)</f>
        <v>5788088</v>
      </c>
      <c r="F29" s="121">
        <v>0</v>
      </c>
      <c r="G29" s="121">
        <v>5788088</v>
      </c>
      <c r="H29" s="121">
        <v>0</v>
      </c>
      <c r="I29" s="121">
        <v>0</v>
      </c>
      <c r="J29" s="121">
        <v>16024</v>
      </c>
      <c r="K29" s="121"/>
      <c r="L29" s="121">
        <f>+SUM(M29,R29,V29,W29,AC29)</f>
        <v>501194</v>
      </c>
      <c r="M29" s="121">
        <f>+SUM(N29:Q29)</f>
        <v>79580</v>
      </c>
      <c r="N29" s="121">
        <v>79580</v>
      </c>
      <c r="O29" s="121">
        <v>0</v>
      </c>
      <c r="P29" s="121">
        <v>0</v>
      </c>
      <c r="Q29" s="121">
        <v>0</v>
      </c>
      <c r="R29" s="121">
        <f>+SUM(S29:U29)</f>
        <v>161814</v>
      </c>
      <c r="S29" s="121">
        <v>0</v>
      </c>
      <c r="T29" s="121">
        <v>126951</v>
      </c>
      <c r="U29" s="121">
        <v>34863</v>
      </c>
      <c r="V29" s="121">
        <v>0</v>
      </c>
      <c r="W29" s="121">
        <f>+SUM(X29:AA29)</f>
        <v>259800</v>
      </c>
      <c r="X29" s="121">
        <v>0</v>
      </c>
      <c r="Y29" s="121">
        <v>197711</v>
      </c>
      <c r="Z29" s="121">
        <v>19852</v>
      </c>
      <c r="AA29" s="121">
        <v>42237</v>
      </c>
      <c r="AB29" s="121"/>
      <c r="AC29" s="121">
        <v>0</v>
      </c>
      <c r="AD29" s="121">
        <v>36136</v>
      </c>
      <c r="AE29" s="121">
        <f>+SUM(D29,L29,AD29)</f>
        <v>6341442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404003</v>
      </c>
      <c r="AO29" s="121">
        <f>+SUM(AP29:AS29)</f>
        <v>7938</v>
      </c>
      <c r="AP29" s="121">
        <v>7938</v>
      </c>
      <c r="AQ29" s="121">
        <v>0</v>
      </c>
      <c r="AR29" s="121">
        <v>0</v>
      </c>
      <c r="AS29" s="121">
        <v>0</v>
      </c>
      <c r="AT29" s="121">
        <f>+SUM(AU29:AW29)</f>
        <v>82744</v>
      </c>
      <c r="AU29" s="121">
        <v>0</v>
      </c>
      <c r="AV29" s="121">
        <v>82744</v>
      </c>
      <c r="AW29" s="121">
        <v>0</v>
      </c>
      <c r="AX29" s="121">
        <v>0</v>
      </c>
      <c r="AY29" s="121">
        <f>+SUM(AZ29:BC29)</f>
        <v>313321</v>
      </c>
      <c r="AZ29" s="121">
        <v>34782</v>
      </c>
      <c r="BA29" s="121">
        <v>271172</v>
      </c>
      <c r="BB29" s="121">
        <v>0</v>
      </c>
      <c r="BC29" s="121">
        <v>7367</v>
      </c>
      <c r="BD29" s="121"/>
      <c r="BE29" s="121">
        <v>0</v>
      </c>
      <c r="BF29" s="121">
        <v>5629</v>
      </c>
      <c r="BG29" s="121">
        <f>+SUM(BF29,AN29,AF29)</f>
        <v>409632</v>
      </c>
      <c r="BH29" s="121">
        <f>SUM(D29,AF29)</f>
        <v>5804112</v>
      </c>
      <c r="BI29" s="121">
        <f>SUM(E29,AG29)</f>
        <v>5788088</v>
      </c>
      <c r="BJ29" s="121">
        <f>SUM(F29,AH29)</f>
        <v>0</v>
      </c>
      <c r="BK29" s="121">
        <f>SUM(G29,AI29)</f>
        <v>5788088</v>
      </c>
      <c r="BL29" s="121">
        <f>SUM(H29,AJ29)</f>
        <v>0</v>
      </c>
      <c r="BM29" s="121">
        <f>SUM(I29,AK29)</f>
        <v>0</v>
      </c>
      <c r="BN29" s="121">
        <f>SUM(J29,AL29)</f>
        <v>16024</v>
      </c>
      <c r="BO29" s="121">
        <f>SUM(K29,AM29)</f>
        <v>0</v>
      </c>
      <c r="BP29" s="121">
        <f>SUM(L29,AN29)</f>
        <v>905197</v>
      </c>
      <c r="BQ29" s="121">
        <f>SUM(M29,AO29)</f>
        <v>87518</v>
      </c>
      <c r="BR29" s="121">
        <f>SUM(N29,AP29)</f>
        <v>87518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244558</v>
      </c>
      <c r="BW29" s="121">
        <f>SUM(S29,AU29)</f>
        <v>0</v>
      </c>
      <c r="BX29" s="121">
        <f>SUM(T29,AV29)</f>
        <v>209695</v>
      </c>
      <c r="BY29" s="121">
        <f>SUM(U29,AW29)</f>
        <v>34863</v>
      </c>
      <c r="BZ29" s="121">
        <f>SUM(V29,AX29)</f>
        <v>0</v>
      </c>
      <c r="CA29" s="121">
        <f>SUM(W29,AY29)</f>
        <v>573121</v>
      </c>
      <c r="CB29" s="121">
        <f>SUM(X29,AZ29)</f>
        <v>34782</v>
      </c>
      <c r="CC29" s="121">
        <f>SUM(Y29,BA29)</f>
        <v>468883</v>
      </c>
      <c r="CD29" s="121">
        <f>SUM(Z29,BB29)</f>
        <v>19852</v>
      </c>
      <c r="CE29" s="121">
        <f>SUM(AA29,BC29)</f>
        <v>49604</v>
      </c>
      <c r="CF29" s="121">
        <f>SUM(AB29,BD29)</f>
        <v>0</v>
      </c>
      <c r="CG29" s="121">
        <f>SUM(AC29,BE29)</f>
        <v>0</v>
      </c>
      <c r="CH29" s="121">
        <f>SUM(AD29,BF29)</f>
        <v>41765</v>
      </c>
      <c r="CI29" s="121">
        <f>SUM(AE29,BG29)</f>
        <v>6751074</v>
      </c>
    </row>
    <row r="30" spans="1:87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838052</v>
      </c>
      <c r="M30" s="121">
        <f>+SUM(N30:Q30)</f>
        <v>96520</v>
      </c>
      <c r="N30" s="121">
        <v>78020</v>
      </c>
      <c r="O30" s="121">
        <v>0</v>
      </c>
      <c r="P30" s="121">
        <v>18500</v>
      </c>
      <c r="Q30" s="121">
        <v>0</v>
      </c>
      <c r="R30" s="121">
        <f>+SUM(S30:U30)</f>
        <v>353264</v>
      </c>
      <c r="S30" s="121">
        <v>0</v>
      </c>
      <c r="T30" s="121">
        <v>353194</v>
      </c>
      <c r="U30" s="121">
        <v>70</v>
      </c>
      <c r="V30" s="121">
        <v>0</v>
      </c>
      <c r="W30" s="121">
        <f>+SUM(X30:AA30)</f>
        <v>388268</v>
      </c>
      <c r="X30" s="121">
        <v>0</v>
      </c>
      <c r="Y30" s="121">
        <v>950</v>
      </c>
      <c r="Z30" s="121">
        <v>387318</v>
      </c>
      <c r="AA30" s="121">
        <v>0</v>
      </c>
      <c r="AB30" s="121"/>
      <c r="AC30" s="121">
        <v>0</v>
      </c>
      <c r="AD30" s="121">
        <v>29515</v>
      </c>
      <c r="AE30" s="121">
        <f>+SUM(D30,L30,AD30)</f>
        <v>867567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180258</v>
      </c>
      <c r="AO30" s="121">
        <f>+SUM(AP30:AS30)</f>
        <v>56389</v>
      </c>
      <c r="AP30" s="121">
        <v>43606</v>
      </c>
      <c r="AQ30" s="121">
        <v>0</v>
      </c>
      <c r="AR30" s="121">
        <v>12783</v>
      </c>
      <c r="AS30" s="121">
        <v>0</v>
      </c>
      <c r="AT30" s="121">
        <f>+SUM(AU30:AW30)</f>
        <v>115044</v>
      </c>
      <c r="AU30" s="121">
        <v>0</v>
      </c>
      <c r="AV30" s="121">
        <v>115044</v>
      </c>
      <c r="AW30" s="121">
        <v>0</v>
      </c>
      <c r="AX30" s="121">
        <v>0</v>
      </c>
      <c r="AY30" s="121">
        <f>+SUM(AZ30:BC30)</f>
        <v>8825</v>
      </c>
      <c r="AZ30" s="121">
        <v>0</v>
      </c>
      <c r="BA30" s="121">
        <v>8825</v>
      </c>
      <c r="BB30" s="121">
        <v>0</v>
      </c>
      <c r="BC30" s="121">
        <v>0</v>
      </c>
      <c r="BD30" s="121"/>
      <c r="BE30" s="121">
        <v>0</v>
      </c>
      <c r="BF30" s="121">
        <v>7673</v>
      </c>
      <c r="BG30" s="121">
        <f>+SUM(BF30,AN30,AF30)</f>
        <v>187931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1018310</v>
      </c>
      <c r="BQ30" s="121">
        <f>SUM(M30,AO30)</f>
        <v>152909</v>
      </c>
      <c r="BR30" s="121">
        <f>SUM(N30,AP30)</f>
        <v>121626</v>
      </c>
      <c r="BS30" s="121">
        <f>SUM(O30,AQ30)</f>
        <v>0</v>
      </c>
      <c r="BT30" s="121">
        <f>SUM(P30,AR30)</f>
        <v>31283</v>
      </c>
      <c r="BU30" s="121">
        <f>SUM(Q30,AS30)</f>
        <v>0</v>
      </c>
      <c r="BV30" s="121">
        <f>SUM(R30,AT30)</f>
        <v>468308</v>
      </c>
      <c r="BW30" s="121">
        <f>SUM(S30,AU30)</f>
        <v>0</v>
      </c>
      <c r="BX30" s="121">
        <f>SUM(T30,AV30)</f>
        <v>468238</v>
      </c>
      <c r="BY30" s="121">
        <f>SUM(U30,AW30)</f>
        <v>70</v>
      </c>
      <c r="BZ30" s="121">
        <f>SUM(V30,AX30)</f>
        <v>0</v>
      </c>
      <c r="CA30" s="121">
        <f>SUM(W30,AY30)</f>
        <v>397093</v>
      </c>
      <c r="CB30" s="121">
        <f>SUM(X30,AZ30)</f>
        <v>0</v>
      </c>
      <c r="CC30" s="121">
        <f>SUM(Y30,BA30)</f>
        <v>9775</v>
      </c>
      <c r="CD30" s="121">
        <f>SUM(Z30,BB30)</f>
        <v>387318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37188</v>
      </c>
      <c r="CI30" s="121">
        <f>SUM(AE30,BG30)</f>
        <v>1055498</v>
      </c>
    </row>
    <row r="31" spans="1:87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+SUM(E31,J31)</f>
        <v>444952</v>
      </c>
      <c r="E31" s="121">
        <f>+SUM(F31:I31)</f>
        <v>444952</v>
      </c>
      <c r="F31" s="121">
        <v>0</v>
      </c>
      <c r="G31" s="121">
        <v>1120</v>
      </c>
      <c r="H31" s="121">
        <v>443832</v>
      </c>
      <c r="I31" s="121">
        <v>0</v>
      </c>
      <c r="J31" s="121">
        <v>0</v>
      </c>
      <c r="K31" s="121"/>
      <c r="L31" s="121">
        <f>+SUM(M31,R31,V31,W31,AC31)</f>
        <v>693986</v>
      </c>
      <c r="M31" s="121">
        <f>+SUM(N31:Q31)</f>
        <v>36273</v>
      </c>
      <c r="N31" s="121">
        <v>36273</v>
      </c>
      <c r="O31" s="121">
        <v>0</v>
      </c>
      <c r="P31" s="121">
        <v>0</v>
      </c>
      <c r="Q31" s="121">
        <v>0</v>
      </c>
      <c r="R31" s="121">
        <f>+SUM(S31:U31)</f>
        <v>16055</v>
      </c>
      <c r="S31" s="121">
        <v>0</v>
      </c>
      <c r="T31" s="121">
        <v>10196</v>
      </c>
      <c r="U31" s="121">
        <v>5859</v>
      </c>
      <c r="V31" s="121">
        <v>0</v>
      </c>
      <c r="W31" s="121">
        <f>+SUM(X31:AA31)</f>
        <v>641658</v>
      </c>
      <c r="X31" s="121">
        <v>2494</v>
      </c>
      <c r="Y31" s="121">
        <v>564631</v>
      </c>
      <c r="Z31" s="121">
        <v>74533</v>
      </c>
      <c r="AA31" s="121">
        <v>0</v>
      </c>
      <c r="AB31" s="121"/>
      <c r="AC31" s="121">
        <v>0</v>
      </c>
      <c r="AD31" s="121">
        <v>40668</v>
      </c>
      <c r="AE31" s="121">
        <f>+SUM(D31,L31,AD31)</f>
        <v>1179606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100261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2845</v>
      </c>
      <c r="AU31" s="121">
        <v>0</v>
      </c>
      <c r="AV31" s="121">
        <v>2845</v>
      </c>
      <c r="AW31" s="121">
        <v>0</v>
      </c>
      <c r="AX31" s="121">
        <v>0</v>
      </c>
      <c r="AY31" s="121">
        <f>+SUM(AZ31:BC31)</f>
        <v>97416</v>
      </c>
      <c r="AZ31" s="121">
        <v>0</v>
      </c>
      <c r="BA31" s="121">
        <v>87780</v>
      </c>
      <c r="BB31" s="121">
        <v>0</v>
      </c>
      <c r="BC31" s="121">
        <v>9636</v>
      </c>
      <c r="BD31" s="121"/>
      <c r="BE31" s="121">
        <v>0</v>
      </c>
      <c r="BF31" s="121">
        <v>0</v>
      </c>
      <c r="BG31" s="121">
        <f>+SUM(BF31,AN31,AF31)</f>
        <v>100261</v>
      </c>
      <c r="BH31" s="121">
        <f>SUM(D31,AF31)</f>
        <v>444952</v>
      </c>
      <c r="BI31" s="121">
        <f>SUM(E31,AG31)</f>
        <v>444952</v>
      </c>
      <c r="BJ31" s="121">
        <f>SUM(F31,AH31)</f>
        <v>0</v>
      </c>
      <c r="BK31" s="121">
        <f>SUM(G31,AI31)</f>
        <v>1120</v>
      </c>
      <c r="BL31" s="121">
        <f>SUM(H31,AJ31)</f>
        <v>443832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794247</v>
      </c>
      <c r="BQ31" s="121">
        <f>SUM(M31,AO31)</f>
        <v>36273</v>
      </c>
      <c r="BR31" s="121">
        <f>SUM(N31,AP31)</f>
        <v>36273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18900</v>
      </c>
      <c r="BW31" s="121">
        <f>SUM(S31,AU31)</f>
        <v>0</v>
      </c>
      <c r="BX31" s="121">
        <f>SUM(T31,AV31)</f>
        <v>13041</v>
      </c>
      <c r="BY31" s="121">
        <f>SUM(U31,AW31)</f>
        <v>5859</v>
      </c>
      <c r="BZ31" s="121">
        <f>SUM(V31,AX31)</f>
        <v>0</v>
      </c>
      <c r="CA31" s="121">
        <f>SUM(W31,AY31)</f>
        <v>739074</v>
      </c>
      <c r="CB31" s="121">
        <f>SUM(X31,AZ31)</f>
        <v>2494</v>
      </c>
      <c r="CC31" s="121">
        <f>SUM(Y31,BA31)</f>
        <v>652411</v>
      </c>
      <c r="CD31" s="121">
        <f>SUM(Z31,BB31)</f>
        <v>74533</v>
      </c>
      <c r="CE31" s="121">
        <f>SUM(AA31,BC31)</f>
        <v>9636</v>
      </c>
      <c r="CF31" s="121">
        <f>SUM(AB31,BD31)</f>
        <v>0</v>
      </c>
      <c r="CG31" s="121">
        <f>SUM(AC31,BE31)</f>
        <v>0</v>
      </c>
      <c r="CH31" s="121">
        <f>SUM(AD31,BF31)</f>
        <v>40668</v>
      </c>
      <c r="CI31" s="121">
        <f>SUM(AE31,BG31)</f>
        <v>1279867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279</v>
      </c>
      <c r="D7" s="140">
        <f>SUM(L7,T7,AB7,AJ7,AR7,AZ7)</f>
        <v>3381063</v>
      </c>
      <c r="E7" s="140">
        <f>SUM(M7,U7,AC7,AK7,AS7,BA7)</f>
        <v>1997562</v>
      </c>
      <c r="F7" s="140">
        <f>SUM(D7:E7)</f>
        <v>5378625</v>
      </c>
      <c r="G7" s="140">
        <f>SUM(O7,W7,AE7,AM7,AU7,BC7)</f>
        <v>9632</v>
      </c>
      <c r="H7" s="140">
        <f>SUM(P7,X7,AF7,AN7,AV7,BD7)</f>
        <v>679029</v>
      </c>
      <c r="I7" s="140">
        <f>SUM(G7:H7)</f>
        <v>688661</v>
      </c>
      <c r="J7" s="141">
        <f>COUNTIF(J$8:J$207,"&lt;&gt;")</f>
        <v>19</v>
      </c>
      <c r="K7" s="141">
        <f>COUNTIF(K$8:K$207,"&lt;&gt;")</f>
        <v>19</v>
      </c>
      <c r="L7" s="140">
        <f>SUM(L$8:L$207)</f>
        <v>3378568</v>
      </c>
      <c r="M7" s="140">
        <f>SUM(M$8:M$207)</f>
        <v>1765636</v>
      </c>
      <c r="N7" s="140">
        <f>IF(AND(L7&lt;&gt;"",M7&lt;&gt;""),SUM(L7:M7),"")</f>
        <v>5144204</v>
      </c>
      <c r="O7" s="140">
        <f>SUM(O$8:O$207)</f>
        <v>9632</v>
      </c>
      <c r="P7" s="140">
        <f>SUM(P$8:P$207)</f>
        <v>636073</v>
      </c>
      <c r="Q7" s="140">
        <f>IF(AND(O7&lt;&gt;"",P7&lt;&gt;""),SUM(O7:P7),"")</f>
        <v>645705</v>
      </c>
      <c r="R7" s="141">
        <f>COUNTIF(R$8:R$207,"&lt;&gt;")</f>
        <v>5</v>
      </c>
      <c r="S7" s="141">
        <f>COUNTIF(S$8:S$207,"&lt;&gt;")</f>
        <v>5</v>
      </c>
      <c r="T7" s="140">
        <f>SUM(T$8:T$207)</f>
        <v>2495</v>
      </c>
      <c r="U7" s="140">
        <f>SUM(U$8:U$207)</f>
        <v>231926</v>
      </c>
      <c r="V7" s="140">
        <f>IF(AND(T7&lt;&gt;"",U7&lt;&gt;""),SUM(T7:U7),"")</f>
        <v>234421</v>
      </c>
      <c r="W7" s="140">
        <f>SUM(W$8:W$207)</f>
        <v>0</v>
      </c>
      <c r="X7" s="140">
        <f>SUM(X$8:X$207)</f>
        <v>42956</v>
      </c>
      <c r="Y7" s="140">
        <f>IF(AND(W7&lt;&gt;"",X7&lt;&gt;""),SUM(W7:X7),"")</f>
        <v>42956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SUM(L8,T8,AB8,AJ8,AR8,AZ8)</f>
        <v>2838134</v>
      </c>
      <c r="E8" s="121">
        <f>SUM(M8,U8,AC8,AK8,AS8,BA8)</f>
        <v>334277</v>
      </c>
      <c r="F8" s="121">
        <f>SUM(D8:E8)</f>
        <v>3172411</v>
      </c>
      <c r="G8" s="121">
        <f>SUM(O8,W8,AE8,AM8,AU8,BC8)</f>
        <v>0</v>
      </c>
      <c r="H8" s="121">
        <f>SUM(P8,X8,AF8,AN8,AV8,BD8)</f>
        <v>237943</v>
      </c>
      <c r="I8" s="121">
        <f>SUM(G8:H8)</f>
        <v>237943</v>
      </c>
      <c r="J8" s="120" t="s">
        <v>327</v>
      </c>
      <c r="K8" s="119" t="s">
        <v>328</v>
      </c>
      <c r="L8" s="121">
        <v>2838134</v>
      </c>
      <c r="M8" s="121">
        <v>334277</v>
      </c>
      <c r="N8" s="121">
        <f>IF(AND(L8&lt;&gt;"",M8&lt;&gt;""),SUM(L8:M8),"")</f>
        <v>3172411</v>
      </c>
      <c r="O8" s="121">
        <v>0</v>
      </c>
      <c r="P8" s="121">
        <v>237943</v>
      </c>
      <c r="Q8" s="121">
        <f>IF(AND(O8&lt;&gt;"",P8&lt;&gt;""),SUM(O8:P8),"")</f>
        <v>237943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470931</v>
      </c>
      <c r="F9" s="121">
        <f>SUM(D9:E9)</f>
        <v>470931</v>
      </c>
      <c r="G9" s="121">
        <f>SUM(O9,W9,AE9,AM9,AU9,BC9)</f>
        <v>0</v>
      </c>
      <c r="H9" s="121">
        <f>SUM(P9,X9,AF9,AN9,AV9,BD9)</f>
        <v>132915</v>
      </c>
      <c r="I9" s="121">
        <f>SUM(G9:H9)</f>
        <v>132915</v>
      </c>
      <c r="J9" s="120" t="s">
        <v>331</v>
      </c>
      <c r="K9" s="119" t="s">
        <v>332</v>
      </c>
      <c r="L9" s="121">
        <v>0</v>
      </c>
      <c r="M9" s="121">
        <v>470931</v>
      </c>
      <c r="N9" s="121">
        <f>IF(AND(L9&lt;&gt;"",M9&lt;&gt;""),SUM(L9:M9),"")</f>
        <v>470931</v>
      </c>
      <c r="O9" s="121">
        <v>0</v>
      </c>
      <c r="P9" s="121">
        <v>132915</v>
      </c>
      <c r="Q9" s="121">
        <f>IF(AND(O9&lt;&gt;"",P9&lt;&gt;""),SUM(O9:P9),"")</f>
        <v>132915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SUM(L10,T10,AB10,AJ10,AR10,AZ10)</f>
        <v>42279</v>
      </c>
      <c r="E10" s="121">
        <f>SUM(M10,U10,AC10,AK10,AS10,BA10)</f>
        <v>274852</v>
      </c>
      <c r="F10" s="121">
        <f>SUM(D10:E10)</f>
        <v>317131</v>
      </c>
      <c r="G10" s="121">
        <f>SUM(O10,W10,AE10,AM10,AU10,BC10)</f>
        <v>6087</v>
      </c>
      <c r="H10" s="121">
        <f>SUM(P10,X10,AF10,AN10,AV10,BD10)</f>
        <v>40076</v>
      </c>
      <c r="I10" s="121">
        <f>SUM(G10:H10)</f>
        <v>46163</v>
      </c>
      <c r="J10" s="120" t="s">
        <v>335</v>
      </c>
      <c r="K10" s="119" t="s">
        <v>336</v>
      </c>
      <c r="L10" s="121">
        <v>42279</v>
      </c>
      <c r="M10" s="121">
        <v>274852</v>
      </c>
      <c r="N10" s="121">
        <f>IF(AND(L10&lt;&gt;"",M10&lt;&gt;""),SUM(L10:M10),"")</f>
        <v>317131</v>
      </c>
      <c r="O10" s="121">
        <v>6087</v>
      </c>
      <c r="P10" s="121">
        <v>40076</v>
      </c>
      <c r="Q10" s="121">
        <f>IF(AND(O10&lt;&gt;"",P10&lt;&gt;""),SUM(O10:P10),"")</f>
        <v>46163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52169</v>
      </c>
      <c r="F11" s="121">
        <f>SUM(D11:E11)</f>
        <v>52169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331</v>
      </c>
      <c r="K11" s="119" t="s">
        <v>332</v>
      </c>
      <c r="L11" s="121">
        <v>0</v>
      </c>
      <c r="M11" s="121">
        <v>52169</v>
      </c>
      <c r="N11" s="121">
        <f>IF(AND(L11&lt;&gt;"",M11&lt;&gt;""),SUM(L11:M11),"")</f>
        <v>52169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SUM(L12,T12,AB12,AJ12,AR12,AZ12)</f>
        <v>144635</v>
      </c>
      <c r="E12" s="121">
        <f>SUM(M12,U12,AC12,AK12,AS12,BA12)</f>
        <v>21300</v>
      </c>
      <c r="F12" s="121">
        <f>SUM(D12:E12)</f>
        <v>165935</v>
      </c>
      <c r="G12" s="121">
        <f>SUM(O12,W12,AE12,AM12,AU12,BC12)</f>
        <v>0</v>
      </c>
      <c r="H12" s="121">
        <f>SUM(P12,X12,AF12,AN12,AV12,BD12)</f>
        <v>31492</v>
      </c>
      <c r="I12" s="121">
        <f>SUM(G12:H12)</f>
        <v>31492</v>
      </c>
      <c r="J12" s="120" t="s">
        <v>327</v>
      </c>
      <c r="K12" s="119" t="s">
        <v>328</v>
      </c>
      <c r="L12" s="121">
        <v>144635</v>
      </c>
      <c r="M12" s="121">
        <v>21300</v>
      </c>
      <c r="N12" s="121">
        <f>IF(AND(L12&lt;&gt;"",M12&lt;&gt;""),SUM(L12:M12),"")</f>
        <v>165935</v>
      </c>
      <c r="O12" s="121">
        <v>0</v>
      </c>
      <c r="P12" s="121">
        <v>31492</v>
      </c>
      <c r="Q12" s="121">
        <f>IF(AND(O12&lt;&gt;"",P12&lt;&gt;""),SUM(O12:P12),"")</f>
        <v>31492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SUM(L13,T13,AB13,AJ13,AR13,AZ13)</f>
        <v>40637</v>
      </c>
      <c r="E13" s="121">
        <f>SUM(M13,U13,AC13,AK13,AS13,BA13)</f>
        <v>5520</v>
      </c>
      <c r="F13" s="121">
        <f>SUM(D13:E13)</f>
        <v>46157</v>
      </c>
      <c r="G13" s="121">
        <f>SUM(O13,W13,AE13,AM13,AU13,BC13)</f>
        <v>0</v>
      </c>
      <c r="H13" s="121">
        <f>SUM(P13,X13,AF13,AN13,AV13,BD13)</f>
        <v>4544</v>
      </c>
      <c r="I13" s="121">
        <f>SUM(G13:H13)</f>
        <v>4544</v>
      </c>
      <c r="J13" s="120" t="s">
        <v>327</v>
      </c>
      <c r="K13" s="119" t="s">
        <v>328</v>
      </c>
      <c r="L13" s="121">
        <v>40637</v>
      </c>
      <c r="M13" s="121">
        <v>5520</v>
      </c>
      <c r="N13" s="121">
        <f>IF(AND(L13&lt;&gt;"",M13&lt;&gt;""),SUM(L13:M13),"")</f>
        <v>46157</v>
      </c>
      <c r="O13" s="121">
        <v>0</v>
      </c>
      <c r="P13" s="121">
        <v>4544</v>
      </c>
      <c r="Q13" s="121">
        <f>IF(AND(O13&lt;&gt;"",P13&lt;&gt;""),SUM(O13:P13),"")</f>
        <v>4544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SUM(L14,T14,AB14,AJ14,AR14,AZ14)</f>
        <v>85421</v>
      </c>
      <c r="E14" s="121">
        <f>SUM(M14,U14,AC14,AK14,AS14,BA14)</f>
        <v>12004</v>
      </c>
      <c r="F14" s="121">
        <f>SUM(D14:E14)</f>
        <v>97425</v>
      </c>
      <c r="G14" s="121">
        <f>SUM(O14,W14,AE14,AM14,AU14,BC14)</f>
        <v>0</v>
      </c>
      <c r="H14" s="121">
        <f>SUM(P14,X14,AF14,AN14,AV14,BD14)</f>
        <v>25108</v>
      </c>
      <c r="I14" s="121">
        <f>SUM(G14:H14)</f>
        <v>25108</v>
      </c>
      <c r="J14" s="120" t="s">
        <v>327</v>
      </c>
      <c r="K14" s="119" t="s">
        <v>345</v>
      </c>
      <c r="L14" s="121">
        <v>85421</v>
      </c>
      <c r="M14" s="121">
        <v>12004</v>
      </c>
      <c r="N14" s="121">
        <f>IF(AND(L14&lt;&gt;"",M14&lt;&gt;""),SUM(L14:M14),"")</f>
        <v>97425</v>
      </c>
      <c r="O14" s="121">
        <v>0</v>
      </c>
      <c r="P14" s="121">
        <v>25108</v>
      </c>
      <c r="Q14" s="121">
        <f>IF(AND(O14&lt;&gt;"",P14&lt;&gt;""),SUM(O14:P14),"")</f>
        <v>25108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SUM(L15,T15,AB15,AJ15,AR15,AZ15)</f>
        <v>208494</v>
      </c>
      <c r="E15" s="121">
        <f>SUM(M15,U15,AC15,AK15,AS15,BA15)</f>
        <v>27946</v>
      </c>
      <c r="F15" s="121">
        <f>SUM(D15:E15)</f>
        <v>236440</v>
      </c>
      <c r="G15" s="121">
        <f>SUM(O15,W15,AE15,AM15,AU15,BC15)</f>
        <v>0</v>
      </c>
      <c r="H15" s="121">
        <f>SUM(P15,X15,AF15,AN15,AV15,BD15)</f>
        <v>42054</v>
      </c>
      <c r="I15" s="121">
        <f>SUM(G15:H15)</f>
        <v>42054</v>
      </c>
      <c r="J15" s="120" t="s">
        <v>327</v>
      </c>
      <c r="K15" s="119" t="s">
        <v>328</v>
      </c>
      <c r="L15" s="121">
        <v>208494</v>
      </c>
      <c r="M15" s="121">
        <v>27946</v>
      </c>
      <c r="N15" s="121">
        <f>IF(AND(L15&lt;&gt;"",M15&lt;&gt;""),SUM(L15:M15),"")</f>
        <v>236440</v>
      </c>
      <c r="O15" s="121">
        <v>0</v>
      </c>
      <c r="P15" s="121">
        <v>42054</v>
      </c>
      <c r="Q15" s="121">
        <f>IF(AND(O15&lt;&gt;"",P15&lt;&gt;""),SUM(O15:P15),"")</f>
        <v>42054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SUM(L16,T16,AB16,AJ16,AR16,AZ16)</f>
        <v>8893</v>
      </c>
      <c r="E16" s="121">
        <f>SUM(M16,U16,AC16,AK16,AS16,BA16)</f>
        <v>31308</v>
      </c>
      <c r="F16" s="121">
        <f>SUM(D16:E16)</f>
        <v>40201</v>
      </c>
      <c r="G16" s="121">
        <f>SUM(O16,W16,AE16,AM16,AU16,BC16)</f>
        <v>794</v>
      </c>
      <c r="H16" s="121">
        <f>SUM(P16,X16,AF16,AN16,AV16,BD16)</f>
        <v>9510</v>
      </c>
      <c r="I16" s="121">
        <f>SUM(G16:H16)</f>
        <v>10304</v>
      </c>
      <c r="J16" s="120" t="s">
        <v>335</v>
      </c>
      <c r="K16" s="119" t="s">
        <v>350</v>
      </c>
      <c r="L16" s="121">
        <v>8893</v>
      </c>
      <c r="M16" s="121">
        <v>31308</v>
      </c>
      <c r="N16" s="121">
        <f>IF(AND(L16&lt;&gt;"",M16&lt;&gt;""),SUM(L16:M16),"")</f>
        <v>40201</v>
      </c>
      <c r="O16" s="121">
        <v>794</v>
      </c>
      <c r="P16" s="121">
        <v>9510</v>
      </c>
      <c r="Q16" s="121">
        <f>IF(AND(O16&lt;&gt;"",P16&lt;&gt;""),SUM(O16:P16),"")</f>
        <v>10304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SUM(L17,T17,AB17,AJ17,AR17,AZ17)</f>
        <v>3419</v>
      </c>
      <c r="E17" s="121">
        <f>SUM(M17,U17,AC17,AK17,AS17,BA17)</f>
        <v>83619</v>
      </c>
      <c r="F17" s="121">
        <f>SUM(D17:E17)</f>
        <v>87038</v>
      </c>
      <c r="G17" s="121">
        <f>SUM(O17,W17,AE17,AM17,AU17,BC17)</f>
        <v>194</v>
      </c>
      <c r="H17" s="121">
        <f>SUM(P17,X17,AF17,AN17,AV17,BD17)</f>
        <v>6990</v>
      </c>
      <c r="I17" s="121">
        <f>SUM(G17:H17)</f>
        <v>7184</v>
      </c>
      <c r="J17" s="120" t="s">
        <v>335</v>
      </c>
      <c r="K17" s="119" t="s">
        <v>350</v>
      </c>
      <c r="L17" s="121">
        <v>3419</v>
      </c>
      <c r="M17" s="121">
        <v>83619</v>
      </c>
      <c r="N17" s="121">
        <f>IF(AND(L17&lt;&gt;"",M17&lt;&gt;""),SUM(L17:M17),"")</f>
        <v>87038</v>
      </c>
      <c r="O17" s="121">
        <v>194</v>
      </c>
      <c r="P17" s="121">
        <v>6990</v>
      </c>
      <c r="Q17" s="121">
        <f>IF(AND(O17&lt;&gt;"",P17&lt;&gt;""),SUM(O17:P17),"")</f>
        <v>7184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SUM(L18,T18,AB18,AJ18,AR18,AZ18)</f>
        <v>3582</v>
      </c>
      <c r="E18" s="121">
        <f>SUM(M18,U18,AC18,AK18,AS18,BA18)</f>
        <v>90282</v>
      </c>
      <c r="F18" s="121">
        <f>SUM(D18:E18)</f>
        <v>93864</v>
      </c>
      <c r="G18" s="121">
        <f>SUM(O18,W18,AE18,AM18,AU18,BC18)</f>
        <v>1953</v>
      </c>
      <c r="H18" s="121">
        <f>SUM(P18,X18,AF18,AN18,AV18,BD18)</f>
        <v>27240</v>
      </c>
      <c r="I18" s="121">
        <f>SUM(G18:H18)</f>
        <v>29193</v>
      </c>
      <c r="J18" s="120" t="s">
        <v>335</v>
      </c>
      <c r="K18" s="119" t="s">
        <v>350</v>
      </c>
      <c r="L18" s="121">
        <v>3582</v>
      </c>
      <c r="M18" s="121">
        <v>90282</v>
      </c>
      <c r="N18" s="121">
        <f>IF(AND(L18&lt;&gt;"",M18&lt;&gt;""),SUM(L18:M18),"")</f>
        <v>93864</v>
      </c>
      <c r="O18" s="121">
        <v>1953</v>
      </c>
      <c r="P18" s="121">
        <v>27240</v>
      </c>
      <c r="Q18" s="121">
        <f>IF(AND(O18&lt;&gt;"",P18&lt;&gt;""),SUM(O18:P18),"")</f>
        <v>29193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SUM(L19,T19,AB19,AJ19,AR19,AZ19)</f>
        <v>3074</v>
      </c>
      <c r="E19" s="121">
        <f>SUM(M19,U19,AC19,AK19,AS19,BA19)</f>
        <v>76214</v>
      </c>
      <c r="F19" s="121">
        <f>SUM(D19:E19)</f>
        <v>79288</v>
      </c>
      <c r="G19" s="121">
        <f>SUM(O19,W19,AE19,AM19,AU19,BC19)</f>
        <v>604</v>
      </c>
      <c r="H19" s="121">
        <f>SUM(P19,X19,AF19,AN19,AV19,BD19)</f>
        <v>6800</v>
      </c>
      <c r="I19" s="121">
        <f>SUM(G19:H19)</f>
        <v>7404</v>
      </c>
      <c r="J19" s="120" t="s">
        <v>335</v>
      </c>
      <c r="K19" s="119" t="s">
        <v>350</v>
      </c>
      <c r="L19" s="121">
        <v>3074</v>
      </c>
      <c r="M19" s="121">
        <v>76214</v>
      </c>
      <c r="N19" s="121">
        <f>IF(AND(L19&lt;&gt;"",M19&lt;&gt;""),SUM(L19:M19),"")</f>
        <v>79288</v>
      </c>
      <c r="O19" s="121">
        <v>604</v>
      </c>
      <c r="P19" s="121">
        <v>6800</v>
      </c>
      <c r="Q19" s="121">
        <f>IF(AND(O19&lt;&gt;"",P19&lt;&gt;""),SUM(O19:P19),"")</f>
        <v>7404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31133</v>
      </c>
      <c r="F20" s="121">
        <f>SUM(D20:E20)</f>
        <v>31133</v>
      </c>
      <c r="G20" s="121">
        <f>SUM(O20,W20,AE20,AM20,AU20,BC20)</f>
        <v>0</v>
      </c>
      <c r="H20" s="121">
        <f>SUM(P20,X20,AF20,AN20,AV20,BD20)</f>
        <v>5099</v>
      </c>
      <c r="I20" s="121">
        <f>SUM(G20:H20)</f>
        <v>5099</v>
      </c>
      <c r="J20" s="120" t="s">
        <v>331</v>
      </c>
      <c r="K20" s="119" t="s">
        <v>332</v>
      </c>
      <c r="L20" s="121">
        <v>0</v>
      </c>
      <c r="M20" s="121">
        <v>31133</v>
      </c>
      <c r="N20" s="121">
        <f>IF(AND(L20&lt;&gt;"",M20&lt;&gt;""),SUM(L20:M20),"")</f>
        <v>31133</v>
      </c>
      <c r="O20" s="121">
        <v>0</v>
      </c>
      <c r="P20" s="121">
        <v>5099</v>
      </c>
      <c r="Q20" s="121">
        <f>IF(AND(O20&lt;&gt;"",P20&lt;&gt;""),SUM(O20:P20),"")</f>
        <v>5099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63783</v>
      </c>
      <c r="F21" s="121">
        <f>SUM(D21:E21)</f>
        <v>63783</v>
      </c>
      <c r="G21" s="121">
        <f>SUM(O21,W21,AE21,AM21,AU21,BC21)</f>
        <v>0</v>
      </c>
      <c r="H21" s="121">
        <f>SUM(P21,X21,AF21,AN21,AV21,BD21)</f>
        <v>16109</v>
      </c>
      <c r="I21" s="121">
        <f>SUM(G21:H21)</f>
        <v>16109</v>
      </c>
      <c r="J21" s="120" t="s">
        <v>331</v>
      </c>
      <c r="K21" s="119" t="s">
        <v>332</v>
      </c>
      <c r="L21" s="121">
        <v>0</v>
      </c>
      <c r="M21" s="121">
        <v>63783</v>
      </c>
      <c r="N21" s="121">
        <f>IF(AND(L21&lt;&gt;"",M21&lt;&gt;""),SUM(L21:M21),"")</f>
        <v>63783</v>
      </c>
      <c r="O21" s="121">
        <v>0</v>
      </c>
      <c r="P21" s="121">
        <v>16109</v>
      </c>
      <c r="Q21" s="121">
        <f>IF(AND(O21&lt;&gt;"",P21&lt;&gt;""),SUM(O21:P21),"")</f>
        <v>16109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SUM(L22,T22,AB22,AJ22,AR22,AZ22)</f>
        <v>0</v>
      </c>
      <c r="E22" s="121">
        <f>SUM(M22,U22,AC22,AK22,AS22,BA22)</f>
        <v>137297</v>
      </c>
      <c r="F22" s="121">
        <f>SUM(D22:E22)</f>
        <v>137297</v>
      </c>
      <c r="G22" s="121">
        <f>SUM(O22,W22,AE22,AM22,AU22,BC22)</f>
        <v>0</v>
      </c>
      <c r="H22" s="121">
        <f>SUM(P22,X22,AF22,AN22,AV22,BD22)</f>
        <v>14395</v>
      </c>
      <c r="I22" s="121">
        <f>SUM(G22:H22)</f>
        <v>14395</v>
      </c>
      <c r="J22" s="120" t="s">
        <v>331</v>
      </c>
      <c r="K22" s="119" t="s">
        <v>332</v>
      </c>
      <c r="L22" s="121">
        <v>0</v>
      </c>
      <c r="M22" s="121">
        <v>50425</v>
      </c>
      <c r="N22" s="121">
        <f>IF(AND(L22&lt;&gt;"",M22&lt;&gt;""),SUM(L22:M22),"")</f>
        <v>50425</v>
      </c>
      <c r="O22" s="121">
        <v>0</v>
      </c>
      <c r="P22" s="121">
        <v>14395</v>
      </c>
      <c r="Q22" s="121">
        <f>IF(AND(O22&lt;&gt;"",P22&lt;&gt;""),SUM(O22:P22),"")</f>
        <v>14395</v>
      </c>
      <c r="R22" s="120" t="s">
        <v>363</v>
      </c>
      <c r="S22" s="119" t="s">
        <v>364</v>
      </c>
      <c r="T22" s="121">
        <v>0</v>
      </c>
      <c r="U22" s="121">
        <v>86872</v>
      </c>
      <c r="V22" s="121">
        <f>IF(AND(T22&lt;&gt;"",U22&lt;&gt;""),SUM(T22:U22),"")</f>
        <v>86872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SUM(L23,T23,AB23,AJ23,AR23,AZ23)</f>
        <v>2495</v>
      </c>
      <c r="E23" s="121">
        <f>SUM(M23,U23,AC23,AK23,AS23,BA23)</f>
        <v>143683</v>
      </c>
      <c r="F23" s="121">
        <f>SUM(D23:E23)</f>
        <v>146178</v>
      </c>
      <c r="G23" s="121">
        <f>SUM(O23,W23,AE23,AM23,AU23,BC23)</f>
        <v>0</v>
      </c>
      <c r="H23" s="121">
        <f>SUM(P23,X23,AF23,AN23,AV23,BD23)</f>
        <v>17053</v>
      </c>
      <c r="I23" s="121">
        <f>SUM(G23:H23)</f>
        <v>17053</v>
      </c>
      <c r="J23" s="120" t="s">
        <v>331</v>
      </c>
      <c r="K23" s="119" t="s">
        <v>332</v>
      </c>
      <c r="L23" s="121">
        <v>0</v>
      </c>
      <c r="M23" s="121">
        <v>52751</v>
      </c>
      <c r="N23" s="121">
        <f>IF(AND(L23&lt;&gt;"",M23&lt;&gt;""),SUM(L23:M23),"")</f>
        <v>52751</v>
      </c>
      <c r="O23" s="121">
        <v>0</v>
      </c>
      <c r="P23" s="121">
        <v>17053</v>
      </c>
      <c r="Q23" s="121">
        <f>IF(AND(O23&lt;&gt;"",P23&lt;&gt;""),SUM(O23:P23),"")</f>
        <v>17053</v>
      </c>
      <c r="R23" s="120" t="s">
        <v>363</v>
      </c>
      <c r="S23" s="119" t="s">
        <v>364</v>
      </c>
      <c r="T23" s="121">
        <v>2495</v>
      </c>
      <c r="U23" s="121">
        <v>90932</v>
      </c>
      <c r="V23" s="121">
        <f>IF(AND(T23&lt;&gt;"",U23&lt;&gt;""),SUM(T23:U23),"")</f>
        <v>93427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SUM(L24,T24,AB24,AJ24,AR24,AZ24)</f>
        <v>0</v>
      </c>
      <c r="E24" s="121">
        <f>SUM(M24,U24,AC24,AK24,AS24,BA24)</f>
        <v>35445</v>
      </c>
      <c r="F24" s="121">
        <f>SUM(D24:E24)</f>
        <v>35445</v>
      </c>
      <c r="G24" s="121">
        <f>SUM(O24,W24,AE24,AM24,AU24,BC24)</f>
        <v>0</v>
      </c>
      <c r="H24" s="121">
        <f>SUM(P24,X24,AF24,AN24,AV24,BD24)</f>
        <v>23583</v>
      </c>
      <c r="I24" s="121">
        <f>SUM(G24:H24)</f>
        <v>23583</v>
      </c>
      <c r="J24" s="120" t="s">
        <v>331</v>
      </c>
      <c r="K24" s="119" t="s">
        <v>332</v>
      </c>
      <c r="L24" s="121">
        <v>0</v>
      </c>
      <c r="M24" s="121">
        <v>35445</v>
      </c>
      <c r="N24" s="121">
        <f>IF(AND(L24&lt;&gt;"",M24&lt;&gt;""),SUM(L24:M24),"")</f>
        <v>35445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369</v>
      </c>
      <c r="S24" s="119" t="s">
        <v>370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23583</v>
      </c>
      <c r="Y24" s="121">
        <f>IF(AND(W24&lt;&gt;"",X24&lt;&gt;""),SUM(W24:X24),"")</f>
        <v>23583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SUM(L25,T25,AB25,AJ25,AR25,AZ25)</f>
        <v>0</v>
      </c>
      <c r="E25" s="121">
        <f>SUM(M25,U25,AC25,AK25,AS25,BA25)</f>
        <v>53289</v>
      </c>
      <c r="F25" s="121">
        <f>SUM(D25:E25)</f>
        <v>53289</v>
      </c>
      <c r="G25" s="121">
        <f>SUM(O25,W25,AE25,AM25,AU25,BC25)</f>
        <v>0</v>
      </c>
      <c r="H25" s="121">
        <f>SUM(P25,X25,AF25,AN25,AV25,BD25)</f>
        <v>19373</v>
      </c>
      <c r="I25" s="121">
        <f>SUM(G25:H25)</f>
        <v>19373</v>
      </c>
      <c r="J25" s="120" t="s">
        <v>331</v>
      </c>
      <c r="K25" s="119" t="s">
        <v>332</v>
      </c>
      <c r="L25" s="121">
        <v>0</v>
      </c>
      <c r="M25" s="121">
        <v>27056</v>
      </c>
      <c r="N25" s="121">
        <f>IF(AND(L25&lt;&gt;"",M25&lt;&gt;""),SUM(L25:M25),"")</f>
        <v>27056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369</v>
      </c>
      <c r="S25" s="119" t="s">
        <v>370</v>
      </c>
      <c r="T25" s="121">
        <v>0</v>
      </c>
      <c r="U25" s="121">
        <v>26233</v>
      </c>
      <c r="V25" s="121">
        <f>IF(AND(T25&lt;&gt;"",U25&lt;&gt;""),SUM(T25:U25),"")</f>
        <v>26233</v>
      </c>
      <c r="W25" s="121">
        <v>0</v>
      </c>
      <c r="X25" s="121">
        <v>19373</v>
      </c>
      <c r="Y25" s="121">
        <f>IF(AND(W25&lt;&gt;"",X25&lt;&gt;""),SUM(W25:X25),"")</f>
        <v>19373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SUM(L26,T26,AB26,AJ26,AR26,AZ26)</f>
        <v>0</v>
      </c>
      <c r="E26" s="121">
        <f>SUM(M26,U26,AC26,AK26,AS26,BA26)</f>
        <v>52510</v>
      </c>
      <c r="F26" s="121">
        <f>SUM(D26:E26)</f>
        <v>52510</v>
      </c>
      <c r="G26" s="121">
        <f>SUM(O26,W26,AE26,AM26,AU26,BC26)</f>
        <v>0</v>
      </c>
      <c r="H26" s="121">
        <f>SUM(P26,X26,AF26,AN26,AV26,BD26)</f>
        <v>18745</v>
      </c>
      <c r="I26" s="121">
        <f>SUM(G26:H26)</f>
        <v>18745</v>
      </c>
      <c r="J26" s="120" t="s">
        <v>369</v>
      </c>
      <c r="K26" s="119" t="s">
        <v>375</v>
      </c>
      <c r="L26" s="121">
        <v>0</v>
      </c>
      <c r="M26" s="121">
        <v>24621</v>
      </c>
      <c r="N26" s="121">
        <f>IF(AND(L26&lt;&gt;"",M26&lt;&gt;""),SUM(L26:M26),"")</f>
        <v>24621</v>
      </c>
      <c r="O26" s="121">
        <v>0</v>
      </c>
      <c r="P26" s="121">
        <v>18745</v>
      </c>
      <c r="Q26" s="121">
        <f>IF(AND(O26&lt;&gt;"",P26&lt;&gt;""),SUM(O26:P26),"")</f>
        <v>18745</v>
      </c>
      <c r="R26" s="120" t="s">
        <v>331</v>
      </c>
      <c r="S26" s="119" t="s">
        <v>332</v>
      </c>
      <c r="T26" s="121">
        <v>0</v>
      </c>
      <c r="U26" s="121">
        <v>27889</v>
      </c>
      <c r="V26" s="121">
        <f>IF(AND(T26&lt;&gt;"",U26&lt;&gt;""),SUM(T26:U26),"")</f>
        <v>27889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SUM(H7,L7,P7,T7,X7,AB7,AF7,AJ7,AN7,AR7,AV7,AZ7,BD7,BH7,BL7,BP7,BT7,BX7,CB7,CF7,CJ7,CN7,CR7,CV7,CZ7,DD7,DH7,DL7,DP7,DT7)</f>
        <v>5378625</v>
      </c>
      <c r="E7" s="140">
        <f>SUM(I7,M7,Q7,U7,Y7,AC7,AG7,AK7,AO7,AS7,AW7,BA7,BE7,BI7,BM7,BQ7,BU7,BY7,CC7,CG7,CK7,CO7,CS7,CW7,DA7,DE7,DI7,DM7,DQ7,DU7)</f>
        <v>688661</v>
      </c>
      <c r="F7" s="141">
        <f>COUNTIF(F$8:F$57,"&lt;&gt;")</f>
        <v>5</v>
      </c>
      <c r="G7" s="141">
        <f>COUNTIF(G$8:G$57,"&lt;&gt;")</f>
        <v>5</v>
      </c>
      <c r="H7" s="140">
        <f>SUM(H$8:H$57)</f>
        <v>4073578</v>
      </c>
      <c r="I7" s="140">
        <f>SUM(I$8:I$57)</f>
        <v>436394</v>
      </c>
      <c r="J7" s="141">
        <f>COUNTIF(J$8:J$57,"&lt;&gt;")</f>
        <v>5</v>
      </c>
      <c r="K7" s="141">
        <f>COUNTIF(K$8:K$57,"&lt;&gt;")</f>
        <v>5</v>
      </c>
      <c r="L7" s="140">
        <f>SUM(L$8:L$57)</f>
        <v>423190</v>
      </c>
      <c r="M7" s="140">
        <f>SUM(M$8:M$57)</f>
        <v>57421</v>
      </c>
      <c r="N7" s="141">
        <f>COUNTIF(N$8:N$57,"&lt;&gt;")</f>
        <v>4</v>
      </c>
      <c r="O7" s="141">
        <f>COUNTIF(O$8:O$57,"&lt;&gt;")</f>
        <v>4</v>
      </c>
      <c r="P7" s="140">
        <f>SUM(P$8:P$57)</f>
        <v>168759</v>
      </c>
      <c r="Q7" s="140">
        <f>SUM(Q$8:Q$57)</f>
        <v>64094</v>
      </c>
      <c r="R7" s="141">
        <f>COUNTIF(R$8:R$57,"&lt;&gt;")</f>
        <v>3</v>
      </c>
      <c r="S7" s="141">
        <f>COUNTIF(S$8:S$57,"&lt;&gt;")</f>
        <v>3</v>
      </c>
      <c r="T7" s="140">
        <f>SUM(T$8:T$57)</f>
        <v>189228</v>
      </c>
      <c r="U7" s="140">
        <f>SUM(U$8:U$57)</f>
        <v>28057</v>
      </c>
      <c r="V7" s="141">
        <f>COUNTIF(V$8:V$57,"&lt;&gt;")</f>
        <v>3</v>
      </c>
      <c r="W7" s="141">
        <f>COUNTIF(W$8:W$57,"&lt;&gt;")</f>
        <v>3</v>
      </c>
      <c r="X7" s="140">
        <f>SUM(X$8:X$57)</f>
        <v>380729</v>
      </c>
      <c r="Y7" s="140">
        <f>SUM(Y$8:Y$57)</f>
        <v>85642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52751</v>
      </c>
      <c r="AC7" s="140">
        <f>SUM(AC$8:AC$57)</f>
        <v>17053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35445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27056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27889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SUM(H8,L8,P8,T8,X8,AB8,AF8,AJ8,AN8,AR8,AV8,AZ8,BD8,BH8,BL8,BP8,BT8,BX8,CB8,CF8,CJ8,CN8,CR8,CV8,CZ8,DD8,DH8,DL8,DP8,DT8)</f>
        <v>50854</v>
      </c>
      <c r="E8" s="121">
        <f>SUM(I8,M8,Q8,U8,Y8,AC8,AG8,AK8,AO8,AS8,AW8,BA8,BE8,BI8,BM8,BQ8,BU8,BY8,CC8,CG8,CK8,CO8,CS8,CW8,DA8,DE8,DI8,DM8,DQ8,DU8)</f>
        <v>61701</v>
      </c>
      <c r="F8" s="120" t="s">
        <v>371</v>
      </c>
      <c r="G8" s="119" t="s">
        <v>372</v>
      </c>
      <c r="H8" s="121">
        <v>26233</v>
      </c>
      <c r="I8" s="121">
        <v>19373</v>
      </c>
      <c r="J8" s="120" t="s">
        <v>373</v>
      </c>
      <c r="K8" s="119" t="s">
        <v>374</v>
      </c>
      <c r="L8" s="121">
        <v>24621</v>
      </c>
      <c r="M8" s="121">
        <v>18745</v>
      </c>
      <c r="N8" s="120" t="s">
        <v>367</v>
      </c>
      <c r="O8" s="119" t="s">
        <v>368</v>
      </c>
      <c r="P8" s="121">
        <v>0</v>
      </c>
      <c r="Q8" s="121">
        <v>23583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SUM(H9,L9,P9,T9,X9,AB9,AF9,AJ9,AN9,AR9,AV9,AZ9,BD9,BH9,BL9,BP9,BT9,BX9,CB9,CF9,CJ9,CN9,CR9,CV9,CZ9,DD9,DH9,DL9,DP9,DT9)</f>
        <v>180299</v>
      </c>
      <c r="E9" s="121">
        <f>SUM(I9,M9,Q9,U9,Y9,AC9,AG9,AK9,AO9,AS9,AW9,BA9,BE9,BI9,BM9,BQ9,BU9,BY9,CC9,CG9,CK9,CO9,CS9,CW9,DA9,DE9,DI9,DM9,DQ9,DU9)</f>
        <v>0</v>
      </c>
      <c r="F9" s="120" t="s">
        <v>361</v>
      </c>
      <c r="G9" s="119" t="s">
        <v>362</v>
      </c>
      <c r="H9" s="121">
        <v>86872</v>
      </c>
      <c r="I9" s="121">
        <v>0</v>
      </c>
      <c r="J9" s="120" t="s">
        <v>365</v>
      </c>
      <c r="K9" s="119" t="s">
        <v>366</v>
      </c>
      <c r="L9" s="121">
        <v>93427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3718368</v>
      </c>
      <c r="E10" s="121">
        <f>SUM(I10,M10,Q10,U10,Y10,AC10,AG10,AK10,AO10,AS10,AW10,BA10,BE10,BI10,BM10,BQ10,BU10,BY10,CC10,CG10,CK10,CO10,CS10,CW10,DA10,DE10,DI10,DM10,DQ10,DU10)</f>
        <v>341141</v>
      </c>
      <c r="F10" s="120" t="s">
        <v>324</v>
      </c>
      <c r="G10" s="119" t="s">
        <v>325</v>
      </c>
      <c r="H10" s="121">
        <v>3172411</v>
      </c>
      <c r="I10" s="121">
        <v>237943</v>
      </c>
      <c r="J10" s="120" t="s">
        <v>339</v>
      </c>
      <c r="K10" s="119" t="s">
        <v>340</v>
      </c>
      <c r="L10" s="121">
        <v>165935</v>
      </c>
      <c r="M10" s="121">
        <v>31492</v>
      </c>
      <c r="N10" s="120" t="s">
        <v>343</v>
      </c>
      <c r="O10" s="119" t="s">
        <v>344</v>
      </c>
      <c r="P10" s="121">
        <v>97425</v>
      </c>
      <c r="Q10" s="121">
        <v>25108</v>
      </c>
      <c r="R10" s="120" t="s">
        <v>341</v>
      </c>
      <c r="S10" s="119" t="s">
        <v>342</v>
      </c>
      <c r="T10" s="121">
        <v>46157</v>
      </c>
      <c r="U10" s="121">
        <v>4544</v>
      </c>
      <c r="V10" s="120" t="s">
        <v>346</v>
      </c>
      <c r="W10" s="119" t="s">
        <v>347</v>
      </c>
      <c r="X10" s="121">
        <v>236440</v>
      </c>
      <c r="Y10" s="121">
        <v>42054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811582</v>
      </c>
      <c r="E11" s="121">
        <f>SUM(I11,M11,Q11,U11,Y11,AC11,AG11,AK11,AO11,AS11,AW11,BA11,BE11,BI11,BM11,BQ11,BU11,BY11,CC11,CG11,CK11,CO11,CS11,CW11,DA11,DE11,DI11,DM11,DQ11,DU11)</f>
        <v>185571</v>
      </c>
      <c r="F11" s="120" t="s">
        <v>329</v>
      </c>
      <c r="G11" s="119" t="s">
        <v>330</v>
      </c>
      <c r="H11" s="121">
        <v>470931</v>
      </c>
      <c r="I11" s="121">
        <v>132915</v>
      </c>
      <c r="J11" s="120" t="s">
        <v>337</v>
      </c>
      <c r="K11" s="119" t="s">
        <v>338</v>
      </c>
      <c r="L11" s="121">
        <v>52169</v>
      </c>
      <c r="M11" s="121">
        <v>0</v>
      </c>
      <c r="N11" s="120" t="s">
        <v>357</v>
      </c>
      <c r="O11" s="119" t="s">
        <v>358</v>
      </c>
      <c r="P11" s="121">
        <v>31133</v>
      </c>
      <c r="Q11" s="121">
        <v>5099</v>
      </c>
      <c r="R11" s="120" t="s">
        <v>359</v>
      </c>
      <c r="S11" s="119" t="s">
        <v>360</v>
      </c>
      <c r="T11" s="121">
        <v>63783</v>
      </c>
      <c r="U11" s="121">
        <v>16109</v>
      </c>
      <c r="V11" s="120" t="s">
        <v>361</v>
      </c>
      <c r="W11" s="119" t="s">
        <v>362</v>
      </c>
      <c r="X11" s="121">
        <v>50425</v>
      </c>
      <c r="Y11" s="121">
        <v>14395</v>
      </c>
      <c r="Z11" s="120" t="s">
        <v>365</v>
      </c>
      <c r="AA11" s="119" t="s">
        <v>366</v>
      </c>
      <c r="AB11" s="121">
        <v>52751</v>
      </c>
      <c r="AC11" s="121">
        <v>17053</v>
      </c>
      <c r="AD11" s="120" t="s">
        <v>367</v>
      </c>
      <c r="AE11" s="119" t="s">
        <v>368</v>
      </c>
      <c r="AF11" s="121">
        <v>35445</v>
      </c>
      <c r="AG11" s="121">
        <v>0</v>
      </c>
      <c r="AH11" s="120" t="s">
        <v>371</v>
      </c>
      <c r="AI11" s="119" t="s">
        <v>372</v>
      </c>
      <c r="AJ11" s="121">
        <v>27056</v>
      </c>
      <c r="AK11" s="121">
        <v>0</v>
      </c>
      <c r="AL11" s="120" t="s">
        <v>373</v>
      </c>
      <c r="AM11" s="119" t="s">
        <v>374</v>
      </c>
      <c r="AN11" s="121">
        <v>27889</v>
      </c>
      <c r="AO11" s="121">
        <v>0</v>
      </c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617522</v>
      </c>
      <c r="E12" s="121">
        <f>SUM(I12,M12,Q12,U12,Y12,AC12,AG12,AK12,AO12,AS12,AW12,BA12,BE12,BI12,BM12,BQ12,BU12,BY12,CC12,CG12,CK12,CO12,CS12,CW12,DA12,DE12,DI12,DM12,DQ12,DU12)</f>
        <v>100248</v>
      </c>
      <c r="F12" s="120" t="s">
        <v>333</v>
      </c>
      <c r="G12" s="119" t="s">
        <v>334</v>
      </c>
      <c r="H12" s="121">
        <v>317131</v>
      </c>
      <c r="I12" s="121">
        <v>46163</v>
      </c>
      <c r="J12" s="120" t="s">
        <v>351</v>
      </c>
      <c r="K12" s="119" t="s">
        <v>352</v>
      </c>
      <c r="L12" s="121">
        <v>87038</v>
      </c>
      <c r="M12" s="121">
        <v>7184</v>
      </c>
      <c r="N12" s="120" t="s">
        <v>348</v>
      </c>
      <c r="O12" s="119" t="s">
        <v>349</v>
      </c>
      <c r="P12" s="121">
        <v>40201</v>
      </c>
      <c r="Q12" s="121">
        <v>10304</v>
      </c>
      <c r="R12" s="120" t="s">
        <v>355</v>
      </c>
      <c r="S12" s="119" t="s">
        <v>356</v>
      </c>
      <c r="T12" s="121">
        <v>79288</v>
      </c>
      <c r="U12" s="121">
        <v>7404</v>
      </c>
      <c r="V12" s="120" t="s">
        <v>353</v>
      </c>
      <c r="W12" s="119" t="s">
        <v>354</v>
      </c>
      <c r="X12" s="121">
        <v>93864</v>
      </c>
      <c r="Y12" s="121">
        <v>29193</v>
      </c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31302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31325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31328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31329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31364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31370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31371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31372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31384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31386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31389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31390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31401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31402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31403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31812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31825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31827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31829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31835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2022-01-12T03:55:15Z</dcterms:modified>
</cp:coreProperties>
</file>