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1鳥取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N12" i="2" s="1"/>
  <c r="AC13" i="2"/>
  <c r="AC14" i="2"/>
  <c r="AC15" i="2"/>
  <c r="AC16" i="2"/>
  <c r="AC17" i="2"/>
  <c r="AC18" i="2"/>
  <c r="N18" i="2" s="1"/>
  <c r="AC19" i="2"/>
  <c r="AC20" i="2"/>
  <c r="AC21" i="2"/>
  <c r="AC22" i="2"/>
  <c r="AC23" i="2"/>
  <c r="AC24" i="2"/>
  <c r="N24" i="2" s="1"/>
  <c r="AC25" i="2"/>
  <c r="AC26" i="2"/>
  <c r="V8" i="2"/>
  <c r="V9" i="2"/>
  <c r="V10" i="2"/>
  <c r="N10" i="2" s="1"/>
  <c r="V11" i="2"/>
  <c r="N11" i="2" s="1"/>
  <c r="V12" i="2"/>
  <c r="V13" i="2"/>
  <c r="V14" i="2"/>
  <c r="V15" i="2"/>
  <c r="V16" i="2"/>
  <c r="N16" i="2" s="1"/>
  <c r="V17" i="2"/>
  <c r="N17" i="2" s="1"/>
  <c r="V18" i="2"/>
  <c r="V19" i="2"/>
  <c r="V20" i="2"/>
  <c r="V21" i="2"/>
  <c r="V22" i="2"/>
  <c r="N22" i="2" s="1"/>
  <c r="V23" i="2"/>
  <c r="N23" i="2" s="1"/>
  <c r="V24" i="2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9" i="2"/>
  <c r="N13" i="2"/>
  <c r="N14" i="2"/>
  <c r="N15" i="2"/>
  <c r="N19" i="2"/>
  <c r="N20" i="2"/>
  <c r="N21" i="2"/>
  <c r="N25" i="2"/>
  <c r="N26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H8" i="2"/>
  <c r="H9" i="2"/>
  <c r="H10" i="2"/>
  <c r="H11" i="2"/>
  <c r="H12" i="2"/>
  <c r="D12" i="2" s="1"/>
  <c r="H13" i="2"/>
  <c r="D13" i="2" s="1"/>
  <c r="H14" i="2"/>
  <c r="H15" i="2"/>
  <c r="H16" i="2"/>
  <c r="H17" i="2"/>
  <c r="H18" i="2"/>
  <c r="D18" i="2" s="1"/>
  <c r="H19" i="2"/>
  <c r="D19" i="2" s="1"/>
  <c r="H20" i="2"/>
  <c r="H21" i="2"/>
  <c r="H22" i="2"/>
  <c r="H23" i="2"/>
  <c r="H24" i="2"/>
  <c r="D24" i="2" s="1"/>
  <c r="H25" i="2"/>
  <c r="D25" i="2" s="1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10" i="2"/>
  <c r="D11" i="2"/>
  <c r="D15" i="2"/>
  <c r="D16" i="2"/>
  <c r="D17" i="2"/>
  <c r="D21" i="2"/>
  <c r="D22" i="2"/>
  <c r="D23" i="2"/>
  <c r="L8" i="1"/>
  <c r="L13" i="1"/>
  <c r="L14" i="1"/>
  <c r="L19" i="1"/>
  <c r="L20" i="1"/>
  <c r="L25" i="1"/>
  <c r="L26" i="1"/>
  <c r="J13" i="1"/>
  <c r="J19" i="1"/>
  <c r="J25" i="1"/>
  <c r="I8" i="1"/>
  <c r="I9" i="1"/>
  <c r="I10" i="1"/>
  <c r="D10" i="1" s="1"/>
  <c r="I11" i="1"/>
  <c r="D11" i="1" s="1"/>
  <c r="I12" i="1"/>
  <c r="D12" i="1" s="1"/>
  <c r="I13" i="1"/>
  <c r="I14" i="1"/>
  <c r="I15" i="1"/>
  <c r="I16" i="1"/>
  <c r="D16" i="1" s="1"/>
  <c r="I17" i="1"/>
  <c r="D17" i="1" s="1"/>
  <c r="I18" i="1"/>
  <c r="D18" i="1" s="1"/>
  <c r="I19" i="1"/>
  <c r="I20" i="1"/>
  <c r="I21" i="1"/>
  <c r="I22" i="1"/>
  <c r="D22" i="1" s="1"/>
  <c r="I23" i="1"/>
  <c r="D23" i="1" s="1"/>
  <c r="I24" i="1"/>
  <c r="D24" i="1" s="1"/>
  <c r="I25" i="1"/>
  <c r="I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N8" i="1" s="1"/>
  <c r="D9" i="1"/>
  <c r="N9" i="1" s="1"/>
  <c r="D13" i="1"/>
  <c r="Q13" i="1" s="1"/>
  <c r="D14" i="1"/>
  <c r="Q14" i="1" s="1"/>
  <c r="D15" i="1"/>
  <c r="Q15" i="1" s="1"/>
  <c r="D19" i="1"/>
  <c r="F19" i="1" s="1"/>
  <c r="D20" i="1"/>
  <c r="N20" i="1" s="1"/>
  <c r="D21" i="1"/>
  <c r="N21" i="1" s="1"/>
  <c r="D25" i="1"/>
  <c r="Q25" i="1" s="1"/>
  <c r="D26" i="1"/>
  <c r="N26" i="1" s="1"/>
  <c r="F18" i="1" l="1"/>
  <c r="N18" i="1"/>
  <c r="J18" i="1"/>
  <c r="Q18" i="1"/>
  <c r="L18" i="1"/>
  <c r="F17" i="1"/>
  <c r="Q17" i="1"/>
  <c r="J17" i="1"/>
  <c r="N17" i="1"/>
  <c r="L17" i="1"/>
  <c r="F10" i="1"/>
  <c r="N10" i="1"/>
  <c r="J10" i="1"/>
  <c r="L10" i="1"/>
  <c r="Q10" i="1"/>
  <c r="F24" i="1"/>
  <c r="L24" i="1"/>
  <c r="J24" i="1"/>
  <c r="Q24" i="1"/>
  <c r="N24" i="1"/>
  <c r="F11" i="1"/>
  <c r="Q11" i="1"/>
  <c r="L11" i="1"/>
  <c r="N11" i="1"/>
  <c r="J11" i="1"/>
  <c r="N16" i="1"/>
  <c r="F16" i="1"/>
  <c r="L16" i="1"/>
  <c r="J16" i="1"/>
  <c r="Q16" i="1"/>
  <c r="L12" i="1"/>
  <c r="F12" i="1"/>
  <c r="J12" i="1"/>
  <c r="Q12" i="1"/>
  <c r="N12" i="1"/>
  <c r="J23" i="1"/>
  <c r="F23" i="1"/>
  <c r="Q23" i="1"/>
  <c r="N23" i="1"/>
  <c r="L23" i="1"/>
  <c r="F22" i="1"/>
  <c r="N22" i="1"/>
  <c r="Q22" i="1"/>
  <c r="L22" i="1"/>
  <c r="J22" i="1"/>
  <c r="N15" i="1"/>
  <c r="Q9" i="1"/>
  <c r="F21" i="1"/>
  <c r="F9" i="1"/>
  <c r="N19" i="1"/>
  <c r="N13" i="1"/>
  <c r="Q20" i="1"/>
  <c r="Q8" i="1"/>
  <c r="F26" i="1"/>
  <c r="F14" i="1"/>
  <c r="F8" i="1"/>
  <c r="Q19" i="1"/>
  <c r="F25" i="1"/>
  <c r="F13" i="1"/>
  <c r="J21" i="1"/>
  <c r="J15" i="1"/>
  <c r="J9" i="1"/>
  <c r="Q21" i="1"/>
  <c r="F15" i="1"/>
  <c r="N25" i="1"/>
  <c r="Q26" i="1"/>
  <c r="F20" i="1"/>
  <c r="J26" i="1"/>
  <c r="J20" i="1"/>
  <c r="J14" i="1"/>
  <c r="J8" i="1"/>
  <c r="L21" i="1"/>
  <c r="L15" i="1"/>
  <c r="L9" i="1"/>
  <c r="N14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<sst xmlns="http://schemas.openxmlformats.org/spreadsheetml/2006/main" count="655" uniqueCount="294">
  <si>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</si>
  <si>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</si>
  <si>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</si>
  <si>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</si>
  <si>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</si>
  <si>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</si>
  <si>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</si>
  <si>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</si>
  <si>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</si>
  <si>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</si>
  <si>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</si>
  <si>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</si>
  <si>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</si>
  <si>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</si>
  <si>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</si>
  <si>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</si>
  <si>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</si>
  <si>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</si>
  <si>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</si>
  <si>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</si>
  <si>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</si>
  <si>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</si>
  <si>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</si>
  <si>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</si>
  <si>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</si>
  <si>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</si>
  <si>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</si>
  <si>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</si>
  <si>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</si>
  <si>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</si>
  <si>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</si>
  <si>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</si>
  <si>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</si>
  <si>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</si>
  <si>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</si>
  <si>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</si>
  <si>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</si>
  <si>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</si>
  <si>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</si>
  <si>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</si>
  <si>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</si>
  <si>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</si>
  <si>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</si>
  <si>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</si>
  <si>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</si>
  <si>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</si>
  <si>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</si>
  <si>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</si>
  <si>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</si>
  <si>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</si>
  <si>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</si>
  <si>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</si>
  <si>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</si>
  <si>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</si>
  <si>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</si>
  <si>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</si>
  <si>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</si>
  <si>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</si>
  <si>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</si>
  <si>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</si>
  <si>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</si>
  <si>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</si>
  <si>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</si>
  <si>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</si>
  <si>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</si>
  <si>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</si>
  <si>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</si>
  <si>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</si>
  <si>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</si>
  <si>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</si>
  <si>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</si>
  <si>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</si>
  <si>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</si>
  <si>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</si>
  <si>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</si>
  <si>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</si>
  <si>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</si>
  <si>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</si>
  <si>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</si>
  <si>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</si>
  <si>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</si>
  <si>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</si>
  <si>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</si>
  <si>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</si>
  <si>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</si>
  <si>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</si>
  <si>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</si>
  <si>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</si>
  <si>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</si>
  <si>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</si>
  <si>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</si>
  <si>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</si>
  <si>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</si>
  <si>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</si>
  <si>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</si>
  <si>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</si>
  <si>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</si>
  <si>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</si>
  <si>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</si>
  <si>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</si>
  <si>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</si>
  <si>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</si>
  <si>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</si>
  <si>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</si>
  <si>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</si>
  <si>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</si>
  <si>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</si>
  <si>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</si>
  <si>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</si>
  <si>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</si>
  <si>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</si>
  <si>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</si>
  <si>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</si>
  <si>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</si>
  <si>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</si>
  <si>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</si>
  <si>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</si>
  <si>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</si>
  <si>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</si>
  <si>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</si>
  <si>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</si>
  <si>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</si>
  <si>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</si>
  <si>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</si>
  <si>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</si>
  <si>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</si>
  <si>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</si>
  <si>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</si>
  <si>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</si>
  <si>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</si>
  <si>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</si>
  <si>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</si>
  <si>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</si>
  <si>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</si>
  <si>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</si>
  <si>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</si>
  <si>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</si>
  <si>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</si>
  <si>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</si>
  <si>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</si>
  <si>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</si>
  <si>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</si>
  <si>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</si>
  <si>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</si>
  <si>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</si>
  <si>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</si>
  <si>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</si>
  <si>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</si>
  <si>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</si>
  <si>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</si>
  <si>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</si>
  <si>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</si>
  <si>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</si>
  <si>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</si>
  <si>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</si>
  <si>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</si>
  <si>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</si>
  <si>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</si>
  <si>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</si>
  <si>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</si>
  <si>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</si>
  <si>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</si>
  <si>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</si>
  <si>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</si>
  <si>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</si>
  <si>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</si>
  <si>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</si>
  <si>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</si>
  <si>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</si>
  <si>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</si>
  <si>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</si>
  <si>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</si>
  <si>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</si>
  <si>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</si>
  <si>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</si>
  <si>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</si>
  <si>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</si>
  <si>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</si>
  <si>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</si>
  <si>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</si>
  <si>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</si>
  <si>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</si>
  <si>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</si>
  <si>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</si>
  <si>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</si>
  <si>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</si>
  <si>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</si>
  <si>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</si>
  <si>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</si>
  <si>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</si>
  <si>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</si>
  <si>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</si>
  <si>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</si>
  <si>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</si>
  <si>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</si>
  <si>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</si>
  <si>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</si>
  <si>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</si>
  <si>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</si>
  <si>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</si>
  <si>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</si>
  <si>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</si>
  <si>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</si>
  <si>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</si>
  <si>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</si>
  <si>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</si>
  <si>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</si>
  <si>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</si>
  <si>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</si>
  <si>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</si>
  <si>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</si>
  <si>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</si>
  <si>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</si>
  <si>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</si>
  <si>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</si>
  <si>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</si>
  <si>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</si>
  <si>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</si>
  <si>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</si>
  <si>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</si>
  <si>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</si>
  <si>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</si>
  <si>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</si>
  <si>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</si>
  <si>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</si>
  <si>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</si>
  <si>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</si>
  <si>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</si>
  <si>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</si>
  <si>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</si>
  <si>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</si>
  <si>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</si>
  <si>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</si>
  <si>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</si>
  <si>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</si>
  <si>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</si>
  <si>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</si>
  <si>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</si>
  <si>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</si>
  <si>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</si>
  <si>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</si>
  <si>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</si>
  <si>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</si>
  <si>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</si>
  <si>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</si>
  <si>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</si>
  <si>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</si>
  <si>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</si>
  <si>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</si>
  <si>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</si>
  <si>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</si>
  <si>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31000</t>
  </si>
  <si>
    <t>水洗化人口等（令和2年度実績）</t>
    <phoneticPr fontId="3"/>
  </si>
  <si>
    <t>し尿処理の状況（令和2年度実績）</t>
    <phoneticPr fontId="3"/>
  </si>
  <si>
    <t>31201</t>
  </si>
  <si>
    <t>鳥取市</t>
  </si>
  <si>
    <t/>
  </si>
  <si>
    <t>○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</si>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</sst>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23</v>
      </c>
      <c r="B7" s="116" t="s">
        <v>251</v>
      </c>
      <c r="C7" s="109" t="s">
        <v>200</v>
      </c>
      <c r="D7" s="110">
        <f>+SUM(E7,+I7)</f>
        <v>557678</v>
      </c>
      <c r="E7" s="110">
        <f>+SUM(G7,+H7)</f>
        <v>35115</v>
      </c>
      <c r="F7" s="111">
        <f>IF(D7&gt;0,E7/D7*100,"-")</f>
        <v>6.2966443001158376</v>
      </c>
      <c r="G7" s="108">
        <f>SUM(G$8:G$207)</f>
        <v>34359</v>
      </c>
      <c r="H7" s="108">
        <f>SUM(H$8:H$207)</f>
        <v>756</v>
      </c>
      <c r="I7" s="110">
        <f>+SUM(K7,+M7,+O7)</f>
        <v>522563</v>
      </c>
      <c r="J7" s="111">
        <f>IF(D7&gt;0,I7/D7*100,"-")</f>
        <v>93.703355699884156</v>
      </c>
      <c r="K7" s="108">
        <f>SUM(K$8:K$207)</f>
        <v>377870</v>
      </c>
      <c r="L7" s="111">
        <f>IF(D7&gt;0,K7/D7*100,"-")</f>
        <v>67.757738336459397</v>
      </c>
      <c r="M7" s="108">
        <f>SUM(M$8:M$207)</f>
        <v>409</v>
      </c>
      <c r="N7" s="111">
        <f>IF(D7&gt;0,M7/D7*100,"-")</f>
        <v>7.3339812580019301E-2</v>
      </c>
      <c r="O7" s="108">
        <f>SUM(O$8:O$207)</f>
        <v>144284</v>
      </c>
      <c r="P7" s="108">
        <f>SUM(P$8:P$207)</f>
        <v>67710</v>
      </c>
      <c r="Q7" s="111">
        <f>IF(D7&gt;0,O7/D7*100,"-")</f>
        <v>25.872277550844753</v>
      </c>
      <c r="R7" s="108">
        <f>SUM(R$8:R$207)</f>
        <v>4823</v>
      </c>
      <c r="S7" s="112">
        <f t="shared" ref="S7:Z7" si="0">COUNTIF(S$8:S$207,"○")</f>
        <v>12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23</v>
      </c>
      <c r="B8" s="102" t="s">
        <v>254</v>
      </c>
      <c r="C8" s="101" t="s">
        <v>255</v>
      </c>
      <c r="D8" s="103">
        <f>+SUM(E8,+I8)</f>
        <v>186050</v>
      </c>
      <c r="E8" s="103">
        <f>+SUM(G8,+H8)</f>
        <v>4642</v>
      </c>
      <c r="F8" s="104">
        <f>IF(D8&gt;0,E8/D8*100,"-")</f>
        <v>2.495028218220908</v>
      </c>
      <c r="G8" s="103">
        <v>4259</v>
      </c>
      <c r="H8" s="103">
        <v>383</v>
      </c>
      <c r="I8" s="103">
        <f>+SUM(K8,+M8,+O8)</f>
        <v>181408</v>
      </c>
      <c r="J8" s="104">
        <f>IF(D8&gt;0,I8/D8*100,"-")</f>
        <v>97.504971781779091</v>
      </c>
      <c r="K8" s="103">
        <v>147970</v>
      </c>
      <c r="L8" s="104">
        <f>IF(D8&gt;0,K8/D8*100,"-")</f>
        <v>79.532383767804347</v>
      </c>
      <c r="M8" s="103">
        <v>409</v>
      </c>
      <c r="N8" s="104">
        <f>IF(D8&gt;0,M8/D8*100,"-")</f>
        <v>0.21983337812416015</v>
      </c>
      <c r="O8" s="103">
        <v>33029</v>
      </c>
      <c r="P8" s="103">
        <v>3461</v>
      </c>
      <c r="Q8" s="104">
        <f>IF(D8&gt;0,O8/D8*100,"-")</f>
        <v>17.752754635850579</v>
      </c>
      <c r="R8" s="103">
        <v>1450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23</v>
      </c>
      <c r="B9" s="102" t="s">
        <v>258</v>
      </c>
      <c r="C9" s="101" t="s">
        <v>259</v>
      </c>
      <c r="D9" s="103">
        <f>+SUM(E9,+I9)</f>
        <v>147495</v>
      </c>
      <c r="E9" s="103">
        <f>+SUM(G9,+H9)</f>
        <v>10815</v>
      </c>
      <c r="F9" s="104">
        <f>IF(D9&gt;0,E9/D9*100,"-")</f>
        <v>7.3324519475236452</v>
      </c>
      <c r="G9" s="103">
        <v>10815</v>
      </c>
      <c r="H9" s="103">
        <v>0</v>
      </c>
      <c r="I9" s="103">
        <f>+SUM(K9,+M9,+O9)</f>
        <v>136680</v>
      </c>
      <c r="J9" s="104">
        <f>IF(D9&gt;0,I9/D9*100,"-")</f>
        <v>92.667548052476363</v>
      </c>
      <c r="K9" s="103">
        <v>95731</v>
      </c>
      <c r="L9" s="104">
        <f>IF(D9&gt;0,K9/D9*100,"-")</f>
        <v>64.904573036374117</v>
      </c>
      <c r="M9" s="103">
        <v>0</v>
      </c>
      <c r="N9" s="104">
        <f>IF(D9&gt;0,M9/D9*100,"-")</f>
        <v>0</v>
      </c>
      <c r="O9" s="103">
        <v>40949</v>
      </c>
      <c r="P9" s="103">
        <v>28908</v>
      </c>
      <c r="Q9" s="104">
        <f>IF(D9&gt;0,O9/D9*100,"-")</f>
        <v>27.762975016102242</v>
      </c>
      <c r="R9" s="103">
        <v>1367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23</v>
      </c>
      <c r="B10" s="102" t="s">
        <v>260</v>
      </c>
      <c r="C10" s="101" t="s">
        <v>261</v>
      </c>
      <c r="D10" s="103">
        <f>+SUM(E10,+I10)</f>
        <v>46371</v>
      </c>
      <c r="E10" s="103">
        <f>+SUM(G10,+H10)</f>
        <v>3257</v>
      </c>
      <c r="F10" s="104">
        <f>IF(D10&gt;0,E10/D10*100,"-")</f>
        <v>7.0237864182355354</v>
      </c>
      <c r="G10" s="103">
        <v>2955</v>
      </c>
      <c r="H10" s="103">
        <v>302</v>
      </c>
      <c r="I10" s="103">
        <f>+SUM(K10,+M10,+O10)</f>
        <v>43114</v>
      </c>
      <c r="J10" s="104">
        <f>IF(D10&gt;0,I10/D10*100,"-")</f>
        <v>92.976213581764469</v>
      </c>
      <c r="K10" s="103">
        <v>32387</v>
      </c>
      <c r="L10" s="104">
        <f>IF(D10&gt;0,K10/D10*100,"-")</f>
        <v>69.843220978628878</v>
      </c>
      <c r="M10" s="103">
        <v>0</v>
      </c>
      <c r="N10" s="104">
        <f>IF(D10&gt;0,M10/D10*100,"-")</f>
        <v>0</v>
      </c>
      <c r="O10" s="103">
        <v>10727</v>
      </c>
      <c r="P10" s="103">
        <v>2486</v>
      </c>
      <c r="Q10" s="104">
        <f>IF(D10&gt;0,O10/D10*100,"-")</f>
        <v>23.13299260313558</v>
      </c>
      <c r="R10" s="103">
        <v>370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23</v>
      </c>
      <c r="B11" s="102" t="s">
        <v>262</v>
      </c>
      <c r="C11" s="101" t="s">
        <v>263</v>
      </c>
      <c r="D11" s="103">
        <f>+SUM(E11,+I11)</f>
        <v>33701</v>
      </c>
      <c r="E11" s="103">
        <f>+SUM(G11,+H11)</f>
        <v>2796</v>
      </c>
      <c r="F11" s="104">
        <f>IF(D11&gt;0,E11/D11*100,"-")</f>
        <v>8.2964897184059812</v>
      </c>
      <c r="G11" s="103">
        <v>2796</v>
      </c>
      <c r="H11" s="103">
        <v>0</v>
      </c>
      <c r="I11" s="103">
        <f>+SUM(K11,+M11,+O11)</f>
        <v>30905</v>
      </c>
      <c r="J11" s="104">
        <f>IF(D11&gt;0,I11/D11*100,"-")</f>
        <v>91.703510281594021</v>
      </c>
      <c r="K11" s="103">
        <v>22324</v>
      </c>
      <c r="L11" s="104">
        <f>IF(D11&gt;0,K11/D11*100,"-")</f>
        <v>66.241357823209995</v>
      </c>
      <c r="M11" s="103">
        <v>0</v>
      </c>
      <c r="N11" s="104">
        <f>IF(D11&gt;0,M11/D11*100,"-")</f>
        <v>0</v>
      </c>
      <c r="O11" s="103">
        <v>8581</v>
      </c>
      <c r="P11" s="103">
        <v>3219</v>
      </c>
      <c r="Q11" s="104">
        <f>IF(D11&gt;0,O11/D11*100,"-")</f>
        <v>25.462152458384026</v>
      </c>
      <c r="R11" s="103">
        <v>517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23</v>
      </c>
      <c r="B12" s="102" t="s">
        <v>264</v>
      </c>
      <c r="C12" s="101" t="s">
        <v>265</v>
      </c>
      <c r="D12" s="103">
        <f>+SUM(E12,+I12)</f>
        <v>11317</v>
      </c>
      <c r="E12" s="103">
        <f>+SUM(G12,+H12)</f>
        <v>450</v>
      </c>
      <c r="F12" s="104">
        <f>IF(D12&gt;0,E12/D12*100,"-")</f>
        <v>3.9763188124061148</v>
      </c>
      <c r="G12" s="103">
        <v>414</v>
      </c>
      <c r="H12" s="103">
        <v>36</v>
      </c>
      <c r="I12" s="103">
        <f>+SUM(K12,+M12,+O12)</f>
        <v>10867</v>
      </c>
      <c r="J12" s="104">
        <f>IF(D12&gt;0,I12/D12*100,"-")</f>
        <v>96.023681187593894</v>
      </c>
      <c r="K12" s="103">
        <v>7992</v>
      </c>
      <c r="L12" s="104">
        <f>IF(D12&gt;0,K12/D12*100,"-")</f>
        <v>70.6194221083326</v>
      </c>
      <c r="M12" s="103">
        <v>0</v>
      </c>
      <c r="N12" s="104">
        <f>IF(D12&gt;0,M12/D12*100,"-")</f>
        <v>0</v>
      </c>
      <c r="O12" s="103">
        <v>2875</v>
      </c>
      <c r="P12" s="103">
        <v>1527</v>
      </c>
      <c r="Q12" s="104">
        <f>IF(D12&gt;0,O12/D12*100,"-")</f>
        <v>25.404259079261287</v>
      </c>
      <c r="R12" s="103">
        <v>106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23</v>
      </c>
      <c r="B13" s="102" t="s">
        <v>266</v>
      </c>
      <c r="C13" s="101" t="s">
        <v>267</v>
      </c>
      <c r="D13" s="103">
        <f>+SUM(E13,+I13)</f>
        <v>3072</v>
      </c>
      <c r="E13" s="103">
        <f>+SUM(G13,+H13)</f>
        <v>349</v>
      </c>
      <c r="F13" s="104">
        <f>IF(D13&gt;0,E13/D13*100,"-")</f>
        <v>11.360677083333332</v>
      </c>
      <c r="G13" s="103">
        <v>349</v>
      </c>
      <c r="H13" s="103">
        <v>0</v>
      </c>
      <c r="I13" s="103">
        <f>+SUM(K13,+M13,+O13)</f>
        <v>2723</v>
      </c>
      <c r="J13" s="104">
        <f>IF(D13&gt;0,I13/D13*100,"-")</f>
        <v>88.639322916666657</v>
      </c>
      <c r="K13" s="103">
        <v>2282</v>
      </c>
      <c r="L13" s="104">
        <f>IF(D13&gt;0,K13/D13*100,"-")</f>
        <v>74.283854166666657</v>
      </c>
      <c r="M13" s="103">
        <v>0</v>
      </c>
      <c r="N13" s="104">
        <f>IF(D13&gt;0,M13/D13*100,"-")</f>
        <v>0</v>
      </c>
      <c r="O13" s="103">
        <v>441</v>
      </c>
      <c r="P13" s="103">
        <v>25</v>
      </c>
      <c r="Q13" s="104">
        <f>IF(D13&gt;0,O13/D13*100,"-")</f>
        <v>14.35546875</v>
      </c>
      <c r="R13" s="103">
        <v>30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23</v>
      </c>
      <c r="B14" s="102" t="s">
        <v>268</v>
      </c>
      <c r="C14" s="101" t="s">
        <v>269</v>
      </c>
      <c r="D14" s="103">
        <f>+SUM(E14,+I14)</f>
        <v>6778</v>
      </c>
      <c r="E14" s="103">
        <f>+SUM(G14,+H14)</f>
        <v>880</v>
      </c>
      <c r="F14" s="104">
        <f>IF(D14&gt;0,E14/D14*100,"-")</f>
        <v>12.983180879315432</v>
      </c>
      <c r="G14" s="103">
        <v>880</v>
      </c>
      <c r="H14" s="103">
        <v>0</v>
      </c>
      <c r="I14" s="103">
        <f>+SUM(K14,+M14,+O14)</f>
        <v>5898</v>
      </c>
      <c r="J14" s="104">
        <f>IF(D14&gt;0,I14/D14*100,"-")</f>
        <v>87.016819120684559</v>
      </c>
      <c r="K14" s="103">
        <v>2549</v>
      </c>
      <c r="L14" s="104">
        <f>IF(D14&gt;0,K14/D14*100,"-")</f>
        <v>37.606963706107997</v>
      </c>
      <c r="M14" s="103">
        <v>0</v>
      </c>
      <c r="N14" s="104">
        <f>IF(D14&gt;0,M14/D14*100,"-")</f>
        <v>0</v>
      </c>
      <c r="O14" s="103">
        <v>3349</v>
      </c>
      <c r="P14" s="103">
        <v>391</v>
      </c>
      <c r="Q14" s="104">
        <f>IF(D14&gt;0,O14/D14*100,"-")</f>
        <v>49.409855414576569</v>
      </c>
      <c r="R14" s="103">
        <v>80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23</v>
      </c>
      <c r="B15" s="102" t="s">
        <v>270</v>
      </c>
      <c r="C15" s="101" t="s">
        <v>271</v>
      </c>
      <c r="D15" s="103">
        <f>+SUM(E15,+I15)</f>
        <v>16773</v>
      </c>
      <c r="E15" s="103">
        <f>+SUM(G15,+H15)</f>
        <v>1061</v>
      </c>
      <c r="F15" s="104">
        <f>IF(D15&gt;0,E15/D15*100,"-")</f>
        <v>6.3256424014785662</v>
      </c>
      <c r="G15" s="103">
        <v>1061</v>
      </c>
      <c r="H15" s="103">
        <v>0</v>
      </c>
      <c r="I15" s="103">
        <f>+SUM(K15,+M15,+O15)</f>
        <v>15712</v>
      </c>
      <c r="J15" s="104">
        <f>IF(D15&gt;0,I15/D15*100,"-")</f>
        <v>93.674357598521425</v>
      </c>
      <c r="K15" s="103">
        <v>6572</v>
      </c>
      <c r="L15" s="104">
        <f>IF(D15&gt;0,K15/D15*100,"-")</f>
        <v>39.182018720562809</v>
      </c>
      <c r="M15" s="103">
        <v>0</v>
      </c>
      <c r="N15" s="104">
        <f>IF(D15&gt;0,M15/D15*100,"-")</f>
        <v>0</v>
      </c>
      <c r="O15" s="103">
        <v>9140</v>
      </c>
      <c r="P15" s="103">
        <v>8912</v>
      </c>
      <c r="Q15" s="104">
        <f>IF(D15&gt;0,O15/D15*100,"-")</f>
        <v>54.492338877958623</v>
      </c>
      <c r="R15" s="103">
        <v>73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23</v>
      </c>
      <c r="B16" s="102" t="s">
        <v>272</v>
      </c>
      <c r="C16" s="101" t="s">
        <v>273</v>
      </c>
      <c r="D16" s="103">
        <f>+SUM(E16,+I16)</f>
        <v>6364</v>
      </c>
      <c r="E16" s="103">
        <f>+SUM(G16,+H16)</f>
        <v>449</v>
      </c>
      <c r="F16" s="104">
        <f>IF(D16&gt;0,E16/D16*100,"-")</f>
        <v>7.0553111250785676</v>
      </c>
      <c r="G16" s="103">
        <v>449</v>
      </c>
      <c r="H16" s="103">
        <v>0</v>
      </c>
      <c r="I16" s="103">
        <f>+SUM(K16,+M16,+O16)</f>
        <v>5915</v>
      </c>
      <c r="J16" s="104">
        <f>IF(D16&gt;0,I16/D16*100,"-")</f>
        <v>92.944688874921439</v>
      </c>
      <c r="K16" s="103">
        <v>4183</v>
      </c>
      <c r="L16" s="104">
        <f>IF(D16&gt;0,K16/D16*100,"-")</f>
        <v>65.729101194217478</v>
      </c>
      <c r="M16" s="103">
        <v>0</v>
      </c>
      <c r="N16" s="104">
        <f>IF(D16&gt;0,M16/D16*100,"-")</f>
        <v>0</v>
      </c>
      <c r="O16" s="103">
        <v>1732</v>
      </c>
      <c r="P16" s="103">
        <v>1732</v>
      </c>
      <c r="Q16" s="104">
        <f>IF(D16&gt;0,O16/D16*100,"-")</f>
        <v>27.215587680703962</v>
      </c>
      <c r="R16" s="103">
        <v>64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23</v>
      </c>
      <c r="B17" s="102" t="s">
        <v>274</v>
      </c>
      <c r="C17" s="101" t="s">
        <v>275</v>
      </c>
      <c r="D17" s="103">
        <f>+SUM(E17,+I17)</f>
        <v>16752</v>
      </c>
      <c r="E17" s="103">
        <f>+SUM(G17,+H17)</f>
        <v>283</v>
      </c>
      <c r="F17" s="104">
        <f>IF(D17&gt;0,E17/D17*100,"-")</f>
        <v>1.6893505253104106</v>
      </c>
      <c r="G17" s="103">
        <v>283</v>
      </c>
      <c r="H17" s="103">
        <v>0</v>
      </c>
      <c r="I17" s="103">
        <f>+SUM(K17,+M17,+O17)</f>
        <v>16469</v>
      </c>
      <c r="J17" s="104">
        <f>IF(D17&gt;0,I17/D17*100,"-")</f>
        <v>98.310649474689598</v>
      </c>
      <c r="K17" s="103">
        <v>14317</v>
      </c>
      <c r="L17" s="104">
        <f>IF(D17&gt;0,K17/D17*100,"-")</f>
        <v>85.464422158548231</v>
      </c>
      <c r="M17" s="103">
        <v>0</v>
      </c>
      <c r="N17" s="104">
        <f>IF(D17&gt;0,M17/D17*100,"-")</f>
        <v>0</v>
      </c>
      <c r="O17" s="103">
        <v>2152</v>
      </c>
      <c r="P17" s="103">
        <v>2089</v>
      </c>
      <c r="Q17" s="104">
        <f>IF(D17&gt;0,O17/D17*100,"-")</f>
        <v>12.846227316141356</v>
      </c>
      <c r="R17" s="103">
        <v>93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23</v>
      </c>
      <c r="B18" s="102" t="s">
        <v>276</v>
      </c>
      <c r="C18" s="101" t="s">
        <v>277</v>
      </c>
      <c r="D18" s="103">
        <f>+SUM(E18,+I18)</f>
        <v>17095</v>
      </c>
      <c r="E18" s="103">
        <f>+SUM(G18,+H18)</f>
        <v>2542</v>
      </c>
      <c r="F18" s="104">
        <f>IF(D18&gt;0,E18/D18*100,"-")</f>
        <v>14.869844983913424</v>
      </c>
      <c r="G18" s="103">
        <v>2542</v>
      </c>
      <c r="H18" s="103">
        <v>0</v>
      </c>
      <c r="I18" s="103">
        <f>+SUM(K18,+M18,+O18)</f>
        <v>14553</v>
      </c>
      <c r="J18" s="104">
        <f>IF(D18&gt;0,I18/D18*100,"-")</f>
        <v>85.130155016086576</v>
      </c>
      <c r="K18" s="103">
        <v>9869</v>
      </c>
      <c r="L18" s="104">
        <f>IF(D18&gt;0,K18/D18*100,"-")</f>
        <v>57.730330505995909</v>
      </c>
      <c r="M18" s="103">
        <v>0</v>
      </c>
      <c r="N18" s="104">
        <f>IF(D18&gt;0,M18/D18*100,"-")</f>
        <v>0</v>
      </c>
      <c r="O18" s="103">
        <v>4684</v>
      </c>
      <c r="P18" s="103">
        <v>3706</v>
      </c>
      <c r="Q18" s="104">
        <f>IF(D18&gt;0,O18/D18*100,"-")</f>
        <v>27.399824510090671</v>
      </c>
      <c r="R18" s="103">
        <v>201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23</v>
      </c>
      <c r="B19" s="102" t="s">
        <v>278</v>
      </c>
      <c r="C19" s="101" t="s">
        <v>279</v>
      </c>
      <c r="D19" s="103">
        <f>+SUM(E19,+I19)</f>
        <v>14776</v>
      </c>
      <c r="E19" s="103">
        <f>+SUM(G19,+H19)</f>
        <v>799</v>
      </c>
      <c r="F19" s="104">
        <f>IF(D19&gt;0,E19/D19*100,"-")</f>
        <v>5.4074174336762315</v>
      </c>
      <c r="G19" s="103">
        <v>774</v>
      </c>
      <c r="H19" s="103">
        <v>25</v>
      </c>
      <c r="I19" s="103">
        <f>+SUM(K19,+M19,+O19)</f>
        <v>13977</v>
      </c>
      <c r="J19" s="104">
        <f>IF(D19&gt;0,I19/D19*100,"-")</f>
        <v>94.59258256632377</v>
      </c>
      <c r="K19" s="103">
        <v>12992</v>
      </c>
      <c r="L19" s="104">
        <f>IF(D19&gt;0,K19/D19*100,"-")</f>
        <v>87.926367081754194</v>
      </c>
      <c r="M19" s="103">
        <v>0</v>
      </c>
      <c r="N19" s="104">
        <f>IF(D19&gt;0,M19/D19*100,"-")</f>
        <v>0</v>
      </c>
      <c r="O19" s="103">
        <v>985</v>
      </c>
      <c r="P19" s="103">
        <v>334</v>
      </c>
      <c r="Q19" s="104">
        <f>IF(D19&gt;0,O19/D19*100,"-")</f>
        <v>6.6662154845695722</v>
      </c>
      <c r="R19" s="103">
        <v>114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23</v>
      </c>
      <c r="B20" s="102" t="s">
        <v>280</v>
      </c>
      <c r="C20" s="101" t="s">
        <v>281</v>
      </c>
      <c r="D20" s="103">
        <f>+SUM(E20,+I20)</f>
        <v>3578</v>
      </c>
      <c r="E20" s="103">
        <f>+SUM(G20,+H20)</f>
        <v>31</v>
      </c>
      <c r="F20" s="104">
        <f>IF(D20&gt;0,E20/D20*100,"-")</f>
        <v>0.86640581330352151</v>
      </c>
      <c r="G20" s="103">
        <v>31</v>
      </c>
      <c r="H20" s="103">
        <v>0</v>
      </c>
      <c r="I20" s="103">
        <f>+SUM(K20,+M20,+O20)</f>
        <v>3547</v>
      </c>
      <c r="J20" s="104">
        <f>IF(D20&gt;0,I20/D20*100,"-")</f>
        <v>99.133594186696484</v>
      </c>
      <c r="K20" s="103">
        <v>3513</v>
      </c>
      <c r="L20" s="104">
        <f>IF(D20&gt;0,K20/D20*100,"-")</f>
        <v>98.183342649524874</v>
      </c>
      <c r="M20" s="103">
        <v>0</v>
      </c>
      <c r="N20" s="104">
        <f>IF(D20&gt;0,M20/D20*100,"-")</f>
        <v>0</v>
      </c>
      <c r="O20" s="103">
        <v>34</v>
      </c>
      <c r="P20" s="103">
        <v>32</v>
      </c>
      <c r="Q20" s="104">
        <f>IF(D20&gt;0,O20/D20*100,"-")</f>
        <v>0.95025153717160427</v>
      </c>
      <c r="R20" s="103">
        <v>26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23</v>
      </c>
      <c r="B21" s="102" t="s">
        <v>282</v>
      </c>
      <c r="C21" s="101" t="s">
        <v>283</v>
      </c>
      <c r="D21" s="103">
        <f>+SUM(E21,+I21)</f>
        <v>15953</v>
      </c>
      <c r="E21" s="103">
        <f>+SUM(G21,+H21)</f>
        <v>2288</v>
      </c>
      <c r="F21" s="104">
        <f>IF(D21&gt;0,E21/D21*100,"-")</f>
        <v>14.342130006895253</v>
      </c>
      <c r="G21" s="103">
        <v>2288</v>
      </c>
      <c r="H21" s="103">
        <v>0</v>
      </c>
      <c r="I21" s="103">
        <f>+SUM(K21,+M21,+O21)</f>
        <v>13665</v>
      </c>
      <c r="J21" s="104">
        <f>IF(D21&gt;0,I21/D21*100,"-")</f>
        <v>85.65786999310474</v>
      </c>
      <c r="K21" s="103">
        <v>5761</v>
      </c>
      <c r="L21" s="104">
        <f>IF(D21&gt;0,K21/D21*100,"-")</f>
        <v>36.112329969284772</v>
      </c>
      <c r="M21" s="103">
        <v>0</v>
      </c>
      <c r="N21" s="104">
        <f>IF(D21&gt;0,M21/D21*100,"-")</f>
        <v>0</v>
      </c>
      <c r="O21" s="103">
        <v>7904</v>
      </c>
      <c r="P21" s="103">
        <v>568</v>
      </c>
      <c r="Q21" s="104">
        <f>IF(D21&gt;0,O21/D21*100,"-")</f>
        <v>49.545540023819974</v>
      </c>
      <c r="R21" s="103">
        <v>124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23</v>
      </c>
      <c r="B22" s="102" t="s">
        <v>284</v>
      </c>
      <c r="C22" s="101" t="s">
        <v>285</v>
      </c>
      <c r="D22" s="103">
        <f>+SUM(E22,+I22)</f>
        <v>10633</v>
      </c>
      <c r="E22" s="103">
        <f>+SUM(G22,+H22)</f>
        <v>1360</v>
      </c>
      <c r="F22" s="104">
        <f>IF(D22&gt;0,E22/D22*100,"-")</f>
        <v>12.790369604062823</v>
      </c>
      <c r="G22" s="103">
        <v>1360</v>
      </c>
      <c r="H22" s="103">
        <v>0</v>
      </c>
      <c r="I22" s="103">
        <f>+SUM(K22,+M22,+O22)</f>
        <v>9273</v>
      </c>
      <c r="J22" s="104">
        <f>IF(D22&gt;0,I22/D22*100,"-")</f>
        <v>87.209630395937182</v>
      </c>
      <c r="K22" s="103">
        <v>2955</v>
      </c>
      <c r="L22" s="104">
        <f>IF(D22&gt;0,K22/D22*100,"-")</f>
        <v>27.790839838239446</v>
      </c>
      <c r="M22" s="103">
        <v>0</v>
      </c>
      <c r="N22" s="104">
        <f>IF(D22&gt;0,M22/D22*100,"-")</f>
        <v>0</v>
      </c>
      <c r="O22" s="103">
        <v>6318</v>
      </c>
      <c r="P22" s="103">
        <v>1844</v>
      </c>
      <c r="Q22" s="104">
        <f>IF(D22&gt;0,O22/D22*100,"-")</f>
        <v>59.418790557697733</v>
      </c>
      <c r="R22" s="103">
        <v>94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23</v>
      </c>
      <c r="B23" s="102" t="s">
        <v>286</v>
      </c>
      <c r="C23" s="101" t="s">
        <v>287</v>
      </c>
      <c r="D23" s="103">
        <f>+SUM(E23,+I23)</f>
        <v>10790</v>
      </c>
      <c r="E23" s="103">
        <f>+SUM(G23,+H23)</f>
        <v>1765</v>
      </c>
      <c r="F23" s="104">
        <f>IF(D23&gt;0,E23/D23*100,"-")</f>
        <v>16.357738646895275</v>
      </c>
      <c r="G23" s="103">
        <v>1755</v>
      </c>
      <c r="H23" s="103">
        <v>10</v>
      </c>
      <c r="I23" s="103">
        <f>+SUM(K23,+M23,+O23)</f>
        <v>9025</v>
      </c>
      <c r="J23" s="104">
        <f>IF(D23&gt;0,I23/D23*100,"-")</f>
        <v>83.642261353104729</v>
      </c>
      <c r="K23" s="103">
        <v>3825</v>
      </c>
      <c r="L23" s="104">
        <f>IF(D23&gt;0,K23/D23*100,"-")</f>
        <v>35.449490268767377</v>
      </c>
      <c r="M23" s="103">
        <v>0</v>
      </c>
      <c r="N23" s="104">
        <f>IF(D23&gt;0,M23/D23*100,"-")</f>
        <v>0</v>
      </c>
      <c r="O23" s="103">
        <v>5200</v>
      </c>
      <c r="P23" s="103">
        <v>5200</v>
      </c>
      <c r="Q23" s="104">
        <f>IF(D23&gt;0,O23/D23*100,"-")</f>
        <v>48.192771084337352</v>
      </c>
      <c r="R23" s="103">
        <v>49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23</v>
      </c>
      <c r="B24" s="102" t="s">
        <v>288</v>
      </c>
      <c r="C24" s="101" t="s">
        <v>289</v>
      </c>
      <c r="D24" s="103">
        <f>+SUM(E24,+I24)</f>
        <v>4441</v>
      </c>
      <c r="E24" s="103">
        <f>+SUM(G24,+H24)</f>
        <v>576</v>
      </c>
      <c r="F24" s="104">
        <f>IF(D24&gt;0,E24/D24*100,"-")</f>
        <v>12.970051790137358</v>
      </c>
      <c r="G24" s="103">
        <v>576</v>
      </c>
      <c r="H24" s="103">
        <v>0</v>
      </c>
      <c r="I24" s="103">
        <f>+SUM(K24,+M24,+O24)</f>
        <v>3865</v>
      </c>
      <c r="J24" s="104">
        <f>IF(D24&gt;0,I24/D24*100,"-")</f>
        <v>87.029948209862638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3865</v>
      </c>
      <c r="P24" s="103">
        <v>1946</v>
      </c>
      <c r="Q24" s="104">
        <f>IF(D24&gt;0,O24/D24*100,"-")</f>
        <v>87.029948209862638</v>
      </c>
      <c r="R24" s="103">
        <v>30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23</v>
      </c>
      <c r="B25" s="102" t="s">
        <v>290</v>
      </c>
      <c r="C25" s="101" t="s">
        <v>291</v>
      </c>
      <c r="D25" s="103">
        <f>+SUM(E25,+I25)</f>
        <v>2952</v>
      </c>
      <c r="E25" s="103">
        <f>+SUM(G25,+H25)</f>
        <v>461</v>
      </c>
      <c r="F25" s="104">
        <f>IF(D25&gt;0,E25/D25*100,"-")</f>
        <v>15.616531165311653</v>
      </c>
      <c r="G25" s="103">
        <v>461</v>
      </c>
      <c r="H25" s="103">
        <v>0</v>
      </c>
      <c r="I25" s="103">
        <f>+SUM(K25,+M25,+O25)</f>
        <v>2491</v>
      </c>
      <c r="J25" s="104">
        <f>IF(D25&gt;0,I25/D25*100,"-")</f>
        <v>84.383468834688344</v>
      </c>
      <c r="K25" s="103">
        <v>1218</v>
      </c>
      <c r="L25" s="104">
        <f>IF(D25&gt;0,K25/D25*100,"-")</f>
        <v>41.260162601626014</v>
      </c>
      <c r="M25" s="103">
        <v>0</v>
      </c>
      <c r="N25" s="104">
        <f>IF(D25&gt;0,M25/D25*100,"-")</f>
        <v>0</v>
      </c>
      <c r="O25" s="103">
        <v>1273</v>
      </c>
      <c r="P25" s="103">
        <v>1203</v>
      </c>
      <c r="Q25" s="104">
        <f>IF(D25&gt;0,O25/D25*100,"-")</f>
        <v>43.12330623306233</v>
      </c>
      <c r="R25" s="103">
        <v>23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23</v>
      </c>
      <c r="B26" s="102" t="s">
        <v>292</v>
      </c>
      <c r="C26" s="101" t="s">
        <v>293</v>
      </c>
      <c r="D26" s="103">
        <f>+SUM(E26,+I26)</f>
        <v>2787</v>
      </c>
      <c r="E26" s="103">
        <f>+SUM(G26,+H26)</f>
        <v>311</v>
      </c>
      <c r="F26" s="104">
        <f>IF(D26&gt;0,E26/D26*100,"-")</f>
        <v>11.158952278435594</v>
      </c>
      <c r="G26" s="103">
        <v>311</v>
      </c>
      <c r="H26" s="103">
        <v>0</v>
      </c>
      <c r="I26" s="103">
        <f>+SUM(K26,+M26,+O26)</f>
        <v>2476</v>
      </c>
      <c r="J26" s="104">
        <f>IF(D26&gt;0,I26/D26*100,"-")</f>
        <v>88.841047721564408</v>
      </c>
      <c r="K26" s="103">
        <v>1430</v>
      </c>
      <c r="L26" s="104">
        <f>IF(D26&gt;0,K26/D26*100,"-")</f>
        <v>51.309651955507718</v>
      </c>
      <c r="M26" s="103">
        <v>0</v>
      </c>
      <c r="N26" s="104">
        <f>IF(D26&gt;0,M26/D26*100,"-")</f>
        <v>0</v>
      </c>
      <c r="O26" s="103">
        <v>1046</v>
      </c>
      <c r="P26" s="103">
        <v>127</v>
      </c>
      <c r="Q26" s="104">
        <f>IF(D26&gt;0,O26/D26*100,"-")</f>
        <v>37.53139576605669</v>
      </c>
      <c r="R26" s="103">
        <v>12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鳥取県</v>
      </c>
      <c r="B7" s="107" t="str">
        <f>水洗化人口等!B7</f>
        <v>31000</v>
      </c>
      <c r="C7" s="106" t="s">
        <v>200</v>
      </c>
      <c r="D7" s="108">
        <f>SUM(E7,+H7,+K7)</f>
        <v>103136</v>
      </c>
      <c r="E7" s="108">
        <f>SUM(F7:G7)</f>
        <v>2666</v>
      </c>
      <c r="F7" s="108">
        <f>SUM(F$8:F$207)</f>
        <v>651</v>
      </c>
      <c r="G7" s="108">
        <f>SUM(G$8:G$207)</f>
        <v>2015</v>
      </c>
      <c r="H7" s="108">
        <f>SUM(I7:J7)</f>
        <v>3364</v>
      </c>
      <c r="I7" s="108">
        <f>SUM(I$8:I$207)</f>
        <v>1881</v>
      </c>
      <c r="J7" s="108">
        <f>SUM(J$8:J$207)</f>
        <v>1483</v>
      </c>
      <c r="K7" s="108">
        <f>SUM(L7:M7)</f>
        <v>97106</v>
      </c>
      <c r="L7" s="108">
        <f>SUM(L$8:L$207)</f>
        <v>19694</v>
      </c>
      <c r="M7" s="108">
        <f>SUM(M$8:M$207)</f>
        <v>77412</v>
      </c>
      <c r="N7" s="108">
        <f>SUM(O7,+V7,+AC7)</f>
        <v>103528</v>
      </c>
      <c r="O7" s="108">
        <f>SUM(P7:U7)</f>
        <v>22226</v>
      </c>
      <c r="P7" s="108">
        <f t="shared" ref="P7:U7" si="0">SUM(P$8:P$207)</f>
        <v>19930</v>
      </c>
      <c r="Q7" s="108">
        <f t="shared" si="0"/>
        <v>0</v>
      </c>
      <c r="R7" s="108">
        <f t="shared" si="0"/>
        <v>0</v>
      </c>
      <c r="S7" s="108">
        <f t="shared" si="0"/>
        <v>2296</v>
      </c>
      <c r="T7" s="108">
        <f t="shared" si="0"/>
        <v>0</v>
      </c>
      <c r="U7" s="108">
        <f t="shared" si="0"/>
        <v>0</v>
      </c>
      <c r="V7" s="108">
        <f>SUM(W7:AB7)</f>
        <v>80910</v>
      </c>
      <c r="W7" s="108">
        <f t="shared" ref="W7:AB7" si="1">SUM(W$8:W$207)</f>
        <v>76192</v>
      </c>
      <c r="X7" s="108">
        <f t="shared" si="1"/>
        <v>0</v>
      </c>
      <c r="Y7" s="108">
        <f t="shared" si="1"/>
        <v>0</v>
      </c>
      <c r="Z7" s="108">
        <f t="shared" si="1"/>
        <v>4718</v>
      </c>
      <c r="AA7" s="108">
        <f t="shared" si="1"/>
        <v>0</v>
      </c>
      <c r="AB7" s="108">
        <f t="shared" si="1"/>
        <v>0</v>
      </c>
      <c r="AC7" s="108">
        <f>SUM(AD7:AE7)</f>
        <v>392</v>
      </c>
      <c r="AD7" s="108">
        <f>SUM(AD$8:AD$207)</f>
        <v>392</v>
      </c>
      <c r="AE7" s="108">
        <f>SUM(AE$8:AE$207)</f>
        <v>0</v>
      </c>
      <c r="AF7" s="108">
        <f>SUM(AG7:AI7)</f>
        <v>3717</v>
      </c>
      <c r="AG7" s="108">
        <f>SUM(AG$8:AG$207)</f>
        <v>3717</v>
      </c>
      <c r="AH7" s="108">
        <f>SUM(AH$8:AH$207)</f>
        <v>0</v>
      </c>
      <c r="AI7" s="108">
        <f>SUM(AI$8:AI$207)</f>
        <v>0</v>
      </c>
      <c r="AJ7" s="108">
        <f>SUM(AK7:AS7)</f>
        <v>5848</v>
      </c>
      <c r="AK7" s="108">
        <f t="shared" ref="AK7:AS7" si="2">SUM(AK$8:AK$207)</f>
        <v>2209</v>
      </c>
      <c r="AL7" s="108">
        <f t="shared" si="2"/>
        <v>0</v>
      </c>
      <c r="AM7" s="108">
        <f t="shared" si="2"/>
        <v>353</v>
      </c>
      <c r="AN7" s="108">
        <f t="shared" si="2"/>
        <v>2070</v>
      </c>
      <c r="AO7" s="108">
        <f t="shared" si="2"/>
        <v>0</v>
      </c>
      <c r="AP7" s="108">
        <f t="shared" si="2"/>
        <v>0</v>
      </c>
      <c r="AQ7" s="108">
        <f t="shared" si="2"/>
        <v>1216</v>
      </c>
      <c r="AR7" s="108">
        <f t="shared" si="2"/>
        <v>0</v>
      </c>
      <c r="AS7" s="108">
        <f t="shared" si="2"/>
        <v>0</v>
      </c>
      <c r="AT7" s="108">
        <f>SUM(AU7:AY7)</f>
        <v>83</v>
      </c>
      <c r="AU7" s="108">
        <f>SUM(AU$8:AU$207)</f>
        <v>78</v>
      </c>
      <c r="AV7" s="108">
        <f>SUM(AV$8:AV$207)</f>
        <v>0</v>
      </c>
      <c r="AW7" s="108">
        <f>SUM(AW$8:AW$207)</f>
        <v>5</v>
      </c>
      <c r="AX7" s="108">
        <f>SUM(AX$8:AX$207)</f>
        <v>0</v>
      </c>
      <c r="AY7" s="108">
        <f>SUM(AY$8:AY$207)</f>
        <v>0</v>
      </c>
      <c r="AZ7" s="108">
        <f>SUM(BA7:BC7)</f>
        <v>0</v>
      </c>
      <c r="BA7" s="108">
        <f>SUM(BA$8:BA$207)</f>
        <v>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23</v>
      </c>
      <c r="B8" s="113" t="s">
        <v>254</v>
      </c>
      <c r="C8" s="101" t="s">
        <v>255</v>
      </c>
      <c r="D8" s="103">
        <f>SUM(E8,+H8,+K8)</f>
        <v>27000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27000</v>
      </c>
      <c r="L8" s="103">
        <v>2855</v>
      </c>
      <c r="M8" s="103">
        <v>24145</v>
      </c>
      <c r="N8" s="103">
        <f>SUM(O8,+V8,+AC8)</f>
        <v>27196</v>
      </c>
      <c r="O8" s="103">
        <f>SUM(P8:U8)</f>
        <v>2855</v>
      </c>
      <c r="P8" s="103">
        <v>2855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24145</v>
      </c>
      <c r="W8" s="103">
        <v>24145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196</v>
      </c>
      <c r="AD8" s="103">
        <v>196</v>
      </c>
      <c r="AE8" s="103">
        <v>0</v>
      </c>
      <c r="AF8" s="103">
        <f>SUM(AG8:AI8)</f>
        <v>958</v>
      </c>
      <c r="AG8" s="103">
        <v>958</v>
      </c>
      <c r="AH8" s="103">
        <v>0</v>
      </c>
      <c r="AI8" s="103">
        <v>0</v>
      </c>
      <c r="AJ8" s="103">
        <f>SUM(AK8:AS8)</f>
        <v>958</v>
      </c>
      <c r="AK8" s="103">
        <v>0</v>
      </c>
      <c r="AL8" s="103">
        <v>0</v>
      </c>
      <c r="AM8" s="103">
        <v>92</v>
      </c>
      <c r="AN8" s="103">
        <v>0</v>
      </c>
      <c r="AO8" s="103">
        <v>0</v>
      </c>
      <c r="AP8" s="103">
        <v>0</v>
      </c>
      <c r="AQ8" s="103">
        <v>866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23</v>
      </c>
      <c r="B9" s="113" t="s">
        <v>258</v>
      </c>
      <c r="C9" s="101" t="s">
        <v>259</v>
      </c>
      <c r="D9" s="103">
        <f>SUM(E9,+H9,+K9)</f>
        <v>29890</v>
      </c>
      <c r="E9" s="103">
        <f>SUM(F9:G9)</f>
        <v>4</v>
      </c>
      <c r="F9" s="103">
        <v>4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29886</v>
      </c>
      <c r="L9" s="103">
        <v>7866</v>
      </c>
      <c r="M9" s="103">
        <v>22020</v>
      </c>
      <c r="N9" s="103">
        <f>SUM(O9,+V9,+AC9)</f>
        <v>29890</v>
      </c>
      <c r="O9" s="103">
        <f>SUM(P9:U9)</f>
        <v>7870</v>
      </c>
      <c r="P9" s="103">
        <v>7870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22020</v>
      </c>
      <c r="W9" s="103">
        <v>22020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1571</v>
      </c>
      <c r="AG9" s="103">
        <v>1571</v>
      </c>
      <c r="AH9" s="103">
        <v>0</v>
      </c>
      <c r="AI9" s="103">
        <v>0</v>
      </c>
      <c r="AJ9" s="103">
        <f>SUM(AK9:AS9)</f>
        <v>1571</v>
      </c>
      <c r="AK9" s="103">
        <v>0</v>
      </c>
      <c r="AL9" s="103">
        <v>0</v>
      </c>
      <c r="AM9" s="103">
        <v>33</v>
      </c>
      <c r="AN9" s="103">
        <v>1538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23</v>
      </c>
      <c r="B10" s="113" t="s">
        <v>260</v>
      </c>
      <c r="C10" s="101" t="s">
        <v>261</v>
      </c>
      <c r="D10" s="103">
        <f>SUM(E10,+H10,+K10)</f>
        <v>5495</v>
      </c>
      <c r="E10" s="103">
        <f>SUM(F10:G10)</f>
        <v>0</v>
      </c>
      <c r="F10" s="103">
        <v>0</v>
      </c>
      <c r="G10" s="103">
        <v>0</v>
      </c>
      <c r="H10" s="103">
        <f>SUM(I10:J10)</f>
        <v>1468</v>
      </c>
      <c r="I10" s="103">
        <v>1468</v>
      </c>
      <c r="J10" s="103">
        <v>0</v>
      </c>
      <c r="K10" s="103">
        <f>SUM(L10:M10)</f>
        <v>4027</v>
      </c>
      <c r="L10" s="103">
        <v>0</v>
      </c>
      <c r="M10" s="103">
        <v>4027</v>
      </c>
      <c r="N10" s="103">
        <f>SUM(O10,+V10,+AC10)</f>
        <v>5645</v>
      </c>
      <c r="O10" s="103">
        <f>SUM(P10:U10)</f>
        <v>1468</v>
      </c>
      <c r="P10" s="103">
        <v>1468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4027</v>
      </c>
      <c r="W10" s="103">
        <v>4027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150</v>
      </c>
      <c r="AD10" s="103">
        <v>150</v>
      </c>
      <c r="AE10" s="103">
        <v>0</v>
      </c>
      <c r="AF10" s="103">
        <f>SUM(AG10:AI10)</f>
        <v>12</v>
      </c>
      <c r="AG10" s="103">
        <v>12</v>
      </c>
      <c r="AH10" s="103">
        <v>0</v>
      </c>
      <c r="AI10" s="103">
        <v>0</v>
      </c>
      <c r="AJ10" s="103">
        <f>SUM(AK10:AS10)</f>
        <v>217</v>
      </c>
      <c r="AK10" s="103">
        <v>217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12</v>
      </c>
      <c r="AU10" s="103">
        <v>12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23</v>
      </c>
      <c r="B11" s="113" t="s">
        <v>262</v>
      </c>
      <c r="C11" s="101" t="s">
        <v>263</v>
      </c>
      <c r="D11" s="103">
        <f>SUM(E11,+H11,+K11)</f>
        <v>7014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7014</v>
      </c>
      <c r="L11" s="103">
        <v>2296</v>
      </c>
      <c r="M11" s="103">
        <v>4718</v>
      </c>
      <c r="N11" s="103">
        <f>SUM(O11,+V11,+AC11)</f>
        <v>7014</v>
      </c>
      <c r="O11" s="103">
        <f>SUM(P11:U11)</f>
        <v>2296</v>
      </c>
      <c r="P11" s="103">
        <v>0</v>
      </c>
      <c r="Q11" s="103">
        <v>0</v>
      </c>
      <c r="R11" s="103">
        <v>0</v>
      </c>
      <c r="S11" s="103">
        <v>2296</v>
      </c>
      <c r="T11" s="103">
        <v>0</v>
      </c>
      <c r="U11" s="103">
        <v>0</v>
      </c>
      <c r="V11" s="103">
        <f>SUM(W11:AB11)</f>
        <v>4718</v>
      </c>
      <c r="W11" s="103">
        <v>0</v>
      </c>
      <c r="X11" s="103">
        <v>0</v>
      </c>
      <c r="Y11" s="103">
        <v>0</v>
      </c>
      <c r="Z11" s="103">
        <v>4718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23</v>
      </c>
      <c r="B12" s="113" t="s">
        <v>264</v>
      </c>
      <c r="C12" s="101" t="s">
        <v>265</v>
      </c>
      <c r="D12" s="103">
        <f>SUM(E12,+H12,+K12)</f>
        <v>2771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2771</v>
      </c>
      <c r="L12" s="103">
        <v>336</v>
      </c>
      <c r="M12" s="103">
        <v>2435</v>
      </c>
      <c r="N12" s="103">
        <f>SUM(O12,+V12,+AC12)</f>
        <v>2797</v>
      </c>
      <c r="O12" s="103">
        <f>SUM(P12:U12)</f>
        <v>336</v>
      </c>
      <c r="P12" s="103">
        <v>336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2435</v>
      </c>
      <c r="W12" s="103">
        <v>2435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26</v>
      </c>
      <c r="AD12" s="103">
        <v>26</v>
      </c>
      <c r="AE12" s="103">
        <v>0</v>
      </c>
      <c r="AF12" s="103">
        <f>SUM(AG12:AI12)</f>
        <v>104</v>
      </c>
      <c r="AG12" s="103">
        <v>104</v>
      </c>
      <c r="AH12" s="103">
        <v>0</v>
      </c>
      <c r="AI12" s="103">
        <v>0</v>
      </c>
      <c r="AJ12" s="103">
        <f>SUM(AK12:AS12)</f>
        <v>104</v>
      </c>
      <c r="AK12" s="103">
        <v>0</v>
      </c>
      <c r="AL12" s="103">
        <v>0</v>
      </c>
      <c r="AM12" s="103">
        <v>15</v>
      </c>
      <c r="AN12" s="103">
        <v>0</v>
      </c>
      <c r="AO12" s="103">
        <v>0</v>
      </c>
      <c r="AP12" s="103">
        <v>0</v>
      </c>
      <c r="AQ12" s="103">
        <v>89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23</v>
      </c>
      <c r="B13" s="113" t="s">
        <v>266</v>
      </c>
      <c r="C13" s="101" t="s">
        <v>267</v>
      </c>
      <c r="D13" s="103">
        <f>SUM(E13,+H13,+K13)</f>
        <v>389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389</v>
      </c>
      <c r="L13" s="103">
        <v>142</v>
      </c>
      <c r="M13" s="103">
        <v>247</v>
      </c>
      <c r="N13" s="103">
        <f>SUM(O13,+V13,+AC13)</f>
        <v>389</v>
      </c>
      <c r="O13" s="103">
        <f>SUM(P13:U13)</f>
        <v>142</v>
      </c>
      <c r="P13" s="103">
        <v>142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247</v>
      </c>
      <c r="W13" s="103">
        <v>247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17</v>
      </c>
      <c r="AG13" s="103">
        <v>17</v>
      </c>
      <c r="AH13" s="103">
        <v>0</v>
      </c>
      <c r="AI13" s="103">
        <v>0</v>
      </c>
      <c r="AJ13" s="103">
        <f>SUM(AK13:AS13)</f>
        <v>406</v>
      </c>
      <c r="AK13" s="103">
        <v>389</v>
      </c>
      <c r="AL13" s="103">
        <v>0</v>
      </c>
      <c r="AM13" s="103">
        <v>4</v>
      </c>
      <c r="AN13" s="103">
        <v>0</v>
      </c>
      <c r="AO13" s="103">
        <v>0</v>
      </c>
      <c r="AP13" s="103">
        <v>0</v>
      </c>
      <c r="AQ13" s="103">
        <v>13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23</v>
      </c>
      <c r="B14" s="113" t="s">
        <v>268</v>
      </c>
      <c r="C14" s="101" t="s">
        <v>269</v>
      </c>
      <c r="D14" s="103">
        <f>SUM(E14,+H14,+K14)</f>
        <v>2399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2399</v>
      </c>
      <c r="L14" s="103">
        <v>640</v>
      </c>
      <c r="M14" s="103">
        <v>1759</v>
      </c>
      <c r="N14" s="103">
        <f>SUM(O14,+V14,+AC14)</f>
        <v>2399</v>
      </c>
      <c r="O14" s="103">
        <f>SUM(P14:U14)</f>
        <v>640</v>
      </c>
      <c r="P14" s="103">
        <v>640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1759</v>
      </c>
      <c r="W14" s="103">
        <v>1759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87</v>
      </c>
      <c r="AG14" s="103">
        <v>87</v>
      </c>
      <c r="AH14" s="103">
        <v>0</v>
      </c>
      <c r="AI14" s="103">
        <v>0</v>
      </c>
      <c r="AJ14" s="103">
        <f>SUM(AK14:AS14)</f>
        <v>87</v>
      </c>
      <c r="AK14" s="103">
        <v>0</v>
      </c>
      <c r="AL14" s="103">
        <v>0</v>
      </c>
      <c r="AM14" s="103">
        <v>10</v>
      </c>
      <c r="AN14" s="103">
        <v>0</v>
      </c>
      <c r="AO14" s="103">
        <v>0</v>
      </c>
      <c r="AP14" s="103">
        <v>0</v>
      </c>
      <c r="AQ14" s="103">
        <v>77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23</v>
      </c>
      <c r="B15" s="113" t="s">
        <v>270</v>
      </c>
      <c r="C15" s="101" t="s">
        <v>271</v>
      </c>
      <c r="D15" s="103">
        <f>SUM(E15,+H15,+K15)</f>
        <v>5347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5347</v>
      </c>
      <c r="L15" s="103">
        <v>400</v>
      </c>
      <c r="M15" s="103">
        <v>4947</v>
      </c>
      <c r="N15" s="103">
        <f>SUM(O15,+V15,+AC15)</f>
        <v>5347</v>
      </c>
      <c r="O15" s="103">
        <f>SUM(P15:U15)</f>
        <v>400</v>
      </c>
      <c r="P15" s="103">
        <v>400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4947</v>
      </c>
      <c r="W15" s="103">
        <v>4947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183</v>
      </c>
      <c r="AG15" s="103">
        <v>183</v>
      </c>
      <c r="AH15" s="103">
        <v>0</v>
      </c>
      <c r="AI15" s="103">
        <v>0</v>
      </c>
      <c r="AJ15" s="103">
        <f>SUM(AK15:AS15)</f>
        <v>183</v>
      </c>
      <c r="AK15" s="103">
        <v>0</v>
      </c>
      <c r="AL15" s="103">
        <v>0</v>
      </c>
      <c r="AM15" s="103">
        <v>12</v>
      </c>
      <c r="AN15" s="103">
        <v>0</v>
      </c>
      <c r="AO15" s="103">
        <v>0</v>
      </c>
      <c r="AP15" s="103">
        <v>0</v>
      </c>
      <c r="AQ15" s="103">
        <v>171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23</v>
      </c>
      <c r="B16" s="113" t="s">
        <v>272</v>
      </c>
      <c r="C16" s="101" t="s">
        <v>273</v>
      </c>
      <c r="D16" s="103">
        <f>SUM(E16,+H16,+K16)</f>
        <v>1575</v>
      </c>
      <c r="E16" s="103">
        <f>SUM(F16:G16)</f>
        <v>1575</v>
      </c>
      <c r="F16" s="103">
        <v>132</v>
      </c>
      <c r="G16" s="103">
        <v>1443</v>
      </c>
      <c r="H16" s="103">
        <f>SUM(I16:J16)</f>
        <v>0</v>
      </c>
      <c r="I16" s="103">
        <v>0</v>
      </c>
      <c r="J16" s="103">
        <v>0</v>
      </c>
      <c r="K16" s="103">
        <f>SUM(L16:M16)</f>
        <v>0</v>
      </c>
      <c r="L16" s="103">
        <v>0</v>
      </c>
      <c r="M16" s="103">
        <v>0</v>
      </c>
      <c r="N16" s="103">
        <f>SUM(O16,+V16,+AC16)</f>
        <v>1575</v>
      </c>
      <c r="O16" s="103">
        <f>SUM(P16:U16)</f>
        <v>132</v>
      </c>
      <c r="P16" s="103">
        <v>132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1443</v>
      </c>
      <c r="W16" s="103">
        <v>1443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62</v>
      </c>
      <c r="AG16" s="103">
        <v>62</v>
      </c>
      <c r="AH16" s="103">
        <v>0</v>
      </c>
      <c r="AI16" s="103">
        <v>0</v>
      </c>
      <c r="AJ16" s="103">
        <f>SUM(AK16:AS16)</f>
        <v>62</v>
      </c>
      <c r="AK16" s="103">
        <v>0</v>
      </c>
      <c r="AL16" s="103">
        <v>0</v>
      </c>
      <c r="AM16" s="103">
        <v>62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</v>
      </c>
      <c r="AU16" s="103">
        <v>0</v>
      </c>
      <c r="AV16" s="103">
        <v>0</v>
      </c>
      <c r="AW16" s="103">
        <v>3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23</v>
      </c>
      <c r="B17" s="113" t="s">
        <v>274</v>
      </c>
      <c r="C17" s="101" t="s">
        <v>275</v>
      </c>
      <c r="D17" s="103">
        <f>SUM(E17,+H17,+K17)</f>
        <v>1328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1328</v>
      </c>
      <c r="L17" s="103">
        <v>199</v>
      </c>
      <c r="M17" s="103">
        <v>1129</v>
      </c>
      <c r="N17" s="103">
        <f>SUM(O17,+V17,+AC17)</f>
        <v>1328</v>
      </c>
      <c r="O17" s="103">
        <f>SUM(P17:U17)</f>
        <v>199</v>
      </c>
      <c r="P17" s="103">
        <v>199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1129</v>
      </c>
      <c r="W17" s="103">
        <v>1129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3</v>
      </c>
      <c r="AG17" s="103">
        <v>3</v>
      </c>
      <c r="AH17" s="103">
        <v>0</v>
      </c>
      <c r="AI17" s="103">
        <v>0</v>
      </c>
      <c r="AJ17" s="103">
        <f>SUM(AK17:AS17)</f>
        <v>52</v>
      </c>
      <c r="AK17" s="103">
        <v>52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3</v>
      </c>
      <c r="AU17" s="103">
        <v>3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23</v>
      </c>
      <c r="B18" s="113" t="s">
        <v>276</v>
      </c>
      <c r="C18" s="101" t="s">
        <v>277</v>
      </c>
      <c r="D18" s="103">
        <f>SUM(E18,+H18,+K18)</f>
        <v>4493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4493</v>
      </c>
      <c r="L18" s="103">
        <v>2135</v>
      </c>
      <c r="M18" s="103">
        <v>2358</v>
      </c>
      <c r="N18" s="103">
        <f>SUM(O18,+V18,+AC18)</f>
        <v>4493</v>
      </c>
      <c r="O18" s="103">
        <f>SUM(P18:U18)</f>
        <v>2135</v>
      </c>
      <c r="P18" s="103">
        <v>2135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2358</v>
      </c>
      <c r="W18" s="103">
        <v>2358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10</v>
      </c>
      <c r="AG18" s="103">
        <v>10</v>
      </c>
      <c r="AH18" s="103">
        <v>0</v>
      </c>
      <c r="AI18" s="103">
        <v>0</v>
      </c>
      <c r="AJ18" s="103">
        <f>SUM(AK18:AS18)</f>
        <v>178</v>
      </c>
      <c r="AK18" s="103">
        <v>178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10</v>
      </c>
      <c r="AU18" s="103">
        <v>10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23</v>
      </c>
      <c r="B19" s="113" t="s">
        <v>278</v>
      </c>
      <c r="C19" s="101" t="s">
        <v>279</v>
      </c>
      <c r="D19" s="103">
        <f>SUM(E19,+H19,+K19)</f>
        <v>1087</v>
      </c>
      <c r="E19" s="103">
        <f>SUM(F19:G19)</f>
        <v>1087</v>
      </c>
      <c r="F19" s="103">
        <v>515</v>
      </c>
      <c r="G19" s="103">
        <v>572</v>
      </c>
      <c r="H19" s="103">
        <f>SUM(I19:J19)</f>
        <v>0</v>
      </c>
      <c r="I19" s="103">
        <v>0</v>
      </c>
      <c r="J19" s="103">
        <v>0</v>
      </c>
      <c r="K19" s="103">
        <f>SUM(L19:M19)</f>
        <v>0</v>
      </c>
      <c r="L19" s="103">
        <v>0</v>
      </c>
      <c r="M19" s="103">
        <v>0</v>
      </c>
      <c r="N19" s="103">
        <f>SUM(O19,+V19,+AC19)</f>
        <v>1104</v>
      </c>
      <c r="O19" s="103">
        <f>SUM(P19:U19)</f>
        <v>515</v>
      </c>
      <c r="P19" s="103">
        <v>515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572</v>
      </c>
      <c r="W19" s="103">
        <v>572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17</v>
      </c>
      <c r="AD19" s="103">
        <v>17</v>
      </c>
      <c r="AE19" s="103">
        <v>0</v>
      </c>
      <c r="AF19" s="103">
        <f>SUM(AG19:AI19)</f>
        <v>43</v>
      </c>
      <c r="AG19" s="103">
        <v>43</v>
      </c>
      <c r="AH19" s="103">
        <v>0</v>
      </c>
      <c r="AI19" s="103">
        <v>0</v>
      </c>
      <c r="AJ19" s="103">
        <f>SUM(AK19:AS19)</f>
        <v>43</v>
      </c>
      <c r="AK19" s="103">
        <v>0</v>
      </c>
      <c r="AL19" s="103">
        <v>0</v>
      </c>
      <c r="AM19" s="103">
        <v>43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</v>
      </c>
      <c r="AU19" s="103">
        <v>0</v>
      </c>
      <c r="AV19" s="103">
        <v>0</v>
      </c>
      <c r="AW19" s="103">
        <v>2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23</v>
      </c>
      <c r="B20" s="113" t="s">
        <v>280</v>
      </c>
      <c r="C20" s="101" t="s">
        <v>281</v>
      </c>
      <c r="D20" s="103">
        <f>SUM(E20,+H20,+K20)</f>
        <v>879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879</v>
      </c>
      <c r="L20" s="103">
        <v>46</v>
      </c>
      <c r="M20" s="103">
        <v>833</v>
      </c>
      <c r="N20" s="103">
        <f>SUM(O20,+V20,+AC20)</f>
        <v>879</v>
      </c>
      <c r="O20" s="103">
        <f>SUM(P20:U20)</f>
        <v>46</v>
      </c>
      <c r="P20" s="103">
        <v>46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833</v>
      </c>
      <c r="W20" s="103">
        <v>833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49</v>
      </c>
      <c r="AG20" s="103">
        <v>49</v>
      </c>
      <c r="AH20" s="103">
        <v>0</v>
      </c>
      <c r="AI20" s="103">
        <v>0</v>
      </c>
      <c r="AJ20" s="103">
        <f>SUM(AK20:AS20)</f>
        <v>49</v>
      </c>
      <c r="AK20" s="103">
        <v>0</v>
      </c>
      <c r="AL20" s="103">
        <v>0</v>
      </c>
      <c r="AM20" s="103">
        <v>0</v>
      </c>
      <c r="AN20" s="103">
        <v>49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23</v>
      </c>
      <c r="B21" s="113" t="s">
        <v>282</v>
      </c>
      <c r="C21" s="101" t="s">
        <v>283</v>
      </c>
      <c r="D21" s="103">
        <f>SUM(E21,+H21,+K21)</f>
        <v>3067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3067</v>
      </c>
      <c r="L21" s="103">
        <v>1101</v>
      </c>
      <c r="M21" s="103">
        <v>1966</v>
      </c>
      <c r="N21" s="103">
        <f>SUM(O21,+V21,+AC21)</f>
        <v>3067</v>
      </c>
      <c r="O21" s="103">
        <f>SUM(P21:U21)</f>
        <v>1101</v>
      </c>
      <c r="P21" s="103">
        <v>1101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1966</v>
      </c>
      <c r="W21" s="103">
        <v>1966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168</v>
      </c>
      <c r="AG21" s="103">
        <v>168</v>
      </c>
      <c r="AH21" s="103">
        <v>0</v>
      </c>
      <c r="AI21" s="103">
        <v>0</v>
      </c>
      <c r="AJ21" s="103">
        <f>SUM(AK21:AS21)</f>
        <v>168</v>
      </c>
      <c r="AK21" s="103">
        <v>0</v>
      </c>
      <c r="AL21" s="103">
        <v>0</v>
      </c>
      <c r="AM21" s="103">
        <v>3</v>
      </c>
      <c r="AN21" s="103">
        <v>165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23</v>
      </c>
      <c r="B22" s="113" t="s">
        <v>284</v>
      </c>
      <c r="C22" s="101" t="s">
        <v>285</v>
      </c>
      <c r="D22" s="103">
        <f>SUM(E22,+H22,+K22)</f>
        <v>2811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2811</v>
      </c>
      <c r="L22" s="103">
        <v>562</v>
      </c>
      <c r="M22" s="103">
        <v>2249</v>
      </c>
      <c r="N22" s="103">
        <f>SUM(O22,+V22,+AC22)</f>
        <v>2811</v>
      </c>
      <c r="O22" s="103">
        <f>SUM(P22:U22)</f>
        <v>562</v>
      </c>
      <c r="P22" s="103">
        <v>562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2249</v>
      </c>
      <c r="W22" s="103">
        <v>2249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143</v>
      </c>
      <c r="AG22" s="103">
        <v>143</v>
      </c>
      <c r="AH22" s="103">
        <v>0</v>
      </c>
      <c r="AI22" s="103">
        <v>0</v>
      </c>
      <c r="AJ22" s="103">
        <f>SUM(AK22:AS22)</f>
        <v>143</v>
      </c>
      <c r="AK22" s="103">
        <v>0</v>
      </c>
      <c r="AL22" s="103">
        <v>0</v>
      </c>
      <c r="AM22" s="103">
        <v>0</v>
      </c>
      <c r="AN22" s="103">
        <v>143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23</v>
      </c>
      <c r="B23" s="113" t="s">
        <v>286</v>
      </c>
      <c r="C23" s="101" t="s">
        <v>287</v>
      </c>
      <c r="D23" s="103">
        <f>SUM(E23,+H23,+K23)</f>
        <v>3219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3219</v>
      </c>
      <c r="L23" s="103">
        <v>643</v>
      </c>
      <c r="M23" s="103">
        <v>2576</v>
      </c>
      <c r="N23" s="103">
        <f>SUM(O23,+V23,+AC23)</f>
        <v>3222</v>
      </c>
      <c r="O23" s="103">
        <f>SUM(P23:U23)</f>
        <v>643</v>
      </c>
      <c r="P23" s="103">
        <v>643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2576</v>
      </c>
      <c r="W23" s="103">
        <v>2576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3</v>
      </c>
      <c r="AD23" s="103">
        <v>3</v>
      </c>
      <c r="AE23" s="103">
        <v>0</v>
      </c>
      <c r="AF23" s="103">
        <f>SUM(AG23:AI23)</f>
        <v>179</v>
      </c>
      <c r="AG23" s="103">
        <v>179</v>
      </c>
      <c r="AH23" s="103">
        <v>0</v>
      </c>
      <c r="AI23" s="103">
        <v>0</v>
      </c>
      <c r="AJ23" s="103">
        <f>SUM(AK23:AS23)</f>
        <v>179</v>
      </c>
      <c r="AK23" s="103">
        <v>0</v>
      </c>
      <c r="AL23" s="103">
        <v>0</v>
      </c>
      <c r="AM23" s="103">
        <v>4</v>
      </c>
      <c r="AN23" s="103">
        <v>175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23</v>
      </c>
      <c r="B24" s="113" t="s">
        <v>288</v>
      </c>
      <c r="C24" s="101" t="s">
        <v>289</v>
      </c>
      <c r="D24" s="103">
        <f>SUM(E24,+H24,+K24)</f>
        <v>1896</v>
      </c>
      <c r="E24" s="103">
        <f>SUM(F24:G24)</f>
        <v>0</v>
      </c>
      <c r="F24" s="103">
        <v>0</v>
      </c>
      <c r="G24" s="103">
        <v>0</v>
      </c>
      <c r="H24" s="103">
        <f>SUM(I24:J24)</f>
        <v>1896</v>
      </c>
      <c r="I24" s="103">
        <v>413</v>
      </c>
      <c r="J24" s="103">
        <v>1483</v>
      </c>
      <c r="K24" s="103">
        <f>SUM(L24:M24)</f>
        <v>0</v>
      </c>
      <c r="L24" s="103">
        <v>0</v>
      </c>
      <c r="M24" s="103">
        <v>0</v>
      </c>
      <c r="N24" s="103">
        <f>SUM(O24,+V24,+AC24)</f>
        <v>1896</v>
      </c>
      <c r="O24" s="103">
        <f>SUM(P24:U24)</f>
        <v>413</v>
      </c>
      <c r="P24" s="103">
        <v>413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1483</v>
      </c>
      <c r="W24" s="103">
        <v>1483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75</v>
      </c>
      <c r="AG24" s="103">
        <v>75</v>
      </c>
      <c r="AH24" s="103">
        <v>0</v>
      </c>
      <c r="AI24" s="103">
        <v>0</v>
      </c>
      <c r="AJ24" s="103">
        <f>SUM(AK24:AS24)</f>
        <v>75</v>
      </c>
      <c r="AK24" s="103">
        <v>0</v>
      </c>
      <c r="AL24" s="103">
        <v>0</v>
      </c>
      <c r="AM24" s="103">
        <v>75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23</v>
      </c>
      <c r="B25" s="113" t="s">
        <v>290</v>
      </c>
      <c r="C25" s="101" t="s">
        <v>291</v>
      </c>
      <c r="D25" s="103">
        <f>SUM(E25,+H25,+K25)</f>
        <v>1149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1149</v>
      </c>
      <c r="L25" s="103">
        <v>293</v>
      </c>
      <c r="M25" s="103">
        <v>856</v>
      </c>
      <c r="N25" s="103">
        <f>SUM(O25,+V25,+AC25)</f>
        <v>1149</v>
      </c>
      <c r="O25" s="103">
        <f>SUM(P25:U25)</f>
        <v>293</v>
      </c>
      <c r="P25" s="103">
        <v>293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856</v>
      </c>
      <c r="W25" s="103">
        <v>856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46</v>
      </c>
      <c r="AK25" s="103">
        <v>46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23</v>
      </c>
      <c r="B26" s="113" t="s">
        <v>292</v>
      </c>
      <c r="C26" s="101" t="s">
        <v>293</v>
      </c>
      <c r="D26" s="103">
        <f>SUM(E26,+H26,+K26)</f>
        <v>1327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1327</v>
      </c>
      <c r="L26" s="103">
        <v>180</v>
      </c>
      <c r="M26" s="103">
        <v>1147</v>
      </c>
      <c r="N26" s="103">
        <f>SUM(O26,+V26,+AC26)</f>
        <v>1327</v>
      </c>
      <c r="O26" s="103">
        <f>SUM(P26:U26)</f>
        <v>180</v>
      </c>
      <c r="P26" s="103">
        <v>180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1147</v>
      </c>
      <c r="W26" s="103">
        <v>1147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53</v>
      </c>
      <c r="AG26" s="103">
        <v>53</v>
      </c>
      <c r="AH26" s="103">
        <v>0</v>
      </c>
      <c r="AI26" s="103">
        <v>0</v>
      </c>
      <c r="AJ26" s="103">
        <f>SUM(AK26:AS26)</f>
        <v>1327</v>
      </c>
      <c r="AK26" s="103">
        <v>1327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53</v>
      </c>
      <c r="AU26" s="103">
        <v>53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31201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31302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31325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31328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31329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31364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31370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31371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31372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31384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31386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31389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31390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31401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31402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31403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2022-01-12T03:54:53Z</dcterms:modified>
</cp:coreProperties>
</file>