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0和歌山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Q8" i="1" s="1"/>
  <c r="D9" i="1"/>
  <c r="Q9" i="1" s="1"/>
  <c r="D10" i="1"/>
  <c r="Q10" i="1" s="1"/>
  <c r="D11" i="1"/>
  <c r="J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N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N23" i="1" s="1"/>
  <c r="D24" i="1"/>
  <c r="Q24" i="1" s="1"/>
  <c r="D25" i="1"/>
  <c r="Q25" i="1" s="1"/>
  <c r="D26" i="1"/>
  <c r="Q26" i="1" s="1"/>
  <c r="D27" i="1"/>
  <c r="Q27" i="1" s="1"/>
  <c r="D28" i="1"/>
  <c r="Q28" i="1" s="1"/>
  <c r="D29" i="1"/>
  <c r="F29" i="1" s="1"/>
  <c r="D30" i="1"/>
  <c r="Q30" i="1" s="1"/>
  <c r="D31" i="1"/>
  <c r="Q31" i="1" s="1"/>
  <c r="D32" i="1"/>
  <c r="Q32" i="1" s="1"/>
  <c r="D33" i="1"/>
  <c r="Q33" i="1" s="1"/>
  <c r="D34" i="1"/>
  <c r="Q34" i="1" s="1"/>
  <c r="D35" i="1"/>
  <c r="F35" i="1" s="1"/>
  <c r="D36" i="1"/>
  <c r="Q36" i="1" s="1"/>
  <c r="D37" i="1"/>
  <c r="Q37" i="1" s="1"/>
  <c r="F11" i="1" l="1"/>
  <c r="J23" i="1"/>
  <c r="L29" i="1"/>
  <c r="N29" i="1"/>
  <c r="Q35" i="1"/>
  <c r="Q11" i="1"/>
  <c r="F37" i="1"/>
  <c r="F31" i="1"/>
  <c r="F25" i="1"/>
  <c r="F19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F23" i="1"/>
  <c r="L23" i="1"/>
  <c r="Q29" i="1"/>
  <c r="F36" i="1"/>
  <c r="F30" i="1"/>
  <c r="F24" i="1"/>
  <c r="F18" i="1"/>
  <c r="F12" i="1"/>
  <c r="J36" i="1"/>
  <c r="J30" i="1"/>
  <c r="J24" i="1"/>
  <c r="J18" i="1"/>
  <c r="J12" i="1"/>
  <c r="L36" i="1"/>
  <c r="L30" i="1"/>
  <c r="L24" i="1"/>
  <c r="L18" i="1"/>
  <c r="L12" i="1"/>
  <c r="N36" i="1"/>
  <c r="N30" i="1"/>
  <c r="N24" i="1"/>
  <c r="N18" i="1"/>
  <c r="N12" i="1"/>
  <c r="F17" i="1"/>
  <c r="J29" i="1"/>
  <c r="L35" i="1"/>
  <c r="L11" i="1"/>
  <c r="N11" i="1"/>
  <c r="Q17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J35" i="1"/>
  <c r="J17" i="1"/>
  <c r="L17" i="1"/>
  <c r="N35" i="1"/>
  <c r="Q23" i="1"/>
  <c r="F33" i="1"/>
  <c r="F27" i="1"/>
  <c r="F21" i="1"/>
  <c r="F15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L32" i="1"/>
  <c r="L26" i="1"/>
  <c r="L20" i="1"/>
  <c r="L14" i="1"/>
  <c r="L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<sst xmlns="http://schemas.openxmlformats.org/spreadsheetml/2006/main" count="754" uniqueCount="316">
  <si>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</si>
  <si>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</si>
  <si>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</si>
  <si>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</si>
  <si>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</si>
  <si>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</si>
  <si>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</si>
  <si>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</si>
  <si>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</si>
  <si>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</si>
  <si>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</si>
  <si>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</si>
  <si>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</si>
  <si>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</si>
  <si>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</si>
  <si>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</si>
  <si>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</si>
  <si>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</si>
  <si>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</si>
  <si>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</si>
  <si>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</si>
  <si>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</si>
  <si>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</si>
  <si>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</si>
  <si>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</si>
  <si>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</si>
  <si>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</si>
  <si>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</si>
  <si>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</si>
  <si>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</si>
  <si>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</si>
  <si>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</si>
  <si>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</si>
  <si>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</si>
  <si>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</si>
  <si>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</si>
  <si>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</si>
  <si>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</si>
  <si>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</si>
  <si>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</si>
  <si>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</si>
  <si>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</si>
  <si>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</si>
  <si>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</si>
  <si>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</si>
  <si>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</si>
  <si>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</si>
  <si>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</si>
  <si>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</si>
  <si>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</si>
  <si>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</si>
  <si>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</si>
  <si>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</si>
  <si>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</si>
  <si>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</si>
  <si>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</si>
  <si>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</si>
  <si>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</si>
  <si>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</si>
  <si>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</si>
  <si>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</si>
  <si>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</si>
  <si>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</si>
  <si>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</si>
  <si>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</si>
  <si>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</si>
  <si>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</si>
  <si>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</si>
  <si>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</si>
  <si>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</si>
  <si>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</si>
  <si>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</si>
  <si>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</si>
  <si>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</si>
  <si>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</si>
  <si>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</si>
  <si>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</si>
  <si>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</si>
  <si>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</si>
  <si>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</si>
  <si>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</si>
  <si>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</si>
  <si>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</si>
  <si>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</si>
  <si>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</si>
  <si>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</si>
  <si>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</si>
  <si>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</si>
  <si>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</si>
  <si>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</si>
  <si>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</si>
  <si>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</si>
  <si>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</si>
  <si>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</si>
  <si>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</si>
  <si>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</si>
  <si>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</si>
  <si>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</si>
  <si>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</si>
  <si>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</si>
  <si>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</si>
  <si>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</si>
  <si>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</si>
  <si>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</si>
  <si>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</si>
  <si>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</si>
  <si>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</si>
  <si>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</si>
  <si>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</si>
  <si>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</si>
  <si>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</si>
  <si>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</si>
  <si>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</si>
  <si>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</si>
  <si>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</si>
  <si>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</si>
  <si>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</si>
  <si>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</si>
  <si>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</si>
  <si>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</si>
  <si>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</si>
  <si>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</si>
  <si>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</si>
  <si>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</si>
  <si>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</si>
  <si>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</si>
  <si>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</si>
  <si>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</si>
  <si>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</si>
  <si>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</si>
  <si>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</si>
  <si>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</si>
  <si>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</si>
  <si>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</si>
  <si>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</si>
  <si>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</si>
  <si>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</si>
  <si>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</si>
  <si>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</si>
  <si>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</si>
  <si>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</si>
  <si>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</si>
  <si>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</si>
  <si>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</si>
  <si>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</si>
  <si>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</si>
  <si>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</si>
  <si>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</si>
  <si>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</si>
  <si>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</si>
  <si>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</si>
  <si>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</si>
  <si>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</si>
  <si>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</si>
  <si>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</si>
  <si>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</si>
  <si>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</si>
  <si>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</si>
  <si>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</si>
  <si>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</si>
  <si>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</si>
  <si>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</si>
  <si>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</si>
  <si>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</si>
  <si>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</si>
  <si>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</si>
  <si>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</si>
  <si>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</si>
  <si>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</si>
  <si>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</si>
  <si>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</si>
  <si>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</si>
  <si>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</si>
  <si>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</si>
  <si>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</si>
  <si>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</si>
  <si>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</si>
  <si>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</si>
  <si>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</si>
  <si>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</si>
  <si>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</si>
  <si>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</si>
  <si>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</si>
  <si>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</si>
  <si>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</si>
  <si>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</si>
  <si>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</si>
  <si>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</si>
  <si>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</si>
  <si>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</si>
  <si>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</si>
  <si>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</si>
  <si>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</si>
  <si>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</si>
  <si>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</si>
  <si>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</si>
  <si>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</si>
  <si>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</si>
  <si>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</si>
  <si>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</si>
  <si>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</si>
  <si>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</si>
  <si>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</si>
  <si>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</si>
  <si>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</si>
  <si>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</si>
  <si>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</si>
  <si>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</si>
  <si>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</si>
  <si>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</si>
  <si>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</si>
  <si>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</si>
  <si>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</si>
  <si>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</si>
  <si>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</si>
  <si>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</si>
  <si>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</si>
  <si>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</si>
  <si>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</si>
  <si>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</si>
  <si>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</si>
  <si>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</si>
  <si>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</si>
  <si>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</si>
  <si>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</si>
  <si>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</si>
  <si>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</si>
  <si>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</si>
  <si>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</si>
  <si>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</si>
  <si>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</si>
  <si>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</si>
  <si>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</si>
  <si>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</si>
  <si>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</si>
  <si>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</si>
  <si>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</si>
  <si>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</si>
  <si>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</si>
  <si>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</si>
  <si>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</si>
  <si>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</si>
  <si>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</si>
  <si>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</si>
  <si>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</si>
  <si>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</si>
  <si>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</si>
  <si>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</si>
  <si>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</si>
  <si>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</si>
  <si>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</si>
  <si>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30000</t>
  </si>
  <si>
    <t>水洗化人口等（令和2年度実績）</t>
    <phoneticPr fontId="3"/>
  </si>
  <si>
    <t>し尿処理の状況（令和2年度実績）</t>
    <phoneticPr fontId="3"/>
  </si>
  <si>
    <t>30201</t>
  </si>
  <si>
    <t>和歌山市</t>
  </si>
  <si>
    <t/>
  </si>
  <si>
    <t>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</si>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</sst>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24</v>
      </c>
      <c r="B7" s="116" t="s">
        <v>251</v>
      </c>
      <c r="C7" s="109" t="s">
        <v>200</v>
      </c>
      <c r="D7" s="110">
        <f>+SUM(E7,+I7)</f>
        <v>945467</v>
      </c>
      <c r="E7" s="110">
        <f>+SUM(G7,+H7)</f>
        <v>155369</v>
      </c>
      <c r="F7" s="111">
        <f>IF(D7&gt;0,E7/D7*100,"-")</f>
        <v>16.433043141643232</v>
      </c>
      <c r="G7" s="108">
        <f>SUM(G$8:G$207)</f>
        <v>154869</v>
      </c>
      <c r="H7" s="108">
        <f>SUM(H$8:H$207)</f>
        <v>500</v>
      </c>
      <c r="I7" s="110">
        <f>+SUM(K7,+M7,+O7)</f>
        <v>790098</v>
      </c>
      <c r="J7" s="111">
        <f>IF(D7&gt;0,I7/D7*100,"-")</f>
        <v>83.566956858356761</v>
      </c>
      <c r="K7" s="108">
        <f>SUM(K$8:K$207)</f>
        <v>210722</v>
      </c>
      <c r="L7" s="111">
        <f>IF(D7&gt;0,K7/D7*100,"-")</f>
        <v>22.287610249749594</v>
      </c>
      <c r="M7" s="108">
        <f>SUM(M$8:M$207)</f>
        <v>2406</v>
      </c>
      <c r="N7" s="111">
        <f>IF(D7&gt;0,M7/D7*100,"-")</f>
        <v>0.25447741698018017</v>
      </c>
      <c r="O7" s="108">
        <f>SUM(O$8:O$207)</f>
        <v>576970</v>
      </c>
      <c r="P7" s="108">
        <f>SUM(P$8:P$207)</f>
        <v>354078</v>
      </c>
      <c r="Q7" s="111">
        <f>IF(D7&gt;0,O7/D7*100,"-")</f>
        <v>61.024869191626998</v>
      </c>
      <c r="R7" s="108">
        <f>SUM(R$8:R$207)</f>
        <v>7012</v>
      </c>
      <c r="S7" s="112">
        <f t="shared" ref="S7:Z7" si="0">COUNTIF(S$8:S$207,"○")</f>
        <v>22</v>
      </c>
      <c r="T7" s="112">
        <f t="shared" si="0"/>
        <v>1</v>
      </c>
      <c r="U7" s="112">
        <f t="shared" si="0"/>
        <v>0</v>
      </c>
      <c r="V7" s="112">
        <f t="shared" si="0"/>
        <v>7</v>
      </c>
      <c r="W7" s="112">
        <f t="shared" si="0"/>
        <v>17</v>
      </c>
      <c r="X7" s="112">
        <f t="shared" si="0"/>
        <v>5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24</v>
      </c>
      <c r="B8" s="102" t="s">
        <v>254</v>
      </c>
      <c r="C8" s="101" t="s">
        <v>255</v>
      </c>
      <c r="D8" s="103">
        <f>+SUM(E8,+I8)</f>
        <v>365418</v>
      </c>
      <c r="E8" s="103">
        <f>+SUM(G8,+H8)</f>
        <v>51262</v>
      </c>
      <c r="F8" s="104">
        <f>IF(D8&gt;0,E8/D8*100,"-")</f>
        <v>14.028318254711042</v>
      </c>
      <c r="G8" s="103">
        <v>51006</v>
      </c>
      <c r="H8" s="103">
        <v>256</v>
      </c>
      <c r="I8" s="103">
        <f>+SUM(K8,+M8,+O8)</f>
        <v>314156</v>
      </c>
      <c r="J8" s="104">
        <f>IF(D8&gt;0,I8/D8*100,"-")</f>
        <v>85.971681745288947</v>
      </c>
      <c r="K8" s="103">
        <v>112195</v>
      </c>
      <c r="L8" s="104">
        <f>IF(D8&gt;0,K8/D8*100,"-")</f>
        <v>30.70319469757921</v>
      </c>
      <c r="M8" s="103">
        <v>1149</v>
      </c>
      <c r="N8" s="104">
        <f>IF(D8&gt;0,M8/D8*100,"-")</f>
        <v>0.3144344285174786</v>
      </c>
      <c r="O8" s="103">
        <v>200812</v>
      </c>
      <c r="P8" s="103">
        <v>111539</v>
      </c>
      <c r="Q8" s="104">
        <f>IF(D8&gt;0,O8/D8*100,"-")</f>
        <v>54.954052619192275</v>
      </c>
      <c r="R8" s="103">
        <v>3543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24</v>
      </c>
      <c r="B9" s="102" t="s">
        <v>258</v>
      </c>
      <c r="C9" s="101" t="s">
        <v>259</v>
      </c>
      <c r="D9" s="103">
        <f>+SUM(E9,+I9)</f>
        <v>49692</v>
      </c>
      <c r="E9" s="103">
        <f>+SUM(G9,+H9)</f>
        <v>14328</v>
      </c>
      <c r="F9" s="104">
        <f>IF(D9&gt;0,E9/D9*100,"-")</f>
        <v>28.833615068823953</v>
      </c>
      <c r="G9" s="103">
        <v>14328</v>
      </c>
      <c r="H9" s="103">
        <v>0</v>
      </c>
      <c r="I9" s="103">
        <f>+SUM(K9,+M9,+O9)</f>
        <v>35364</v>
      </c>
      <c r="J9" s="104">
        <f>IF(D9&gt;0,I9/D9*100,"-")</f>
        <v>71.16638493117604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35364</v>
      </c>
      <c r="P9" s="103">
        <v>20262</v>
      </c>
      <c r="Q9" s="104">
        <f>IF(D9&gt;0,O9/D9*100,"-")</f>
        <v>71.16638493117604</v>
      </c>
      <c r="R9" s="103">
        <v>234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24</v>
      </c>
      <c r="B10" s="102" t="s">
        <v>260</v>
      </c>
      <c r="C10" s="101" t="s">
        <v>261</v>
      </c>
      <c r="D10" s="103">
        <f>+SUM(E10,+I10)</f>
        <v>61552</v>
      </c>
      <c r="E10" s="103">
        <f>+SUM(G10,+H10)</f>
        <v>5152</v>
      </c>
      <c r="F10" s="104">
        <f>IF(D10&gt;0,E10/D10*100,"-")</f>
        <v>8.3701585651156751</v>
      </c>
      <c r="G10" s="103">
        <v>5152</v>
      </c>
      <c r="H10" s="103">
        <v>0</v>
      </c>
      <c r="I10" s="103">
        <f>+SUM(K10,+M10,+O10)</f>
        <v>56400</v>
      </c>
      <c r="J10" s="104">
        <f>IF(D10&gt;0,I10/D10*100,"-")</f>
        <v>91.629841434884327</v>
      </c>
      <c r="K10" s="103">
        <v>33745</v>
      </c>
      <c r="L10" s="104">
        <f>IF(D10&gt;0,K10/D10*100,"-")</f>
        <v>54.823563815960483</v>
      </c>
      <c r="M10" s="103">
        <v>0</v>
      </c>
      <c r="N10" s="104">
        <f>IF(D10&gt;0,M10/D10*100,"-")</f>
        <v>0</v>
      </c>
      <c r="O10" s="103">
        <v>22655</v>
      </c>
      <c r="P10" s="103">
        <v>16965</v>
      </c>
      <c r="Q10" s="104">
        <f>IF(D10&gt;0,O10/D10*100,"-")</f>
        <v>36.806277618923836</v>
      </c>
      <c r="R10" s="103">
        <v>380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24</v>
      </c>
      <c r="B11" s="102" t="s">
        <v>262</v>
      </c>
      <c r="C11" s="101" t="s">
        <v>263</v>
      </c>
      <c r="D11" s="103">
        <f>+SUM(E11,+I11)</f>
        <v>27345</v>
      </c>
      <c r="E11" s="103">
        <f>+SUM(G11,+H11)</f>
        <v>1695</v>
      </c>
      <c r="F11" s="104">
        <f>IF(D11&gt;0,E11/D11*100,"-")</f>
        <v>6.1985737794843665</v>
      </c>
      <c r="G11" s="103">
        <v>1695</v>
      </c>
      <c r="H11" s="103">
        <v>0</v>
      </c>
      <c r="I11" s="103">
        <f>+SUM(K11,+M11,+O11)</f>
        <v>25650</v>
      </c>
      <c r="J11" s="104">
        <f>IF(D11&gt;0,I11/D11*100,"-")</f>
        <v>93.801426220515637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25650</v>
      </c>
      <c r="P11" s="103">
        <v>9600</v>
      </c>
      <c r="Q11" s="104">
        <f>IF(D11&gt;0,O11/D11*100,"-")</f>
        <v>93.801426220515637</v>
      </c>
      <c r="R11" s="103">
        <v>162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24</v>
      </c>
      <c r="B12" s="102" t="s">
        <v>264</v>
      </c>
      <c r="C12" s="101" t="s">
        <v>265</v>
      </c>
      <c r="D12" s="103">
        <f>+SUM(E12,+I12)</f>
        <v>22567</v>
      </c>
      <c r="E12" s="103">
        <f>+SUM(G12,+H12)</f>
        <v>3659</v>
      </c>
      <c r="F12" s="104">
        <f>IF(D12&gt;0,E12/D12*100,"-")</f>
        <v>16.213940709886117</v>
      </c>
      <c r="G12" s="103">
        <v>3659</v>
      </c>
      <c r="H12" s="103">
        <v>0</v>
      </c>
      <c r="I12" s="103">
        <f>+SUM(K12,+M12,+O12)</f>
        <v>18908</v>
      </c>
      <c r="J12" s="104">
        <f>IF(D12&gt;0,I12/D12*100,"-")</f>
        <v>83.786059290113883</v>
      </c>
      <c r="K12" s="103">
        <v>445</v>
      </c>
      <c r="L12" s="104">
        <f>IF(D12&gt;0,K12/D12*100,"-")</f>
        <v>1.9719058802676475</v>
      </c>
      <c r="M12" s="103">
        <v>0</v>
      </c>
      <c r="N12" s="104">
        <f>IF(D12&gt;0,M12/D12*100,"-")</f>
        <v>0</v>
      </c>
      <c r="O12" s="103">
        <v>18463</v>
      </c>
      <c r="P12" s="103">
        <v>9210</v>
      </c>
      <c r="Q12" s="104">
        <f>IF(D12&gt;0,O12/D12*100,"-")</f>
        <v>81.814153409846242</v>
      </c>
      <c r="R12" s="103">
        <v>187</v>
      </c>
      <c r="S12" s="101" t="s">
        <v>257</v>
      </c>
      <c r="T12" s="101"/>
      <c r="U12" s="101"/>
      <c r="V12" s="101"/>
      <c r="W12" s="101"/>
      <c r="X12" s="101" t="s">
        <v>257</v>
      </c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24</v>
      </c>
      <c r="B13" s="102" t="s">
        <v>266</v>
      </c>
      <c r="C13" s="101" t="s">
        <v>267</v>
      </c>
      <c r="D13" s="103">
        <f>+SUM(E13,+I13)</f>
        <v>72143</v>
      </c>
      <c r="E13" s="103">
        <f>+SUM(G13,+H13)</f>
        <v>7887</v>
      </c>
      <c r="F13" s="104">
        <f>IF(D13&gt;0,E13/D13*100,"-")</f>
        <v>10.932453599101784</v>
      </c>
      <c r="G13" s="103">
        <v>7887</v>
      </c>
      <c r="H13" s="103">
        <v>0</v>
      </c>
      <c r="I13" s="103">
        <f>+SUM(K13,+M13,+O13)</f>
        <v>64256</v>
      </c>
      <c r="J13" s="104">
        <f>IF(D13&gt;0,I13/D13*100,"-")</f>
        <v>89.067546400898209</v>
      </c>
      <c r="K13" s="103">
        <v>88</v>
      </c>
      <c r="L13" s="104">
        <f>IF(D13&gt;0,K13/D13*100,"-")</f>
        <v>0.12197995647533372</v>
      </c>
      <c r="M13" s="103">
        <v>0</v>
      </c>
      <c r="N13" s="104">
        <f>IF(D13&gt;0,M13/D13*100,"-")</f>
        <v>0</v>
      </c>
      <c r="O13" s="103">
        <v>64168</v>
      </c>
      <c r="P13" s="103">
        <v>34825</v>
      </c>
      <c r="Q13" s="104">
        <f>IF(D13&gt;0,O13/D13*100,"-")</f>
        <v>88.94556644442288</v>
      </c>
      <c r="R13" s="103">
        <v>282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24</v>
      </c>
      <c r="B14" s="102" t="s">
        <v>268</v>
      </c>
      <c r="C14" s="101" t="s">
        <v>269</v>
      </c>
      <c r="D14" s="103">
        <f>+SUM(E14,+I14)</f>
        <v>27927</v>
      </c>
      <c r="E14" s="103">
        <f>+SUM(G14,+H14)</f>
        <v>3123</v>
      </c>
      <c r="F14" s="104">
        <f>IF(D14&gt;0,E14/D14*100,"-")</f>
        <v>11.182726393812439</v>
      </c>
      <c r="G14" s="103">
        <v>3123</v>
      </c>
      <c r="H14" s="103">
        <v>0</v>
      </c>
      <c r="I14" s="103">
        <f>+SUM(K14,+M14,+O14)</f>
        <v>24804</v>
      </c>
      <c r="J14" s="104">
        <f>IF(D14&gt;0,I14/D14*100,"-")</f>
        <v>88.81727360618757</v>
      </c>
      <c r="K14" s="103">
        <v>0</v>
      </c>
      <c r="L14" s="104">
        <f>IF(D14&gt;0,K14/D14*100,"-")</f>
        <v>0</v>
      </c>
      <c r="M14" s="103">
        <v>857</v>
      </c>
      <c r="N14" s="104">
        <f>IF(D14&gt;0,M14/D14*100,"-")</f>
        <v>3.0687148637519246</v>
      </c>
      <c r="O14" s="103">
        <v>23947</v>
      </c>
      <c r="P14" s="103">
        <v>16113</v>
      </c>
      <c r="Q14" s="104">
        <f>IF(D14&gt;0,O14/D14*100,"-")</f>
        <v>85.748558742435634</v>
      </c>
      <c r="R14" s="103">
        <v>229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24</v>
      </c>
      <c r="B15" s="102" t="s">
        <v>270</v>
      </c>
      <c r="C15" s="101" t="s">
        <v>271</v>
      </c>
      <c r="D15" s="103">
        <f>+SUM(E15,+I15)</f>
        <v>61184</v>
      </c>
      <c r="E15" s="103">
        <f>+SUM(G15,+H15)</f>
        <v>14800</v>
      </c>
      <c r="F15" s="104">
        <f>IF(D15&gt;0,E15/D15*100,"-")</f>
        <v>24.189330543933053</v>
      </c>
      <c r="G15" s="103">
        <v>14800</v>
      </c>
      <c r="H15" s="103">
        <v>0</v>
      </c>
      <c r="I15" s="103">
        <f>+SUM(K15,+M15,+O15)</f>
        <v>46384</v>
      </c>
      <c r="J15" s="104">
        <f>IF(D15&gt;0,I15/D15*100,"-")</f>
        <v>75.810669456066947</v>
      </c>
      <c r="K15" s="103">
        <v>8025</v>
      </c>
      <c r="L15" s="104">
        <f>IF(D15&gt;0,K15/D15*100,"-")</f>
        <v>13.116174163179917</v>
      </c>
      <c r="M15" s="103">
        <v>400</v>
      </c>
      <c r="N15" s="104">
        <f>IF(D15&gt;0,M15/D15*100,"-")</f>
        <v>0.65376569037656895</v>
      </c>
      <c r="O15" s="103">
        <v>37959</v>
      </c>
      <c r="P15" s="103">
        <v>28238</v>
      </c>
      <c r="Q15" s="104">
        <f>IF(D15&gt;0,O15/D15*100,"-")</f>
        <v>62.04072960251046</v>
      </c>
      <c r="R15" s="103">
        <v>433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24</v>
      </c>
      <c r="B16" s="102" t="s">
        <v>272</v>
      </c>
      <c r="C16" s="101" t="s">
        <v>273</v>
      </c>
      <c r="D16" s="103">
        <f>+SUM(E16,+I16)</f>
        <v>53946</v>
      </c>
      <c r="E16" s="103">
        <f>+SUM(G16,+H16)</f>
        <v>13164</v>
      </c>
      <c r="F16" s="104">
        <f>IF(D16&gt;0,E16/D16*100,"-")</f>
        <v>24.402179957735513</v>
      </c>
      <c r="G16" s="103">
        <v>13164</v>
      </c>
      <c r="H16" s="103">
        <v>0</v>
      </c>
      <c r="I16" s="103">
        <f>+SUM(K16,+M16,+O16)</f>
        <v>40782</v>
      </c>
      <c r="J16" s="104">
        <f>IF(D16&gt;0,I16/D16*100,"-")</f>
        <v>75.597820042264487</v>
      </c>
      <c r="K16" s="103">
        <v>15359</v>
      </c>
      <c r="L16" s="104">
        <f>IF(D16&gt;0,K16/D16*100,"-")</f>
        <v>28.471063656248841</v>
      </c>
      <c r="M16" s="103">
        <v>0</v>
      </c>
      <c r="N16" s="104">
        <f>IF(D16&gt;0,M16/D16*100,"-")</f>
        <v>0</v>
      </c>
      <c r="O16" s="103">
        <v>25423</v>
      </c>
      <c r="P16" s="103">
        <v>20585</v>
      </c>
      <c r="Q16" s="104">
        <f>IF(D16&gt;0,O16/D16*100,"-")</f>
        <v>47.126756386015643</v>
      </c>
      <c r="R16" s="103">
        <v>433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24</v>
      </c>
      <c r="B17" s="102" t="s">
        <v>274</v>
      </c>
      <c r="C17" s="101" t="s">
        <v>275</v>
      </c>
      <c r="D17" s="103">
        <f>+SUM(E17,+I17)</f>
        <v>8559</v>
      </c>
      <c r="E17" s="103">
        <f>+SUM(G17,+H17)</f>
        <v>2409</v>
      </c>
      <c r="F17" s="104">
        <f>IF(D17&gt;0,E17/D17*100,"-")</f>
        <v>28.145811426568525</v>
      </c>
      <c r="G17" s="103">
        <v>2409</v>
      </c>
      <c r="H17" s="103">
        <v>0</v>
      </c>
      <c r="I17" s="103">
        <f>+SUM(K17,+M17,+O17)</f>
        <v>6150</v>
      </c>
      <c r="J17" s="104">
        <f>IF(D17&gt;0,I17/D17*100,"-")</f>
        <v>71.854188573431472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6150</v>
      </c>
      <c r="P17" s="103">
        <v>4814</v>
      </c>
      <c r="Q17" s="104">
        <f>IF(D17&gt;0,O17/D17*100,"-")</f>
        <v>71.854188573431472</v>
      </c>
      <c r="R17" s="103">
        <v>36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24</v>
      </c>
      <c r="B18" s="102" t="s">
        <v>276</v>
      </c>
      <c r="C18" s="101" t="s">
        <v>277</v>
      </c>
      <c r="D18" s="103">
        <f>+SUM(E18,+I18)</f>
        <v>16432</v>
      </c>
      <c r="E18" s="103">
        <f>+SUM(G18,+H18)</f>
        <v>3404</v>
      </c>
      <c r="F18" s="104">
        <f>IF(D18&gt;0,E18/D18*100,"-")</f>
        <v>20.715676728334955</v>
      </c>
      <c r="G18" s="103">
        <v>3404</v>
      </c>
      <c r="H18" s="103">
        <v>0</v>
      </c>
      <c r="I18" s="103">
        <f>+SUM(K18,+M18,+O18)</f>
        <v>13028</v>
      </c>
      <c r="J18" s="104">
        <f>IF(D18&gt;0,I18/D18*100,"-")</f>
        <v>79.284323271665045</v>
      </c>
      <c r="K18" s="103">
        <v>6436</v>
      </c>
      <c r="L18" s="104">
        <f>IF(D18&gt;0,K18/D18*100,"-")</f>
        <v>39.167478091528722</v>
      </c>
      <c r="M18" s="103">
        <v>0</v>
      </c>
      <c r="N18" s="104">
        <f>IF(D18&gt;0,M18/D18*100,"-")</f>
        <v>0</v>
      </c>
      <c r="O18" s="103">
        <v>6592</v>
      </c>
      <c r="P18" s="103">
        <v>3770</v>
      </c>
      <c r="Q18" s="104">
        <f>IF(D18&gt;0,O18/D18*100,"-")</f>
        <v>40.116845180136316</v>
      </c>
      <c r="R18" s="103">
        <v>88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24</v>
      </c>
      <c r="B19" s="102" t="s">
        <v>278</v>
      </c>
      <c r="C19" s="101" t="s">
        <v>279</v>
      </c>
      <c r="D19" s="103">
        <f>+SUM(E19,+I19)</f>
        <v>4044</v>
      </c>
      <c r="E19" s="103">
        <f>+SUM(G19,+H19)</f>
        <v>526</v>
      </c>
      <c r="F19" s="104">
        <f>IF(D19&gt;0,E19/D19*100,"-")</f>
        <v>13.006923837784374</v>
      </c>
      <c r="G19" s="103">
        <v>459</v>
      </c>
      <c r="H19" s="103">
        <v>67</v>
      </c>
      <c r="I19" s="103">
        <f>+SUM(K19,+M19,+O19)</f>
        <v>3518</v>
      </c>
      <c r="J19" s="104">
        <f>IF(D19&gt;0,I19/D19*100,"-")</f>
        <v>86.99307616221563</v>
      </c>
      <c r="K19" s="103">
        <v>2320</v>
      </c>
      <c r="L19" s="104">
        <f>IF(D19&gt;0,K19/D19*100,"-")</f>
        <v>57.368941641938676</v>
      </c>
      <c r="M19" s="103">
        <v>0</v>
      </c>
      <c r="N19" s="104">
        <f>IF(D19&gt;0,M19/D19*100,"-")</f>
        <v>0</v>
      </c>
      <c r="O19" s="103">
        <v>1198</v>
      </c>
      <c r="P19" s="103">
        <v>491</v>
      </c>
      <c r="Q19" s="104">
        <f>IF(D19&gt;0,O19/D19*100,"-")</f>
        <v>29.62413452027695</v>
      </c>
      <c r="R19" s="103">
        <v>5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24</v>
      </c>
      <c r="B20" s="102" t="s">
        <v>280</v>
      </c>
      <c r="C20" s="101" t="s">
        <v>281</v>
      </c>
      <c r="D20" s="103">
        <f>+SUM(E20,+I20)</f>
        <v>2873</v>
      </c>
      <c r="E20" s="103">
        <f>+SUM(G20,+H20)</f>
        <v>282</v>
      </c>
      <c r="F20" s="104">
        <f>IF(D20&gt;0,E20/D20*100,"-")</f>
        <v>9.8155238426731639</v>
      </c>
      <c r="G20" s="103">
        <v>259</v>
      </c>
      <c r="H20" s="103">
        <v>23</v>
      </c>
      <c r="I20" s="103">
        <f>+SUM(K20,+M20,+O20)</f>
        <v>2591</v>
      </c>
      <c r="J20" s="104">
        <f>IF(D20&gt;0,I20/D20*100,"-")</f>
        <v>90.184476157326827</v>
      </c>
      <c r="K20" s="103">
        <v>2215</v>
      </c>
      <c r="L20" s="104">
        <f>IF(D20&gt;0,K20/D20*100,"-")</f>
        <v>77.097111033762616</v>
      </c>
      <c r="M20" s="103">
        <v>0</v>
      </c>
      <c r="N20" s="104">
        <f>IF(D20&gt;0,M20/D20*100,"-")</f>
        <v>0</v>
      </c>
      <c r="O20" s="103">
        <v>376</v>
      </c>
      <c r="P20" s="103">
        <v>236</v>
      </c>
      <c r="Q20" s="104">
        <f>IF(D20&gt;0,O20/D20*100,"-")</f>
        <v>13.087365123564219</v>
      </c>
      <c r="R20" s="103">
        <v>42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24</v>
      </c>
      <c r="B21" s="102" t="s">
        <v>282</v>
      </c>
      <c r="C21" s="101" t="s">
        <v>283</v>
      </c>
      <c r="D21" s="103">
        <f>+SUM(E21,+I21)</f>
        <v>11688</v>
      </c>
      <c r="E21" s="103">
        <f>+SUM(G21,+H21)</f>
        <v>2487</v>
      </c>
      <c r="F21" s="104">
        <f>IF(D21&gt;0,E21/D21*100,"-")</f>
        <v>21.2782340862423</v>
      </c>
      <c r="G21" s="103">
        <v>2487</v>
      </c>
      <c r="H21" s="103">
        <v>0</v>
      </c>
      <c r="I21" s="103">
        <f>+SUM(K21,+M21,+O21)</f>
        <v>9201</v>
      </c>
      <c r="J21" s="104">
        <f>IF(D21&gt;0,I21/D21*100,"-")</f>
        <v>78.721765913757707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9201</v>
      </c>
      <c r="P21" s="103">
        <v>3291</v>
      </c>
      <c r="Q21" s="104">
        <f>IF(D21&gt;0,O21/D21*100,"-")</f>
        <v>78.721765913757707</v>
      </c>
      <c r="R21" s="103">
        <v>62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24</v>
      </c>
      <c r="B22" s="102" t="s">
        <v>284</v>
      </c>
      <c r="C22" s="101" t="s">
        <v>285</v>
      </c>
      <c r="D22" s="103">
        <f>+SUM(E22,+I22)</f>
        <v>6876</v>
      </c>
      <c r="E22" s="103">
        <f>+SUM(G22,+H22)</f>
        <v>1452</v>
      </c>
      <c r="F22" s="104">
        <f>IF(D22&gt;0,E22/D22*100,"-")</f>
        <v>21.116928446771379</v>
      </c>
      <c r="G22" s="103">
        <v>1452</v>
      </c>
      <c r="H22" s="103">
        <v>0</v>
      </c>
      <c r="I22" s="103">
        <f>+SUM(K22,+M22,+O22)</f>
        <v>5424</v>
      </c>
      <c r="J22" s="104">
        <f>IF(D22&gt;0,I22/D22*100,"-")</f>
        <v>78.883071553228618</v>
      </c>
      <c r="K22" s="103">
        <v>129</v>
      </c>
      <c r="L22" s="104">
        <f>IF(D22&gt;0,K22/D22*100,"-")</f>
        <v>1.8760907504363002</v>
      </c>
      <c r="M22" s="103">
        <v>0</v>
      </c>
      <c r="N22" s="104">
        <f>IF(D22&gt;0,M22/D22*100,"-")</f>
        <v>0</v>
      </c>
      <c r="O22" s="103">
        <v>5295</v>
      </c>
      <c r="P22" s="103">
        <v>3030</v>
      </c>
      <c r="Q22" s="104">
        <f>IF(D22&gt;0,O22/D22*100,"-")</f>
        <v>77.006980802792327</v>
      </c>
      <c r="R22" s="103">
        <v>39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24</v>
      </c>
      <c r="B23" s="102" t="s">
        <v>286</v>
      </c>
      <c r="C23" s="101" t="s">
        <v>287</v>
      </c>
      <c r="D23" s="103">
        <f>+SUM(E23,+I23)</f>
        <v>26164</v>
      </c>
      <c r="E23" s="103">
        <f>+SUM(G23,+H23)</f>
        <v>8928</v>
      </c>
      <c r="F23" s="104">
        <f>IF(D23&gt;0,E23/D23*100,"-")</f>
        <v>34.123222748815166</v>
      </c>
      <c r="G23" s="103">
        <v>8928</v>
      </c>
      <c r="H23" s="103">
        <v>0</v>
      </c>
      <c r="I23" s="103">
        <f>+SUM(K23,+M23,+O23)</f>
        <v>17236</v>
      </c>
      <c r="J23" s="104">
        <f>IF(D23&gt;0,I23/D23*100,"-")</f>
        <v>65.876777251184834</v>
      </c>
      <c r="K23" s="103">
        <v>7849</v>
      </c>
      <c r="L23" s="104">
        <f>IF(D23&gt;0,K23/D23*100,"-")</f>
        <v>29.999235590888247</v>
      </c>
      <c r="M23" s="103">
        <v>0</v>
      </c>
      <c r="N23" s="104">
        <f>IF(D23&gt;0,M23/D23*100,"-")</f>
        <v>0</v>
      </c>
      <c r="O23" s="103">
        <v>9387</v>
      </c>
      <c r="P23" s="103">
        <v>9387</v>
      </c>
      <c r="Q23" s="104">
        <f>IF(D23&gt;0,O23/D23*100,"-")</f>
        <v>35.877541660296593</v>
      </c>
      <c r="R23" s="103">
        <v>89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24</v>
      </c>
      <c r="B24" s="102" t="s">
        <v>288</v>
      </c>
      <c r="C24" s="101" t="s">
        <v>289</v>
      </c>
      <c r="D24" s="103">
        <f>+SUM(E24,+I24)</f>
        <v>6978</v>
      </c>
      <c r="E24" s="103">
        <f>+SUM(G24,+H24)</f>
        <v>628</v>
      </c>
      <c r="F24" s="104">
        <f>IF(D24&gt;0,E24/D24*100,"-")</f>
        <v>8.999713384924048</v>
      </c>
      <c r="G24" s="103">
        <v>628</v>
      </c>
      <c r="H24" s="103">
        <v>0</v>
      </c>
      <c r="I24" s="103">
        <f>+SUM(K24,+M24,+O24)</f>
        <v>6350</v>
      </c>
      <c r="J24" s="104">
        <f>IF(D24&gt;0,I24/D24*100,"-")</f>
        <v>91.00028661507595</v>
      </c>
      <c r="K24" s="103">
        <v>2674</v>
      </c>
      <c r="L24" s="104">
        <f>IF(D24&gt;0,K24/D24*100,"-")</f>
        <v>38.32043565491545</v>
      </c>
      <c r="M24" s="103">
        <v>0</v>
      </c>
      <c r="N24" s="104">
        <f>IF(D24&gt;0,M24/D24*100,"-")</f>
        <v>0</v>
      </c>
      <c r="O24" s="103">
        <v>3676</v>
      </c>
      <c r="P24" s="103">
        <v>3495</v>
      </c>
      <c r="Q24" s="104">
        <f>IF(D24&gt;0,O24/D24*100,"-")</f>
        <v>52.679850960160501</v>
      </c>
      <c r="R24" s="103">
        <v>32</v>
      </c>
      <c r="S24" s="101" t="s">
        <v>257</v>
      </c>
      <c r="T24" s="101"/>
      <c r="U24" s="101"/>
      <c r="V24" s="101"/>
      <c r="W24" s="101"/>
      <c r="X24" s="101" t="s">
        <v>257</v>
      </c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24</v>
      </c>
      <c r="B25" s="102" t="s">
        <v>290</v>
      </c>
      <c r="C25" s="101" t="s">
        <v>291</v>
      </c>
      <c r="D25" s="103">
        <f>+SUM(E25,+I25)</f>
        <v>7923</v>
      </c>
      <c r="E25" s="103">
        <f>+SUM(G25,+H25)</f>
        <v>1046</v>
      </c>
      <c r="F25" s="104">
        <f>IF(D25&gt;0,E25/D25*100,"-")</f>
        <v>13.20206992300896</v>
      </c>
      <c r="G25" s="103">
        <v>1046</v>
      </c>
      <c r="H25" s="103">
        <v>0</v>
      </c>
      <c r="I25" s="103">
        <f>+SUM(K25,+M25,+O25)</f>
        <v>6877</v>
      </c>
      <c r="J25" s="104">
        <f>IF(D25&gt;0,I25/D25*100,"-")</f>
        <v>86.797930076991037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6877</v>
      </c>
      <c r="P25" s="103">
        <v>6763</v>
      </c>
      <c r="Q25" s="104">
        <f>IF(D25&gt;0,O25/D25*100,"-")</f>
        <v>86.797930076991037</v>
      </c>
      <c r="R25" s="103">
        <v>17</v>
      </c>
      <c r="S25" s="101" t="s">
        <v>257</v>
      </c>
      <c r="T25" s="101"/>
      <c r="U25" s="101"/>
      <c r="V25" s="101"/>
      <c r="W25" s="101"/>
      <c r="X25" s="101" t="s">
        <v>257</v>
      </c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24</v>
      </c>
      <c r="B26" s="102" t="s">
        <v>292</v>
      </c>
      <c r="C26" s="101" t="s">
        <v>293</v>
      </c>
      <c r="D26" s="103">
        <f>+SUM(E26,+I26)</f>
        <v>5497</v>
      </c>
      <c r="E26" s="103">
        <f>+SUM(G26,+H26)</f>
        <v>503</v>
      </c>
      <c r="F26" s="104">
        <f>IF(D26&gt;0,E26/D26*100,"-")</f>
        <v>9.1504456976532662</v>
      </c>
      <c r="G26" s="103">
        <v>503</v>
      </c>
      <c r="H26" s="103">
        <v>0</v>
      </c>
      <c r="I26" s="103">
        <f>+SUM(K26,+M26,+O26)</f>
        <v>4994</v>
      </c>
      <c r="J26" s="104">
        <f>IF(D26&gt;0,I26/D26*100,"-")</f>
        <v>90.849554302346732</v>
      </c>
      <c r="K26" s="103">
        <v>2254</v>
      </c>
      <c r="L26" s="104">
        <f>IF(D26&gt;0,K26/D26*100,"-")</f>
        <v>41.004184100418414</v>
      </c>
      <c r="M26" s="103">
        <v>0</v>
      </c>
      <c r="N26" s="104">
        <f>IF(D26&gt;0,M26/D26*100,"-")</f>
        <v>0</v>
      </c>
      <c r="O26" s="103">
        <v>2740</v>
      </c>
      <c r="P26" s="103">
        <v>1641</v>
      </c>
      <c r="Q26" s="104">
        <f>IF(D26&gt;0,O26/D26*100,"-")</f>
        <v>49.845370201928326</v>
      </c>
      <c r="R26" s="103">
        <v>31</v>
      </c>
      <c r="S26" s="101"/>
      <c r="T26" s="101" t="s">
        <v>257</v>
      </c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24</v>
      </c>
      <c r="B27" s="102" t="s">
        <v>294</v>
      </c>
      <c r="C27" s="101" t="s">
        <v>295</v>
      </c>
      <c r="D27" s="103">
        <f>+SUM(E27,+I27)</f>
        <v>8144</v>
      </c>
      <c r="E27" s="103">
        <f>+SUM(G27,+H27)</f>
        <v>2219</v>
      </c>
      <c r="F27" s="104">
        <f>IF(D27&gt;0,E27/D27*100,"-")</f>
        <v>27.247053045186643</v>
      </c>
      <c r="G27" s="103">
        <v>2219</v>
      </c>
      <c r="H27" s="103">
        <v>0</v>
      </c>
      <c r="I27" s="103">
        <f>+SUM(K27,+M27,+O27)</f>
        <v>5925</v>
      </c>
      <c r="J27" s="104">
        <f>IF(D27&gt;0,I27/D27*100,"-")</f>
        <v>72.752946954813353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5925</v>
      </c>
      <c r="P27" s="103">
        <v>3994</v>
      </c>
      <c r="Q27" s="104">
        <f>IF(D27&gt;0,O27/D27*100,"-")</f>
        <v>72.752946954813353</v>
      </c>
      <c r="R27" s="103">
        <v>36</v>
      </c>
      <c r="S27" s="101" t="s">
        <v>257</v>
      </c>
      <c r="T27" s="101"/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24</v>
      </c>
      <c r="B28" s="102" t="s">
        <v>296</v>
      </c>
      <c r="C28" s="101" t="s">
        <v>297</v>
      </c>
      <c r="D28" s="103">
        <f>+SUM(E28,+I28)</f>
        <v>12379</v>
      </c>
      <c r="E28" s="103">
        <f>+SUM(G28,+H28)</f>
        <v>426</v>
      </c>
      <c r="F28" s="104">
        <f>IF(D28&gt;0,E28/D28*100,"-")</f>
        <v>3.4413118991841021</v>
      </c>
      <c r="G28" s="103">
        <v>426</v>
      </c>
      <c r="H28" s="103">
        <v>0</v>
      </c>
      <c r="I28" s="103">
        <f>+SUM(K28,+M28,+O28)</f>
        <v>11953</v>
      </c>
      <c r="J28" s="104">
        <f>IF(D28&gt;0,I28/D28*100,"-")</f>
        <v>96.558688100815885</v>
      </c>
      <c r="K28" s="103">
        <v>9713</v>
      </c>
      <c r="L28" s="104">
        <f>IF(D28&gt;0,K28/D28*100,"-")</f>
        <v>78.463526940786821</v>
      </c>
      <c r="M28" s="103">
        <v>0</v>
      </c>
      <c r="N28" s="104">
        <f>IF(D28&gt;0,M28/D28*100,"-")</f>
        <v>0</v>
      </c>
      <c r="O28" s="103">
        <v>2240</v>
      </c>
      <c r="P28" s="103">
        <v>984</v>
      </c>
      <c r="Q28" s="104">
        <f>IF(D28&gt;0,O28/D28*100,"-")</f>
        <v>18.095161160029079</v>
      </c>
      <c r="R28" s="103">
        <v>89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24</v>
      </c>
      <c r="B29" s="102" t="s">
        <v>298</v>
      </c>
      <c r="C29" s="101" t="s">
        <v>299</v>
      </c>
      <c r="D29" s="103">
        <f>+SUM(E29,+I29)</f>
        <v>9743</v>
      </c>
      <c r="E29" s="103">
        <f>+SUM(G29,+H29)</f>
        <v>708</v>
      </c>
      <c r="F29" s="104">
        <f>IF(D29&gt;0,E29/D29*100,"-")</f>
        <v>7.2667556194190697</v>
      </c>
      <c r="G29" s="103">
        <v>708</v>
      </c>
      <c r="H29" s="103">
        <v>0</v>
      </c>
      <c r="I29" s="103">
        <f>+SUM(K29,+M29,+O29)</f>
        <v>9035</v>
      </c>
      <c r="J29" s="104">
        <f>IF(D29&gt;0,I29/D29*100,"-")</f>
        <v>92.733244380580928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9035</v>
      </c>
      <c r="P29" s="103">
        <v>8600</v>
      </c>
      <c r="Q29" s="104">
        <f>IF(D29&gt;0,O29/D29*100,"-")</f>
        <v>92.733244380580928</v>
      </c>
      <c r="R29" s="103">
        <v>40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24</v>
      </c>
      <c r="B30" s="102" t="s">
        <v>300</v>
      </c>
      <c r="C30" s="101" t="s">
        <v>301</v>
      </c>
      <c r="D30" s="103">
        <f>+SUM(E30,+I30)</f>
        <v>20867</v>
      </c>
      <c r="E30" s="103">
        <f>+SUM(G30,+H30)</f>
        <v>3248</v>
      </c>
      <c r="F30" s="104">
        <f>IF(D30&gt;0,E30/D30*100,"-")</f>
        <v>15.565246561556526</v>
      </c>
      <c r="G30" s="103">
        <v>3248</v>
      </c>
      <c r="H30" s="103">
        <v>0</v>
      </c>
      <c r="I30" s="103">
        <f>+SUM(K30,+M30,+O30)</f>
        <v>17619</v>
      </c>
      <c r="J30" s="104">
        <f>IF(D30&gt;0,I30/D30*100,"-")</f>
        <v>84.434753438443479</v>
      </c>
      <c r="K30" s="103">
        <v>2695</v>
      </c>
      <c r="L30" s="104">
        <f>IF(D30&gt;0,K30/D30*100,"-")</f>
        <v>12.915129151291513</v>
      </c>
      <c r="M30" s="103">
        <v>0</v>
      </c>
      <c r="N30" s="104">
        <f>IF(D30&gt;0,M30/D30*100,"-")</f>
        <v>0</v>
      </c>
      <c r="O30" s="103">
        <v>14924</v>
      </c>
      <c r="P30" s="103">
        <v>12344</v>
      </c>
      <c r="Q30" s="104">
        <f>IF(D30&gt;0,O30/D30*100,"-")</f>
        <v>71.519624287151956</v>
      </c>
      <c r="R30" s="103">
        <v>238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24</v>
      </c>
      <c r="B31" s="102" t="s">
        <v>302</v>
      </c>
      <c r="C31" s="101" t="s">
        <v>303</v>
      </c>
      <c r="D31" s="103">
        <f>+SUM(E31,+I31)</f>
        <v>15600</v>
      </c>
      <c r="E31" s="103">
        <f>+SUM(G31,+H31)</f>
        <v>1507</v>
      </c>
      <c r="F31" s="104">
        <f>IF(D31&gt;0,E31/D31*100,"-")</f>
        <v>9.6602564102564106</v>
      </c>
      <c r="G31" s="103">
        <v>1507</v>
      </c>
      <c r="H31" s="103">
        <v>0</v>
      </c>
      <c r="I31" s="103">
        <f>+SUM(K31,+M31,+O31)</f>
        <v>14093</v>
      </c>
      <c r="J31" s="104">
        <f>IF(D31&gt;0,I31/D31*100,"-")</f>
        <v>90.339743589743591</v>
      </c>
      <c r="K31" s="103">
        <v>2450</v>
      </c>
      <c r="L31" s="104">
        <f>IF(D31&gt;0,K31/D31*100,"-")</f>
        <v>15.705128205128204</v>
      </c>
      <c r="M31" s="103">
        <v>0</v>
      </c>
      <c r="N31" s="104">
        <f>IF(D31&gt;0,M31/D31*100,"-")</f>
        <v>0</v>
      </c>
      <c r="O31" s="103">
        <v>11643</v>
      </c>
      <c r="P31" s="103">
        <v>9483</v>
      </c>
      <c r="Q31" s="104">
        <f>IF(D31&gt;0,O31/D31*100,"-")</f>
        <v>74.634615384615387</v>
      </c>
      <c r="R31" s="103">
        <v>52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24</v>
      </c>
      <c r="B32" s="102" t="s">
        <v>304</v>
      </c>
      <c r="C32" s="101" t="s">
        <v>305</v>
      </c>
      <c r="D32" s="103">
        <f>+SUM(E32,+I32)</f>
        <v>3720</v>
      </c>
      <c r="E32" s="103">
        <f>+SUM(G32,+H32)</f>
        <v>1260</v>
      </c>
      <c r="F32" s="104">
        <f>IF(D32&gt;0,E32/D32*100,"-")</f>
        <v>33.87096774193548</v>
      </c>
      <c r="G32" s="103">
        <v>1260</v>
      </c>
      <c r="H32" s="103">
        <v>0</v>
      </c>
      <c r="I32" s="103">
        <f>+SUM(K32,+M32,+O32)</f>
        <v>2460</v>
      </c>
      <c r="J32" s="104">
        <f>IF(D32&gt;0,I32/D32*100,"-")</f>
        <v>66.129032258064512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2460</v>
      </c>
      <c r="P32" s="103">
        <v>1927</v>
      </c>
      <c r="Q32" s="104">
        <f>IF(D32&gt;0,O32/D32*100,"-")</f>
        <v>66.129032258064512</v>
      </c>
      <c r="R32" s="103">
        <v>16</v>
      </c>
      <c r="S32" s="101" t="s">
        <v>257</v>
      </c>
      <c r="T32" s="101"/>
      <c r="U32" s="101"/>
      <c r="V32" s="101"/>
      <c r="W32" s="101"/>
      <c r="X32" s="101" t="s">
        <v>257</v>
      </c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24</v>
      </c>
      <c r="B33" s="102" t="s">
        <v>306</v>
      </c>
      <c r="C33" s="101" t="s">
        <v>307</v>
      </c>
      <c r="D33" s="103">
        <f>+SUM(E33,+I33)</f>
        <v>14674</v>
      </c>
      <c r="E33" s="103">
        <f>+SUM(G33,+H33)</f>
        <v>3427</v>
      </c>
      <c r="F33" s="104">
        <f>IF(D33&gt;0,E33/D33*100,"-")</f>
        <v>23.354231974921628</v>
      </c>
      <c r="G33" s="103">
        <v>3302</v>
      </c>
      <c r="H33" s="103">
        <v>125</v>
      </c>
      <c r="I33" s="103">
        <f>+SUM(K33,+M33,+O33)</f>
        <v>11247</v>
      </c>
      <c r="J33" s="104">
        <f>IF(D33&gt;0,I33/D33*100,"-")</f>
        <v>76.645768025078368</v>
      </c>
      <c r="K33" s="103">
        <v>109</v>
      </c>
      <c r="L33" s="104">
        <f>IF(D33&gt;0,K33/D33*100,"-")</f>
        <v>0.74281041297533046</v>
      </c>
      <c r="M33" s="103">
        <v>0</v>
      </c>
      <c r="N33" s="104">
        <f>IF(D33&gt;0,M33/D33*100,"-")</f>
        <v>0</v>
      </c>
      <c r="O33" s="103">
        <v>11138</v>
      </c>
      <c r="P33" s="103">
        <v>4848</v>
      </c>
      <c r="Q33" s="104">
        <f>IF(D33&gt;0,O33/D33*100,"-")</f>
        <v>75.902957612103037</v>
      </c>
      <c r="R33" s="103">
        <v>128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24</v>
      </c>
      <c r="B34" s="102" t="s">
        <v>308</v>
      </c>
      <c r="C34" s="101" t="s">
        <v>309</v>
      </c>
      <c r="D34" s="103">
        <f>+SUM(E34,+I34)</f>
        <v>3011</v>
      </c>
      <c r="E34" s="103">
        <f>+SUM(G34,+H34)</f>
        <v>575</v>
      </c>
      <c r="F34" s="104">
        <f>IF(D34&gt;0,E34/D34*100,"-")</f>
        <v>19.096645632680172</v>
      </c>
      <c r="G34" s="103">
        <v>575</v>
      </c>
      <c r="H34" s="103">
        <v>0</v>
      </c>
      <c r="I34" s="103">
        <f>+SUM(K34,+M34,+O34)</f>
        <v>2436</v>
      </c>
      <c r="J34" s="104">
        <f>IF(D34&gt;0,I34/D34*100,"-")</f>
        <v>80.903354367319821</v>
      </c>
      <c r="K34" s="103">
        <v>1427</v>
      </c>
      <c r="L34" s="104">
        <f>IF(D34&gt;0,K34/D34*100,"-")</f>
        <v>47.392892726668876</v>
      </c>
      <c r="M34" s="103">
        <v>0</v>
      </c>
      <c r="N34" s="104">
        <f>IF(D34&gt;0,M34/D34*100,"-")</f>
        <v>0</v>
      </c>
      <c r="O34" s="103">
        <v>1009</v>
      </c>
      <c r="P34" s="103">
        <v>789</v>
      </c>
      <c r="Q34" s="104">
        <f>IF(D34&gt;0,O34/D34*100,"-")</f>
        <v>33.510461640650945</v>
      </c>
      <c r="R34" s="103">
        <v>12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24</v>
      </c>
      <c r="B35" s="102" t="s">
        <v>310</v>
      </c>
      <c r="C35" s="101" t="s">
        <v>311</v>
      </c>
      <c r="D35" s="103">
        <f>+SUM(E35,+I35)</f>
        <v>2587</v>
      </c>
      <c r="E35" s="103">
        <f>+SUM(G35,+H35)</f>
        <v>118</v>
      </c>
      <c r="F35" s="104">
        <f>IF(D35&gt;0,E35/D35*100,"-")</f>
        <v>4.561267877850792</v>
      </c>
      <c r="G35" s="103">
        <v>89</v>
      </c>
      <c r="H35" s="103">
        <v>29</v>
      </c>
      <c r="I35" s="103">
        <f>+SUM(K35,+M35,+O35)</f>
        <v>2469</v>
      </c>
      <c r="J35" s="104">
        <f>IF(D35&gt;0,I35/D35*100,"-")</f>
        <v>95.438732122149204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2469</v>
      </c>
      <c r="P35" s="103">
        <v>1676</v>
      </c>
      <c r="Q35" s="104">
        <f>IF(D35&gt;0,O35/D35*100,"-")</f>
        <v>95.438732122149204</v>
      </c>
      <c r="R35" s="103">
        <v>14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24</v>
      </c>
      <c r="B36" s="102" t="s">
        <v>312</v>
      </c>
      <c r="C36" s="101" t="s">
        <v>313</v>
      </c>
      <c r="D36" s="103">
        <f>+SUM(E36,+I36)</f>
        <v>426</v>
      </c>
      <c r="E36" s="103">
        <f>+SUM(G36,+H36)</f>
        <v>60</v>
      </c>
      <c r="F36" s="104">
        <f>IF(D36&gt;0,E36/D36*100,"-")</f>
        <v>14.084507042253522</v>
      </c>
      <c r="G36" s="103">
        <v>60</v>
      </c>
      <c r="H36" s="103">
        <v>0</v>
      </c>
      <c r="I36" s="103">
        <f>+SUM(K36,+M36,+O36)</f>
        <v>366</v>
      </c>
      <c r="J36" s="104">
        <f>IF(D36&gt;0,I36/D36*100,"-")</f>
        <v>85.91549295774648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366</v>
      </c>
      <c r="P36" s="103">
        <v>284</v>
      </c>
      <c r="Q36" s="104">
        <f>IF(D36&gt;0,O36/D36*100,"-")</f>
        <v>85.91549295774648</v>
      </c>
      <c r="R36" s="103">
        <v>0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24</v>
      </c>
      <c r="B37" s="102" t="s">
        <v>314</v>
      </c>
      <c r="C37" s="101" t="s">
        <v>315</v>
      </c>
      <c r="D37" s="103">
        <f>+SUM(E37,+I37)</f>
        <v>15508</v>
      </c>
      <c r="E37" s="103">
        <f>+SUM(G37,+H37)</f>
        <v>5086</v>
      </c>
      <c r="F37" s="104">
        <f>IF(D37&gt;0,E37/D37*100,"-")</f>
        <v>32.795976270312096</v>
      </c>
      <c r="G37" s="103">
        <v>5086</v>
      </c>
      <c r="H37" s="103">
        <v>0</v>
      </c>
      <c r="I37" s="103">
        <f>+SUM(K37,+M37,+O37)</f>
        <v>10422</v>
      </c>
      <c r="J37" s="104">
        <f>IF(D37&gt;0,I37/D37*100,"-")</f>
        <v>67.204023729687904</v>
      </c>
      <c r="K37" s="103">
        <v>594</v>
      </c>
      <c r="L37" s="104">
        <f>IF(D37&gt;0,K37/D37*100,"-")</f>
        <v>3.8302811452153729</v>
      </c>
      <c r="M37" s="103">
        <v>0</v>
      </c>
      <c r="N37" s="104">
        <f>IF(D37&gt;0,M37/D37*100,"-")</f>
        <v>0</v>
      </c>
      <c r="O37" s="103">
        <v>9828</v>
      </c>
      <c r="P37" s="103">
        <v>4894</v>
      </c>
      <c r="Q37" s="104">
        <f>IF(D37&gt;0,O37/D37*100,"-")</f>
        <v>63.373742584472524</v>
      </c>
      <c r="R37" s="103">
        <v>63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和歌山県</v>
      </c>
      <c r="B7" s="107" t="str">
        <f>水洗化人口等!B7</f>
        <v>30000</v>
      </c>
      <c r="C7" s="106" t="s">
        <v>200</v>
      </c>
      <c r="D7" s="108">
        <f>SUM(E7,+H7,+K7)</f>
        <v>502437</v>
      </c>
      <c r="E7" s="108">
        <f>SUM(F7:G7)</f>
        <v>3734</v>
      </c>
      <c r="F7" s="108">
        <f>SUM(F$8:F$207)</f>
        <v>2185</v>
      </c>
      <c r="G7" s="108">
        <f>SUM(G$8:G$207)</f>
        <v>1549</v>
      </c>
      <c r="H7" s="108">
        <f>SUM(I7:J7)</f>
        <v>11116</v>
      </c>
      <c r="I7" s="108">
        <f>SUM(I$8:I$207)</f>
        <v>2467</v>
      </c>
      <c r="J7" s="108">
        <f>SUM(J$8:J$207)</f>
        <v>8649</v>
      </c>
      <c r="K7" s="108">
        <f>SUM(L7:M7)</f>
        <v>487587</v>
      </c>
      <c r="L7" s="108">
        <f>SUM(L$8:L$207)</f>
        <v>126326</v>
      </c>
      <c r="M7" s="108">
        <f>SUM(M$8:M$207)</f>
        <v>361261</v>
      </c>
      <c r="N7" s="108">
        <f>SUM(O7,+V7,+AC7)</f>
        <v>503085</v>
      </c>
      <c r="O7" s="108">
        <f>SUM(P7:U7)</f>
        <v>130978</v>
      </c>
      <c r="P7" s="108">
        <f t="shared" ref="P7:U7" si="0">SUM(P$8:P$207)</f>
        <v>130978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371459</v>
      </c>
      <c r="W7" s="108">
        <f t="shared" ref="W7:AB7" si="1">SUM(W$8:W$207)</f>
        <v>371459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648</v>
      </c>
      <c r="AD7" s="108">
        <f>SUM(AD$8:AD$207)</f>
        <v>648</v>
      </c>
      <c r="AE7" s="108">
        <f>SUM(AE$8:AE$207)</f>
        <v>0</v>
      </c>
      <c r="AF7" s="108">
        <f>SUM(AG7:AI7)</f>
        <v>3108</v>
      </c>
      <c r="AG7" s="108">
        <f>SUM(AG$8:AG$207)</f>
        <v>3108</v>
      </c>
      <c r="AH7" s="108">
        <f>SUM(AH$8:AH$207)</f>
        <v>0</v>
      </c>
      <c r="AI7" s="108">
        <f>SUM(AI$8:AI$207)</f>
        <v>0</v>
      </c>
      <c r="AJ7" s="108">
        <f>SUM(AK7:AS7)</f>
        <v>4318</v>
      </c>
      <c r="AK7" s="108">
        <f t="shared" ref="AK7:AS7" si="2">SUM(AK$8:AK$207)</f>
        <v>1730</v>
      </c>
      <c r="AL7" s="108">
        <f t="shared" si="2"/>
        <v>106</v>
      </c>
      <c r="AM7" s="108">
        <f t="shared" si="2"/>
        <v>2000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107</v>
      </c>
      <c r="AS7" s="108">
        <f t="shared" si="2"/>
        <v>375</v>
      </c>
      <c r="AT7" s="108">
        <f>SUM(AU7:AY7)</f>
        <v>818</v>
      </c>
      <c r="AU7" s="108">
        <f>SUM(AU$8:AU$207)</f>
        <v>626</v>
      </c>
      <c r="AV7" s="108">
        <f>SUM(AV$8:AV$207)</f>
        <v>0</v>
      </c>
      <c r="AW7" s="108">
        <f>SUM(AW$8:AW$207)</f>
        <v>192</v>
      </c>
      <c r="AX7" s="108">
        <f>SUM(AX$8:AX$207)</f>
        <v>0</v>
      </c>
      <c r="AY7" s="108">
        <f>SUM(AY$8:AY$207)</f>
        <v>0</v>
      </c>
      <c r="AZ7" s="108">
        <f>SUM(BA7:BC7)</f>
        <v>76</v>
      </c>
      <c r="BA7" s="108">
        <f>SUM(BA$8:BA$207)</f>
        <v>76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24</v>
      </c>
      <c r="B8" s="113" t="s">
        <v>254</v>
      </c>
      <c r="C8" s="101" t="s">
        <v>255</v>
      </c>
      <c r="D8" s="103">
        <f>SUM(E8,+H8,+K8)</f>
        <v>168433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168433</v>
      </c>
      <c r="L8" s="103">
        <v>34124</v>
      </c>
      <c r="M8" s="103">
        <v>134309</v>
      </c>
      <c r="N8" s="103">
        <f>SUM(O8,+V8,+AC8)</f>
        <v>168601</v>
      </c>
      <c r="O8" s="103">
        <f>SUM(P8:U8)</f>
        <v>34124</v>
      </c>
      <c r="P8" s="103">
        <v>34124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134309</v>
      </c>
      <c r="W8" s="103">
        <v>134309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168</v>
      </c>
      <c r="AD8" s="103">
        <v>168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24</v>
      </c>
      <c r="B9" s="113" t="s">
        <v>258</v>
      </c>
      <c r="C9" s="101" t="s">
        <v>259</v>
      </c>
      <c r="D9" s="103">
        <f>SUM(E9,+H9,+K9)</f>
        <v>36191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36191</v>
      </c>
      <c r="L9" s="103">
        <v>11709</v>
      </c>
      <c r="M9" s="103">
        <v>24482</v>
      </c>
      <c r="N9" s="103">
        <f>SUM(O9,+V9,+AC9)</f>
        <v>36191</v>
      </c>
      <c r="O9" s="103">
        <f>SUM(P9:U9)</f>
        <v>11709</v>
      </c>
      <c r="P9" s="103">
        <v>11709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24482</v>
      </c>
      <c r="W9" s="103">
        <v>24482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24</v>
      </c>
      <c r="B10" s="113" t="s">
        <v>260</v>
      </c>
      <c r="C10" s="101" t="s">
        <v>261</v>
      </c>
      <c r="D10" s="103">
        <f>SUM(E10,+H10,+K10)</f>
        <v>19144</v>
      </c>
      <c r="E10" s="103">
        <f>SUM(F10:G10)</f>
        <v>42</v>
      </c>
      <c r="F10" s="103">
        <v>42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19102</v>
      </c>
      <c r="L10" s="103">
        <v>5904</v>
      </c>
      <c r="M10" s="103">
        <v>13198</v>
      </c>
      <c r="N10" s="103">
        <f>SUM(O10,+V10,+AC10)</f>
        <v>19144</v>
      </c>
      <c r="O10" s="103">
        <f>SUM(P10:U10)</f>
        <v>5946</v>
      </c>
      <c r="P10" s="103">
        <v>5946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13198</v>
      </c>
      <c r="W10" s="103">
        <v>13198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635</v>
      </c>
      <c r="AG10" s="103">
        <v>635</v>
      </c>
      <c r="AH10" s="103">
        <v>0</v>
      </c>
      <c r="AI10" s="103">
        <v>0</v>
      </c>
      <c r="AJ10" s="103">
        <f>SUM(AK10:AS10)</f>
        <v>635</v>
      </c>
      <c r="AK10" s="103">
        <v>0</v>
      </c>
      <c r="AL10" s="103">
        <v>0</v>
      </c>
      <c r="AM10" s="103">
        <v>635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78</v>
      </c>
      <c r="AU10" s="103">
        <v>0</v>
      </c>
      <c r="AV10" s="103">
        <v>0</v>
      </c>
      <c r="AW10" s="103">
        <v>78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24</v>
      </c>
      <c r="B11" s="113" t="s">
        <v>262</v>
      </c>
      <c r="C11" s="101" t="s">
        <v>263</v>
      </c>
      <c r="D11" s="103">
        <f>SUM(E11,+H11,+K11)</f>
        <v>22100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22100</v>
      </c>
      <c r="L11" s="103">
        <v>2301</v>
      </c>
      <c r="M11" s="103">
        <v>19799</v>
      </c>
      <c r="N11" s="103">
        <f>SUM(O11,+V11,+AC11)</f>
        <v>22100</v>
      </c>
      <c r="O11" s="103">
        <f>SUM(P11:U11)</f>
        <v>2301</v>
      </c>
      <c r="P11" s="103">
        <v>2301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19799</v>
      </c>
      <c r="W11" s="103">
        <v>19799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24</v>
      </c>
      <c r="B12" s="113" t="s">
        <v>264</v>
      </c>
      <c r="C12" s="101" t="s">
        <v>265</v>
      </c>
      <c r="D12" s="103">
        <f>SUM(E12,+H12,+K12)</f>
        <v>17158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17158</v>
      </c>
      <c r="L12" s="103">
        <v>4623</v>
      </c>
      <c r="M12" s="103">
        <v>12535</v>
      </c>
      <c r="N12" s="103">
        <f>SUM(O12,+V12,+AC12)</f>
        <v>17158</v>
      </c>
      <c r="O12" s="103">
        <f>SUM(P12:U12)</f>
        <v>4623</v>
      </c>
      <c r="P12" s="103">
        <v>4623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12535</v>
      </c>
      <c r="W12" s="103">
        <v>12535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587</v>
      </c>
      <c r="AG12" s="103">
        <v>587</v>
      </c>
      <c r="AH12" s="103">
        <v>0</v>
      </c>
      <c r="AI12" s="103">
        <v>0</v>
      </c>
      <c r="AJ12" s="103">
        <f>SUM(AK12:AS12)</f>
        <v>587</v>
      </c>
      <c r="AK12" s="103">
        <v>0</v>
      </c>
      <c r="AL12" s="103">
        <v>0</v>
      </c>
      <c r="AM12" s="103">
        <v>552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35</v>
      </c>
      <c r="AT12" s="103">
        <f>SUM(AU12:AY12)</f>
        <v>49</v>
      </c>
      <c r="AU12" s="103">
        <v>0</v>
      </c>
      <c r="AV12" s="103">
        <v>0</v>
      </c>
      <c r="AW12" s="103">
        <v>49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24</v>
      </c>
      <c r="B13" s="113" t="s">
        <v>266</v>
      </c>
      <c r="C13" s="101" t="s">
        <v>267</v>
      </c>
      <c r="D13" s="103">
        <f>SUM(E13,+H13,+K13)</f>
        <v>37027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37027</v>
      </c>
      <c r="L13" s="103">
        <v>7250</v>
      </c>
      <c r="M13" s="103">
        <v>29777</v>
      </c>
      <c r="N13" s="103">
        <f>SUM(O13,+V13,+AC13)</f>
        <v>37027</v>
      </c>
      <c r="O13" s="103">
        <f>SUM(P13:U13)</f>
        <v>7250</v>
      </c>
      <c r="P13" s="103">
        <v>7250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29777</v>
      </c>
      <c r="W13" s="103">
        <v>29777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175</v>
      </c>
      <c r="AG13" s="103">
        <v>175</v>
      </c>
      <c r="AH13" s="103">
        <v>0</v>
      </c>
      <c r="AI13" s="103">
        <v>0</v>
      </c>
      <c r="AJ13" s="103">
        <f>SUM(AK13:AS13)</f>
        <v>107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107</v>
      </c>
      <c r="AS13" s="103">
        <v>0</v>
      </c>
      <c r="AT13" s="103">
        <f>SUM(AU13:AY13)</f>
        <v>68</v>
      </c>
      <c r="AU13" s="103">
        <v>68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24</v>
      </c>
      <c r="B14" s="113" t="s">
        <v>268</v>
      </c>
      <c r="C14" s="101" t="s">
        <v>269</v>
      </c>
      <c r="D14" s="103">
        <f>SUM(E14,+H14,+K14)</f>
        <v>18851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18851</v>
      </c>
      <c r="L14" s="103">
        <v>2805</v>
      </c>
      <c r="M14" s="103">
        <v>16046</v>
      </c>
      <c r="N14" s="103">
        <f>SUM(O14,+V14,+AC14)</f>
        <v>18851</v>
      </c>
      <c r="O14" s="103">
        <f>SUM(P14:U14)</f>
        <v>2805</v>
      </c>
      <c r="P14" s="103">
        <v>2805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16046</v>
      </c>
      <c r="W14" s="103">
        <v>16046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68</v>
      </c>
      <c r="AG14" s="103">
        <v>68</v>
      </c>
      <c r="AH14" s="103">
        <v>0</v>
      </c>
      <c r="AI14" s="103">
        <v>0</v>
      </c>
      <c r="AJ14" s="103">
        <f>SUM(AK14:AS14)</f>
        <v>878</v>
      </c>
      <c r="AK14" s="103">
        <v>845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33</v>
      </c>
      <c r="AT14" s="103">
        <f>SUM(AU14:AY14)</f>
        <v>35</v>
      </c>
      <c r="AU14" s="103">
        <v>35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24</v>
      </c>
      <c r="B15" s="113" t="s">
        <v>270</v>
      </c>
      <c r="C15" s="101" t="s">
        <v>271</v>
      </c>
      <c r="D15" s="103">
        <f>SUM(E15,+H15,+K15)</f>
        <v>37703</v>
      </c>
      <c r="E15" s="103">
        <f>SUM(F15:G15)</f>
        <v>3106</v>
      </c>
      <c r="F15" s="103">
        <v>1649</v>
      </c>
      <c r="G15" s="103">
        <v>1457</v>
      </c>
      <c r="H15" s="103">
        <f>SUM(I15:J15)</f>
        <v>0</v>
      </c>
      <c r="I15" s="103">
        <v>0</v>
      </c>
      <c r="J15" s="103">
        <v>0</v>
      </c>
      <c r="K15" s="103">
        <f>SUM(L15:M15)</f>
        <v>34597</v>
      </c>
      <c r="L15" s="103">
        <v>15568</v>
      </c>
      <c r="M15" s="103">
        <v>19029</v>
      </c>
      <c r="N15" s="103">
        <f>SUM(O15,+V15,+AC15)</f>
        <v>37703</v>
      </c>
      <c r="O15" s="103">
        <f>SUM(P15:U15)</f>
        <v>17217</v>
      </c>
      <c r="P15" s="103">
        <v>17217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20486</v>
      </c>
      <c r="W15" s="103">
        <v>20486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90</v>
      </c>
      <c r="AG15" s="103">
        <v>90</v>
      </c>
      <c r="AH15" s="103">
        <v>0</v>
      </c>
      <c r="AI15" s="103">
        <v>0</v>
      </c>
      <c r="AJ15" s="103">
        <f>SUM(AK15:AS15)</f>
        <v>90</v>
      </c>
      <c r="AK15" s="103">
        <v>90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90</v>
      </c>
      <c r="AU15" s="103">
        <v>90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24</v>
      </c>
      <c r="B16" s="113" t="s">
        <v>272</v>
      </c>
      <c r="C16" s="101" t="s">
        <v>273</v>
      </c>
      <c r="D16" s="103">
        <f>SUM(E16,+H16,+K16)</f>
        <v>28516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28516</v>
      </c>
      <c r="L16" s="103">
        <v>8742</v>
      </c>
      <c r="M16" s="103">
        <v>19774</v>
      </c>
      <c r="N16" s="103">
        <f>SUM(O16,+V16,+AC16)</f>
        <v>28516</v>
      </c>
      <c r="O16" s="103">
        <f>SUM(P16:U16)</f>
        <v>8742</v>
      </c>
      <c r="P16" s="103">
        <v>8742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19774</v>
      </c>
      <c r="W16" s="103">
        <v>19774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68</v>
      </c>
      <c r="AG16" s="103">
        <v>68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68</v>
      </c>
      <c r="AU16" s="103">
        <v>68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24</v>
      </c>
      <c r="B17" s="113" t="s">
        <v>274</v>
      </c>
      <c r="C17" s="101" t="s">
        <v>275</v>
      </c>
      <c r="D17" s="103">
        <f>SUM(E17,+H17,+K17)</f>
        <v>7494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7494</v>
      </c>
      <c r="L17" s="103">
        <v>2404</v>
      </c>
      <c r="M17" s="103">
        <v>5090</v>
      </c>
      <c r="N17" s="103">
        <f>SUM(O17,+V17,+AC17)</f>
        <v>7494</v>
      </c>
      <c r="O17" s="103">
        <f>SUM(P17:U17)</f>
        <v>2404</v>
      </c>
      <c r="P17" s="103">
        <v>2404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5090</v>
      </c>
      <c r="W17" s="103">
        <v>5090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24</v>
      </c>
      <c r="B18" s="113" t="s">
        <v>276</v>
      </c>
      <c r="C18" s="101" t="s">
        <v>277</v>
      </c>
      <c r="D18" s="103">
        <f>SUM(E18,+H18,+K18)</f>
        <v>7787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7787</v>
      </c>
      <c r="L18" s="103">
        <v>3800</v>
      </c>
      <c r="M18" s="103">
        <v>3987</v>
      </c>
      <c r="N18" s="103">
        <f>SUM(O18,+V18,+AC18)</f>
        <v>7787</v>
      </c>
      <c r="O18" s="103">
        <f>SUM(P18:U18)</f>
        <v>3800</v>
      </c>
      <c r="P18" s="103">
        <v>3800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3987</v>
      </c>
      <c r="W18" s="103">
        <v>3987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256</v>
      </c>
      <c r="AG18" s="103">
        <v>256</v>
      </c>
      <c r="AH18" s="103">
        <v>0</v>
      </c>
      <c r="AI18" s="103">
        <v>0</v>
      </c>
      <c r="AJ18" s="103">
        <f>SUM(AK18:AS18)</f>
        <v>256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256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24</v>
      </c>
      <c r="B19" s="113" t="s">
        <v>278</v>
      </c>
      <c r="C19" s="101" t="s">
        <v>279</v>
      </c>
      <c r="D19" s="103">
        <f>SUM(E19,+H19,+K19)</f>
        <v>1587</v>
      </c>
      <c r="E19" s="103">
        <f>SUM(F19:G19)</f>
        <v>586</v>
      </c>
      <c r="F19" s="103">
        <v>494</v>
      </c>
      <c r="G19" s="103">
        <v>92</v>
      </c>
      <c r="H19" s="103">
        <f>SUM(I19:J19)</f>
        <v>0</v>
      </c>
      <c r="I19" s="103">
        <v>0</v>
      </c>
      <c r="J19" s="103">
        <v>0</v>
      </c>
      <c r="K19" s="103">
        <f>SUM(L19:M19)</f>
        <v>1001</v>
      </c>
      <c r="L19" s="103">
        <v>68</v>
      </c>
      <c r="M19" s="103">
        <v>933</v>
      </c>
      <c r="N19" s="103">
        <f>SUM(O19,+V19,+AC19)</f>
        <v>1611</v>
      </c>
      <c r="O19" s="103">
        <f>SUM(P19:U19)</f>
        <v>562</v>
      </c>
      <c r="P19" s="103">
        <v>562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1025</v>
      </c>
      <c r="W19" s="103">
        <v>1025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24</v>
      </c>
      <c r="AD19" s="103">
        <v>24</v>
      </c>
      <c r="AE19" s="103">
        <v>0</v>
      </c>
      <c r="AF19" s="103">
        <f>SUM(AG19:AI19)</f>
        <v>57</v>
      </c>
      <c r="AG19" s="103">
        <v>57</v>
      </c>
      <c r="AH19" s="103">
        <v>0</v>
      </c>
      <c r="AI19" s="103">
        <v>0</v>
      </c>
      <c r="AJ19" s="103">
        <f>SUM(AK19:AS19)</f>
        <v>57</v>
      </c>
      <c r="AK19" s="103">
        <v>0</v>
      </c>
      <c r="AL19" s="103">
        <v>0</v>
      </c>
      <c r="AM19" s="103">
        <v>57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24</v>
      </c>
      <c r="B20" s="113" t="s">
        <v>280</v>
      </c>
      <c r="C20" s="101" t="s">
        <v>281</v>
      </c>
      <c r="D20" s="103">
        <f>SUM(E20,+H20,+K20)</f>
        <v>478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478</v>
      </c>
      <c r="L20" s="103">
        <v>43</v>
      </c>
      <c r="M20" s="103">
        <v>435</v>
      </c>
      <c r="N20" s="103">
        <f>SUM(O20,+V20,+AC20)</f>
        <v>503</v>
      </c>
      <c r="O20" s="103">
        <f>SUM(P20:U20)</f>
        <v>43</v>
      </c>
      <c r="P20" s="103">
        <v>43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435</v>
      </c>
      <c r="W20" s="103">
        <v>435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25</v>
      </c>
      <c r="AD20" s="103">
        <v>25</v>
      </c>
      <c r="AE20" s="103">
        <v>0</v>
      </c>
      <c r="AF20" s="103">
        <f>SUM(AG20:AI20)</f>
        <v>52</v>
      </c>
      <c r="AG20" s="103">
        <v>52</v>
      </c>
      <c r="AH20" s="103">
        <v>0</v>
      </c>
      <c r="AI20" s="103">
        <v>0</v>
      </c>
      <c r="AJ20" s="103">
        <f>SUM(AK20:AS20)</f>
        <v>52</v>
      </c>
      <c r="AK20" s="103">
        <v>0</v>
      </c>
      <c r="AL20" s="103">
        <v>0</v>
      </c>
      <c r="AM20" s="103">
        <v>52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24</v>
      </c>
      <c r="B21" s="113" t="s">
        <v>282</v>
      </c>
      <c r="C21" s="101" t="s">
        <v>283</v>
      </c>
      <c r="D21" s="103">
        <f>SUM(E21,+H21,+K21)</f>
        <v>7092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7092</v>
      </c>
      <c r="L21" s="103">
        <v>4265</v>
      </c>
      <c r="M21" s="103">
        <v>2827</v>
      </c>
      <c r="N21" s="103">
        <f>SUM(O21,+V21,+AC21)</f>
        <v>7092</v>
      </c>
      <c r="O21" s="103">
        <f>SUM(P21:U21)</f>
        <v>4265</v>
      </c>
      <c r="P21" s="103">
        <v>4265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2827</v>
      </c>
      <c r="W21" s="103">
        <v>2827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81</v>
      </c>
      <c r="AK21" s="103">
        <v>0</v>
      </c>
      <c r="AL21" s="103">
        <v>76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76</v>
      </c>
      <c r="BA21" s="103">
        <v>76</v>
      </c>
      <c r="BB21" s="103">
        <v>0</v>
      </c>
      <c r="BC21" s="103">
        <v>0</v>
      </c>
    </row>
    <row r="22" spans="1:55" s="105" customFormat="1" ht="13.5" customHeight="1">
      <c r="A22" s="115" t="s">
        <v>24</v>
      </c>
      <c r="B22" s="113" t="s">
        <v>284</v>
      </c>
      <c r="C22" s="101" t="s">
        <v>285</v>
      </c>
      <c r="D22" s="103">
        <f>SUM(E22,+H22,+K22)</f>
        <v>4528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4528</v>
      </c>
      <c r="L22" s="103">
        <v>2666</v>
      </c>
      <c r="M22" s="103">
        <v>1862</v>
      </c>
      <c r="N22" s="103">
        <f>SUM(O22,+V22,+AC22)</f>
        <v>4528</v>
      </c>
      <c r="O22" s="103">
        <f>SUM(P22:U22)</f>
        <v>2666</v>
      </c>
      <c r="P22" s="103">
        <v>2666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1862</v>
      </c>
      <c r="W22" s="103">
        <v>1862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30</v>
      </c>
      <c r="AK22" s="103">
        <v>0</v>
      </c>
      <c r="AL22" s="103">
        <v>30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24</v>
      </c>
      <c r="B23" s="113" t="s">
        <v>286</v>
      </c>
      <c r="C23" s="101" t="s">
        <v>287</v>
      </c>
      <c r="D23" s="103">
        <f>SUM(E23,+H23,+K23)</f>
        <v>14362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14362</v>
      </c>
      <c r="L23" s="103">
        <v>6194</v>
      </c>
      <c r="M23" s="103">
        <v>8168</v>
      </c>
      <c r="N23" s="103">
        <f>SUM(O23,+V23,+AC23)</f>
        <v>14362</v>
      </c>
      <c r="O23" s="103">
        <f>SUM(P23:U23)</f>
        <v>6194</v>
      </c>
      <c r="P23" s="103">
        <v>6194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8168</v>
      </c>
      <c r="W23" s="103">
        <v>8168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24</v>
      </c>
      <c r="B24" s="113" t="s">
        <v>288</v>
      </c>
      <c r="C24" s="101" t="s">
        <v>289</v>
      </c>
      <c r="D24" s="103">
        <f>SUM(E24,+H24,+K24)</f>
        <v>1584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1584</v>
      </c>
      <c r="L24" s="103">
        <v>620</v>
      </c>
      <c r="M24" s="103">
        <v>964</v>
      </c>
      <c r="N24" s="103">
        <f>SUM(O24,+V24,+AC24)</f>
        <v>1584</v>
      </c>
      <c r="O24" s="103">
        <f>SUM(P24:U24)</f>
        <v>620</v>
      </c>
      <c r="P24" s="103">
        <v>620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964</v>
      </c>
      <c r="W24" s="103">
        <v>964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54</v>
      </c>
      <c r="AG24" s="103">
        <v>54</v>
      </c>
      <c r="AH24" s="103">
        <v>0</v>
      </c>
      <c r="AI24" s="103">
        <v>0</v>
      </c>
      <c r="AJ24" s="103">
        <f>SUM(AK24:AS24)</f>
        <v>54</v>
      </c>
      <c r="AK24" s="103">
        <v>0</v>
      </c>
      <c r="AL24" s="103">
        <v>0</v>
      </c>
      <c r="AM24" s="103">
        <v>51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3</v>
      </c>
      <c r="AT24" s="103">
        <f>SUM(AU24:AY24)</f>
        <v>5</v>
      </c>
      <c r="AU24" s="103">
        <v>0</v>
      </c>
      <c r="AV24" s="103">
        <v>0</v>
      </c>
      <c r="AW24" s="103">
        <v>5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24</v>
      </c>
      <c r="B25" s="113" t="s">
        <v>290</v>
      </c>
      <c r="C25" s="101" t="s">
        <v>291</v>
      </c>
      <c r="D25" s="103">
        <f>SUM(E25,+H25,+K25)</f>
        <v>3749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3749</v>
      </c>
      <c r="L25" s="103">
        <v>455</v>
      </c>
      <c r="M25" s="103">
        <v>3294</v>
      </c>
      <c r="N25" s="103">
        <f>SUM(O25,+V25,+AC25)</f>
        <v>3749</v>
      </c>
      <c r="O25" s="103">
        <f>SUM(P25:U25)</f>
        <v>455</v>
      </c>
      <c r="P25" s="103">
        <v>455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3294</v>
      </c>
      <c r="W25" s="103">
        <v>3294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129</v>
      </c>
      <c r="AG25" s="103">
        <v>129</v>
      </c>
      <c r="AH25" s="103">
        <v>0</v>
      </c>
      <c r="AI25" s="103">
        <v>0</v>
      </c>
      <c r="AJ25" s="103">
        <f>SUM(AK25:AS25)</f>
        <v>129</v>
      </c>
      <c r="AK25" s="103">
        <v>0</v>
      </c>
      <c r="AL25" s="103">
        <v>0</v>
      </c>
      <c r="AM25" s="103">
        <v>121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</v>
      </c>
      <c r="AT25" s="103">
        <f>SUM(AU25:AY25)</f>
        <v>11</v>
      </c>
      <c r="AU25" s="103">
        <v>0</v>
      </c>
      <c r="AV25" s="103">
        <v>0</v>
      </c>
      <c r="AW25" s="103">
        <v>11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24</v>
      </c>
      <c r="B26" s="113" t="s">
        <v>292</v>
      </c>
      <c r="C26" s="101" t="s">
        <v>293</v>
      </c>
      <c r="D26" s="103">
        <f>SUM(E26,+H26,+K26)</f>
        <v>2319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2319</v>
      </c>
      <c r="L26" s="103">
        <v>522</v>
      </c>
      <c r="M26" s="103">
        <v>1797</v>
      </c>
      <c r="N26" s="103">
        <f>SUM(O26,+V26,+AC26)</f>
        <v>2319</v>
      </c>
      <c r="O26" s="103">
        <f>SUM(P26:U26)</f>
        <v>522</v>
      </c>
      <c r="P26" s="103">
        <v>522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1797</v>
      </c>
      <c r="W26" s="103">
        <v>1797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80</v>
      </c>
      <c r="AG26" s="103">
        <v>80</v>
      </c>
      <c r="AH26" s="103">
        <v>0</v>
      </c>
      <c r="AI26" s="103">
        <v>0</v>
      </c>
      <c r="AJ26" s="103">
        <f>SUM(AK26:AS26)</f>
        <v>80</v>
      </c>
      <c r="AK26" s="103">
        <v>0</v>
      </c>
      <c r="AL26" s="103">
        <v>0</v>
      </c>
      <c r="AM26" s="103">
        <v>75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5</v>
      </c>
      <c r="AT26" s="103">
        <f>SUM(AU26:AY26)</f>
        <v>7</v>
      </c>
      <c r="AU26" s="103">
        <v>0</v>
      </c>
      <c r="AV26" s="103">
        <v>0</v>
      </c>
      <c r="AW26" s="103">
        <v>7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24</v>
      </c>
      <c r="B27" s="113" t="s">
        <v>294</v>
      </c>
      <c r="C27" s="101" t="s">
        <v>295</v>
      </c>
      <c r="D27" s="103">
        <f>SUM(E27,+H27,+K27)</f>
        <v>6217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6217</v>
      </c>
      <c r="L27" s="103">
        <v>1573</v>
      </c>
      <c r="M27" s="103">
        <v>4644</v>
      </c>
      <c r="N27" s="103">
        <f>SUM(O27,+V27,+AC27)</f>
        <v>6217</v>
      </c>
      <c r="O27" s="103">
        <f>SUM(P27:U27)</f>
        <v>1573</v>
      </c>
      <c r="P27" s="103">
        <v>1573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4644</v>
      </c>
      <c r="W27" s="103">
        <v>4644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214</v>
      </c>
      <c r="AG27" s="103">
        <v>214</v>
      </c>
      <c r="AH27" s="103">
        <v>0</v>
      </c>
      <c r="AI27" s="103">
        <v>0</v>
      </c>
      <c r="AJ27" s="103">
        <f>SUM(AK27:AS27)</f>
        <v>214</v>
      </c>
      <c r="AK27" s="103">
        <v>0</v>
      </c>
      <c r="AL27" s="103">
        <v>0</v>
      </c>
      <c r="AM27" s="103">
        <v>201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13</v>
      </c>
      <c r="AT27" s="103">
        <f>SUM(AU27:AY27)</f>
        <v>18</v>
      </c>
      <c r="AU27" s="103">
        <v>0</v>
      </c>
      <c r="AV27" s="103">
        <v>0</v>
      </c>
      <c r="AW27" s="103">
        <v>18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24</v>
      </c>
      <c r="B28" s="113" t="s">
        <v>296</v>
      </c>
      <c r="C28" s="101" t="s">
        <v>297</v>
      </c>
      <c r="D28" s="103">
        <f>SUM(E28,+H28,+K28)</f>
        <v>4702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4702</v>
      </c>
      <c r="L28" s="103">
        <v>1249</v>
      </c>
      <c r="M28" s="103">
        <v>3453</v>
      </c>
      <c r="N28" s="103">
        <f>SUM(O28,+V28,+AC28)</f>
        <v>4702</v>
      </c>
      <c r="O28" s="103">
        <f>SUM(P28:U28)</f>
        <v>1249</v>
      </c>
      <c r="P28" s="103">
        <v>1249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3453</v>
      </c>
      <c r="W28" s="103">
        <v>3453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</v>
      </c>
      <c r="AG28" s="103">
        <v>8</v>
      </c>
      <c r="AH28" s="103">
        <v>0</v>
      </c>
      <c r="AI28" s="103">
        <v>0</v>
      </c>
      <c r="AJ28" s="103">
        <f>SUM(AK28:AS28)</f>
        <v>8</v>
      </c>
      <c r="AK28" s="103">
        <v>8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8</v>
      </c>
      <c r="AU28" s="103">
        <v>8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24</v>
      </c>
      <c r="B29" s="113" t="s">
        <v>298</v>
      </c>
      <c r="C29" s="101" t="s">
        <v>299</v>
      </c>
      <c r="D29" s="103">
        <f>SUM(E29,+H29,+K29)</f>
        <v>7918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7918</v>
      </c>
      <c r="L29" s="103">
        <v>1040</v>
      </c>
      <c r="M29" s="103">
        <v>6878</v>
      </c>
      <c r="N29" s="103">
        <f>SUM(O29,+V29,+AC29)</f>
        <v>7918</v>
      </c>
      <c r="O29" s="103">
        <f>SUM(P29:U29)</f>
        <v>1040</v>
      </c>
      <c r="P29" s="103">
        <v>1040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6878</v>
      </c>
      <c r="W29" s="103">
        <v>6878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272</v>
      </c>
      <c r="AG29" s="103">
        <v>272</v>
      </c>
      <c r="AH29" s="103">
        <v>0</v>
      </c>
      <c r="AI29" s="103">
        <v>0</v>
      </c>
      <c r="AJ29" s="103">
        <f>SUM(AK29:AS29)</f>
        <v>272</v>
      </c>
      <c r="AK29" s="103">
        <v>0</v>
      </c>
      <c r="AL29" s="103">
        <v>0</v>
      </c>
      <c r="AM29" s="103">
        <v>256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16</v>
      </c>
      <c r="AT29" s="103">
        <f>SUM(AU29:AY29)</f>
        <v>24</v>
      </c>
      <c r="AU29" s="103">
        <v>0</v>
      </c>
      <c r="AV29" s="103">
        <v>0</v>
      </c>
      <c r="AW29" s="103">
        <v>24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24</v>
      </c>
      <c r="B30" s="113" t="s">
        <v>300</v>
      </c>
      <c r="C30" s="101" t="s">
        <v>301</v>
      </c>
      <c r="D30" s="103">
        <f>SUM(E30,+H30,+K30)</f>
        <v>11169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11169</v>
      </c>
      <c r="L30" s="103">
        <v>2619</v>
      </c>
      <c r="M30" s="103">
        <v>8550</v>
      </c>
      <c r="N30" s="103">
        <f>SUM(O30,+V30,+AC30)</f>
        <v>11169</v>
      </c>
      <c r="O30" s="103">
        <f>SUM(P30:U30)</f>
        <v>2619</v>
      </c>
      <c r="P30" s="103">
        <v>2619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8550</v>
      </c>
      <c r="W30" s="103">
        <v>8550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83</v>
      </c>
      <c r="AG30" s="103">
        <v>83</v>
      </c>
      <c r="AH30" s="103">
        <v>0</v>
      </c>
      <c r="AI30" s="103">
        <v>0</v>
      </c>
      <c r="AJ30" s="103">
        <f>SUM(AK30:AS30)</f>
        <v>324</v>
      </c>
      <c r="AK30" s="103">
        <v>324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83</v>
      </c>
      <c r="AU30" s="103">
        <v>83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24</v>
      </c>
      <c r="B31" s="113" t="s">
        <v>302</v>
      </c>
      <c r="C31" s="101" t="s">
        <v>303</v>
      </c>
      <c r="D31" s="103">
        <f>SUM(E31,+H31,+K31)</f>
        <v>5594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5594</v>
      </c>
      <c r="L31" s="103">
        <v>1125</v>
      </c>
      <c r="M31" s="103">
        <v>4469</v>
      </c>
      <c r="N31" s="103">
        <f>SUM(O31,+V31,+AC31)</f>
        <v>5594</v>
      </c>
      <c r="O31" s="103">
        <f>SUM(P31:U31)</f>
        <v>1125</v>
      </c>
      <c r="P31" s="103">
        <v>1125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4469</v>
      </c>
      <c r="W31" s="103">
        <v>4469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202</v>
      </c>
      <c r="AK31" s="103">
        <v>202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15</v>
      </c>
      <c r="AU31" s="103">
        <v>15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24</v>
      </c>
      <c r="B32" s="113" t="s">
        <v>304</v>
      </c>
      <c r="C32" s="101" t="s">
        <v>305</v>
      </c>
      <c r="D32" s="103">
        <f>SUM(E32,+H32,+K32)</f>
        <v>2938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2938</v>
      </c>
      <c r="L32" s="103">
        <v>1035</v>
      </c>
      <c r="M32" s="103">
        <v>1903</v>
      </c>
      <c r="N32" s="103">
        <f>SUM(O32,+V32,+AC32)</f>
        <v>2938</v>
      </c>
      <c r="O32" s="103">
        <f>SUM(P32:U32)</f>
        <v>1035</v>
      </c>
      <c r="P32" s="103">
        <v>1035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1903</v>
      </c>
      <c r="W32" s="103">
        <v>1903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</v>
      </c>
      <c r="AG32" s="103">
        <v>8</v>
      </c>
      <c r="AH32" s="103">
        <v>0</v>
      </c>
      <c r="AI32" s="103">
        <v>0</v>
      </c>
      <c r="AJ32" s="103">
        <f>SUM(AK32:AS32)</f>
        <v>14</v>
      </c>
      <c r="AK32" s="103">
        <v>14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8</v>
      </c>
      <c r="AU32" s="103">
        <v>8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24</v>
      </c>
      <c r="B33" s="113" t="s">
        <v>306</v>
      </c>
      <c r="C33" s="101" t="s">
        <v>307</v>
      </c>
      <c r="D33" s="103">
        <f>SUM(E33,+H33,+K33)</f>
        <v>11116</v>
      </c>
      <c r="E33" s="103">
        <f>SUM(F33:G33)</f>
        <v>0</v>
      </c>
      <c r="F33" s="103">
        <v>0</v>
      </c>
      <c r="G33" s="103">
        <v>0</v>
      </c>
      <c r="H33" s="103">
        <f>SUM(I33:J33)</f>
        <v>11116</v>
      </c>
      <c r="I33" s="103">
        <v>2467</v>
      </c>
      <c r="J33" s="103">
        <v>8649</v>
      </c>
      <c r="K33" s="103">
        <f>SUM(L33:M33)</f>
        <v>0</v>
      </c>
      <c r="L33" s="103">
        <v>0</v>
      </c>
      <c r="M33" s="103">
        <v>0</v>
      </c>
      <c r="N33" s="103">
        <f>SUM(O33,+V33,+AC33)</f>
        <v>11537</v>
      </c>
      <c r="O33" s="103">
        <f>SUM(P33:U33)</f>
        <v>2467</v>
      </c>
      <c r="P33" s="103">
        <v>2467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8649</v>
      </c>
      <c r="W33" s="103">
        <v>8649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421</v>
      </c>
      <c r="AD33" s="103">
        <v>421</v>
      </c>
      <c r="AE33" s="103">
        <v>0</v>
      </c>
      <c r="AF33" s="103">
        <f>SUM(AG33:AI33)</f>
        <v>18</v>
      </c>
      <c r="AG33" s="103">
        <v>18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18</v>
      </c>
      <c r="AU33" s="103">
        <v>18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24</v>
      </c>
      <c r="B34" s="113" t="s">
        <v>308</v>
      </c>
      <c r="C34" s="101" t="s">
        <v>309</v>
      </c>
      <c r="D34" s="103">
        <f>SUM(E34,+H34,+K34)</f>
        <v>1174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1174</v>
      </c>
      <c r="L34" s="103">
        <v>87</v>
      </c>
      <c r="M34" s="103">
        <v>1087</v>
      </c>
      <c r="N34" s="103">
        <f>SUM(O34,+V34,+AC34)</f>
        <v>1174</v>
      </c>
      <c r="O34" s="103">
        <f>SUM(P34:U34)</f>
        <v>87</v>
      </c>
      <c r="P34" s="103">
        <v>87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1087</v>
      </c>
      <c r="W34" s="103">
        <v>1087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</v>
      </c>
      <c r="AG34" s="103">
        <v>2</v>
      </c>
      <c r="AH34" s="103">
        <v>0</v>
      </c>
      <c r="AI34" s="103">
        <v>0</v>
      </c>
      <c r="AJ34" s="103">
        <f>SUM(AK34:AS34)</f>
        <v>2</v>
      </c>
      <c r="AK34" s="103">
        <v>2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24</v>
      </c>
      <c r="B35" s="113" t="s">
        <v>310</v>
      </c>
      <c r="C35" s="101" t="s">
        <v>311</v>
      </c>
      <c r="D35" s="103">
        <f>SUM(E35,+H35,+K35)</f>
        <v>1924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1924</v>
      </c>
      <c r="L35" s="103">
        <v>794</v>
      </c>
      <c r="M35" s="103">
        <v>1130</v>
      </c>
      <c r="N35" s="103">
        <f>SUM(O35,+V35,+AC35)</f>
        <v>1934</v>
      </c>
      <c r="O35" s="103">
        <f>SUM(P35:U35)</f>
        <v>794</v>
      </c>
      <c r="P35" s="103">
        <v>794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1130</v>
      </c>
      <c r="W35" s="103">
        <v>1130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10</v>
      </c>
      <c r="AD35" s="103">
        <v>10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24</v>
      </c>
      <c r="B36" s="113" t="s">
        <v>312</v>
      </c>
      <c r="C36" s="101" t="s">
        <v>313</v>
      </c>
      <c r="D36" s="103">
        <f>SUM(E36,+H36,+K36)</f>
        <v>327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327</v>
      </c>
      <c r="L36" s="103">
        <v>67</v>
      </c>
      <c r="M36" s="103">
        <v>260</v>
      </c>
      <c r="N36" s="103">
        <f>SUM(O36,+V36,+AC36)</f>
        <v>327</v>
      </c>
      <c r="O36" s="103">
        <f>SUM(P36:U36)</f>
        <v>67</v>
      </c>
      <c r="P36" s="103">
        <v>67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260</v>
      </c>
      <c r="W36" s="103">
        <v>260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</v>
      </c>
      <c r="AG36" s="103">
        <v>2</v>
      </c>
      <c r="AH36" s="103">
        <v>0</v>
      </c>
      <c r="AI36" s="103">
        <v>0</v>
      </c>
      <c r="AJ36" s="103">
        <f>SUM(AK36:AS36)</f>
        <v>16</v>
      </c>
      <c r="AK36" s="103">
        <v>15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24</v>
      </c>
      <c r="B37" s="113" t="s">
        <v>314</v>
      </c>
      <c r="C37" s="101" t="s">
        <v>315</v>
      </c>
      <c r="D37" s="103">
        <f>SUM(E37,+H37,+K37)</f>
        <v>13255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13255</v>
      </c>
      <c r="L37" s="103">
        <v>2674</v>
      </c>
      <c r="M37" s="103">
        <v>10581</v>
      </c>
      <c r="N37" s="103">
        <f>SUM(O37,+V37,+AC37)</f>
        <v>13255</v>
      </c>
      <c r="O37" s="103">
        <f>SUM(P37:U37)</f>
        <v>2674</v>
      </c>
      <c r="P37" s="103">
        <v>2674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10581</v>
      </c>
      <c r="W37" s="103">
        <v>10581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230</v>
      </c>
      <c r="AG37" s="103">
        <v>230</v>
      </c>
      <c r="AH37" s="103">
        <v>0</v>
      </c>
      <c r="AI37" s="103">
        <v>0</v>
      </c>
      <c r="AJ37" s="103">
        <f>SUM(AK37:AS37)</f>
        <v>230</v>
      </c>
      <c r="AK37" s="103">
        <v>230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230</v>
      </c>
      <c r="AU37" s="103">
        <v>230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30304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30341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30343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30361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30362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30366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30381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30382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30383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30390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30391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30392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30401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30404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30406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30421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30422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30424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30427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30428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2021-12-15T00:49:27Z</dcterms:modified>
</cp:coreProperties>
</file>