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9奈良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水洗化人口等!$A$6:$AA$45</definedName>
    <definedName name="_xlnm.Print_Area" localSheetId="2">し尿集計結果!$A$1:$M$36</definedName>
    <definedName name="_xlnm.Print_Area" localSheetId="1">し尿処理状況!$2:$46</definedName>
    <definedName name="_xlnm.Print_Area" localSheetId="0">水洗化人口等!$2:$46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C8" i="2"/>
  <c r="AC9" i="2"/>
  <c r="AC10" i="2"/>
  <c r="AC11" i="2"/>
  <c r="AC12" i="2"/>
  <c r="AC13" i="2"/>
  <c r="N13" i="2" s="1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AC25" i="2"/>
  <c r="N25" i="2" s="1"/>
  <c r="AC26" i="2"/>
  <c r="AC27" i="2"/>
  <c r="AC28" i="2"/>
  <c r="AC29" i="2"/>
  <c r="AC30" i="2"/>
  <c r="AC31" i="2"/>
  <c r="N31" i="2" s="1"/>
  <c r="AC32" i="2"/>
  <c r="AC33" i="2"/>
  <c r="AC34" i="2"/>
  <c r="AC35" i="2"/>
  <c r="AC36" i="2"/>
  <c r="AC37" i="2"/>
  <c r="N37" i="2" s="1"/>
  <c r="AC38" i="2"/>
  <c r="AC39" i="2"/>
  <c r="AC40" i="2"/>
  <c r="AC41" i="2"/>
  <c r="AC42" i="2"/>
  <c r="AC43" i="2"/>
  <c r="N43" i="2" s="1"/>
  <c r="AC44" i="2"/>
  <c r="AC45" i="2"/>
  <c r="AC46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N8" i="2"/>
  <c r="N9" i="2"/>
  <c r="N10" i="2"/>
  <c r="N11" i="2"/>
  <c r="N12" i="2"/>
  <c r="N14" i="2"/>
  <c r="N15" i="2"/>
  <c r="N16" i="2"/>
  <c r="N17" i="2"/>
  <c r="N18" i="2"/>
  <c r="N20" i="2"/>
  <c r="N21" i="2"/>
  <c r="N22" i="2"/>
  <c r="N23" i="2"/>
  <c r="N24" i="2"/>
  <c r="N26" i="2"/>
  <c r="N27" i="2"/>
  <c r="N28" i="2"/>
  <c r="N29" i="2"/>
  <c r="N30" i="2"/>
  <c r="N32" i="2"/>
  <c r="N33" i="2"/>
  <c r="N34" i="2"/>
  <c r="N35" i="2"/>
  <c r="N36" i="2"/>
  <c r="N38" i="2"/>
  <c r="N39" i="2"/>
  <c r="N40" i="2"/>
  <c r="N41" i="2"/>
  <c r="N42" i="2"/>
  <c r="N44" i="2"/>
  <c r="N45" i="2"/>
  <c r="N46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D19" i="2" s="1"/>
  <c r="K20" i="2"/>
  <c r="K21" i="2"/>
  <c r="K22" i="2"/>
  <c r="K23" i="2"/>
  <c r="K24" i="2"/>
  <c r="K25" i="2"/>
  <c r="D25" i="2" s="1"/>
  <c r="K26" i="2"/>
  <c r="K27" i="2"/>
  <c r="K28" i="2"/>
  <c r="K29" i="2"/>
  <c r="K30" i="2"/>
  <c r="K31" i="2"/>
  <c r="D31" i="2" s="1"/>
  <c r="K32" i="2"/>
  <c r="K33" i="2"/>
  <c r="K34" i="2"/>
  <c r="K35" i="2"/>
  <c r="K36" i="2"/>
  <c r="K37" i="2"/>
  <c r="D37" i="2" s="1"/>
  <c r="K38" i="2"/>
  <c r="K39" i="2"/>
  <c r="K40" i="2"/>
  <c r="K41" i="2"/>
  <c r="K42" i="2"/>
  <c r="K43" i="2"/>
  <c r="D43" i="2" s="1"/>
  <c r="K44" i="2"/>
  <c r="K45" i="2"/>
  <c r="K4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D8" i="2"/>
  <c r="D9" i="2"/>
  <c r="D10" i="2"/>
  <c r="D11" i="2"/>
  <c r="D12" i="2"/>
  <c r="D14" i="2"/>
  <c r="D15" i="2"/>
  <c r="D16" i="2"/>
  <c r="D17" i="2"/>
  <c r="D18" i="2"/>
  <c r="D20" i="2"/>
  <c r="D21" i="2"/>
  <c r="D22" i="2"/>
  <c r="D23" i="2"/>
  <c r="D24" i="2"/>
  <c r="D26" i="2"/>
  <c r="D27" i="2"/>
  <c r="D28" i="2"/>
  <c r="D29" i="2"/>
  <c r="D30" i="2"/>
  <c r="D32" i="2"/>
  <c r="D33" i="2"/>
  <c r="D34" i="2"/>
  <c r="D35" i="2"/>
  <c r="D36" i="2"/>
  <c r="D38" i="2"/>
  <c r="D39" i="2"/>
  <c r="D40" i="2"/>
  <c r="D41" i="2"/>
  <c r="D42" i="2"/>
  <c r="D44" i="2"/>
  <c r="D45" i="2"/>
  <c r="D46" i="2"/>
  <c r="I8" i="1"/>
  <c r="I9" i="1"/>
  <c r="I10" i="1"/>
  <c r="I11" i="1"/>
  <c r="I12" i="1"/>
  <c r="I13" i="1"/>
  <c r="D13" i="1" s="1"/>
  <c r="I14" i="1"/>
  <c r="I15" i="1"/>
  <c r="I16" i="1"/>
  <c r="I17" i="1"/>
  <c r="I18" i="1"/>
  <c r="I19" i="1"/>
  <c r="D19" i="1" s="1"/>
  <c r="I20" i="1"/>
  <c r="I21" i="1"/>
  <c r="I22" i="1"/>
  <c r="I23" i="1"/>
  <c r="I24" i="1"/>
  <c r="I25" i="1"/>
  <c r="D25" i="1" s="1"/>
  <c r="I26" i="1"/>
  <c r="I27" i="1"/>
  <c r="I28" i="1"/>
  <c r="I29" i="1"/>
  <c r="I30" i="1"/>
  <c r="I31" i="1"/>
  <c r="D31" i="1" s="1"/>
  <c r="I32" i="1"/>
  <c r="I33" i="1"/>
  <c r="I34" i="1"/>
  <c r="I35" i="1"/>
  <c r="I36" i="1"/>
  <c r="I37" i="1"/>
  <c r="D37" i="1" s="1"/>
  <c r="I38" i="1"/>
  <c r="I39" i="1"/>
  <c r="I40" i="1"/>
  <c r="I41" i="1"/>
  <c r="I42" i="1"/>
  <c r="I43" i="1"/>
  <c r="D43" i="1" s="1"/>
  <c r="I44" i="1"/>
  <c r="I45" i="1"/>
  <c r="I4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D8" i="1"/>
  <c r="Q8" i="1" s="1"/>
  <c r="D9" i="1"/>
  <c r="Q9" i="1" s="1"/>
  <c r="D10" i="1"/>
  <c r="F10" i="1" s="1"/>
  <c r="D11" i="1"/>
  <c r="N11" i="1" s="1"/>
  <c r="D12" i="1"/>
  <c r="N12" i="1" s="1"/>
  <c r="D14" i="1"/>
  <c r="Q14" i="1" s="1"/>
  <c r="D15" i="1"/>
  <c r="Q15" i="1" s="1"/>
  <c r="D16" i="1"/>
  <c r="N16" i="1" s="1"/>
  <c r="D17" i="1"/>
  <c r="N17" i="1" s="1"/>
  <c r="D18" i="1"/>
  <c r="N18" i="1" s="1"/>
  <c r="D20" i="1"/>
  <c r="Q20" i="1" s="1"/>
  <c r="D21" i="1"/>
  <c r="Q21" i="1" s="1"/>
  <c r="D22" i="1"/>
  <c r="J22" i="1" s="1"/>
  <c r="D23" i="1"/>
  <c r="N23" i="1" s="1"/>
  <c r="D24" i="1"/>
  <c r="N24" i="1" s="1"/>
  <c r="D26" i="1"/>
  <c r="Q26" i="1" s="1"/>
  <c r="D27" i="1"/>
  <c r="Q27" i="1" s="1"/>
  <c r="D28" i="1"/>
  <c r="Q28" i="1" s="1"/>
  <c r="D29" i="1"/>
  <c r="N29" i="1" s="1"/>
  <c r="D30" i="1"/>
  <c r="N30" i="1" s="1"/>
  <c r="D32" i="1"/>
  <c r="Q32" i="1" s="1"/>
  <c r="D33" i="1"/>
  <c r="Q33" i="1" s="1"/>
  <c r="D34" i="1"/>
  <c r="N34" i="1" s="1"/>
  <c r="D35" i="1"/>
  <c r="N35" i="1" s="1"/>
  <c r="D36" i="1"/>
  <c r="N36" i="1" s="1"/>
  <c r="D38" i="1"/>
  <c r="Q38" i="1" s="1"/>
  <c r="D39" i="1"/>
  <c r="Q39" i="1" s="1"/>
  <c r="D40" i="1"/>
  <c r="Q40" i="1" s="1"/>
  <c r="D41" i="1"/>
  <c r="N41" i="1" s="1"/>
  <c r="D42" i="1"/>
  <c r="N42" i="1" s="1"/>
  <c r="D44" i="1"/>
  <c r="Q44" i="1" s="1"/>
  <c r="D45" i="1"/>
  <c r="Q45" i="1" s="1"/>
  <c r="D46" i="1"/>
  <c r="Q46" i="1" s="1"/>
  <c r="Q43" i="1" l="1"/>
  <c r="L43" i="1"/>
  <c r="N43" i="1"/>
  <c r="J43" i="1"/>
  <c r="F43" i="1"/>
  <c r="L13" i="1"/>
  <c r="N13" i="1"/>
  <c r="J13" i="1"/>
  <c r="F13" i="1"/>
  <c r="Q13" i="1"/>
  <c r="L31" i="1"/>
  <c r="Q31" i="1"/>
  <c r="N31" i="1"/>
  <c r="J31" i="1"/>
  <c r="F31" i="1"/>
  <c r="N37" i="1"/>
  <c r="J37" i="1"/>
  <c r="F37" i="1"/>
  <c r="Q37" i="1"/>
  <c r="L37" i="1"/>
  <c r="N19" i="1"/>
  <c r="J19" i="1"/>
  <c r="F19" i="1"/>
  <c r="L19" i="1"/>
  <c r="Q19" i="1"/>
  <c r="N25" i="1"/>
  <c r="J25" i="1"/>
  <c r="F25" i="1"/>
  <c r="Q25" i="1"/>
  <c r="L25" i="1"/>
  <c r="F28" i="1"/>
  <c r="J46" i="1"/>
  <c r="J16" i="1"/>
  <c r="N40" i="1"/>
  <c r="N10" i="1"/>
  <c r="F45" i="1"/>
  <c r="F39" i="1"/>
  <c r="F33" i="1"/>
  <c r="F27" i="1"/>
  <c r="F21" i="1"/>
  <c r="F15" i="1"/>
  <c r="F9" i="1"/>
  <c r="J45" i="1"/>
  <c r="J39" i="1"/>
  <c r="J33" i="1"/>
  <c r="J27" i="1"/>
  <c r="J21" i="1"/>
  <c r="J15" i="1"/>
  <c r="J9" i="1"/>
  <c r="L42" i="1"/>
  <c r="L36" i="1"/>
  <c r="L30" i="1"/>
  <c r="L24" i="1"/>
  <c r="L18" i="1"/>
  <c r="L12" i="1"/>
  <c r="N45" i="1"/>
  <c r="N39" i="1"/>
  <c r="N33" i="1"/>
  <c r="N27" i="1"/>
  <c r="N21" i="1"/>
  <c r="N15" i="1"/>
  <c r="N9" i="1"/>
  <c r="Q42" i="1"/>
  <c r="Q36" i="1"/>
  <c r="Q30" i="1"/>
  <c r="Q24" i="1"/>
  <c r="Q18" i="1"/>
  <c r="Q12" i="1"/>
  <c r="F46" i="1"/>
  <c r="J28" i="1"/>
  <c r="N46" i="1"/>
  <c r="N22" i="1"/>
  <c r="F44" i="1"/>
  <c r="F38" i="1"/>
  <c r="F32" i="1"/>
  <c r="F26" i="1"/>
  <c r="F20" i="1"/>
  <c r="F14" i="1"/>
  <c r="F8" i="1"/>
  <c r="J44" i="1"/>
  <c r="J38" i="1"/>
  <c r="J32" i="1"/>
  <c r="J26" i="1"/>
  <c r="J20" i="1"/>
  <c r="J14" i="1"/>
  <c r="J8" i="1"/>
  <c r="L41" i="1"/>
  <c r="L35" i="1"/>
  <c r="L29" i="1"/>
  <c r="L23" i="1"/>
  <c r="L17" i="1"/>
  <c r="L11" i="1"/>
  <c r="N44" i="1"/>
  <c r="N38" i="1"/>
  <c r="N32" i="1"/>
  <c r="N26" i="1"/>
  <c r="N20" i="1"/>
  <c r="N14" i="1"/>
  <c r="N8" i="1"/>
  <c r="Q41" i="1"/>
  <c r="Q35" i="1"/>
  <c r="Q29" i="1"/>
  <c r="Q23" i="1"/>
  <c r="Q17" i="1"/>
  <c r="Q11" i="1"/>
  <c r="F40" i="1"/>
  <c r="F16" i="1"/>
  <c r="J40" i="1"/>
  <c r="J10" i="1"/>
  <c r="N28" i="1"/>
  <c r="L46" i="1"/>
  <c r="L40" i="1"/>
  <c r="L34" i="1"/>
  <c r="L28" i="1"/>
  <c r="L22" i="1"/>
  <c r="L16" i="1"/>
  <c r="L10" i="1"/>
  <c r="Q34" i="1"/>
  <c r="Q22" i="1"/>
  <c r="Q16" i="1"/>
  <c r="Q10" i="1"/>
  <c r="F34" i="1"/>
  <c r="J34" i="1"/>
  <c r="F42" i="1"/>
  <c r="F36" i="1"/>
  <c r="F30" i="1"/>
  <c r="F24" i="1"/>
  <c r="F18" i="1"/>
  <c r="F12" i="1"/>
  <c r="J42" i="1"/>
  <c r="J36" i="1"/>
  <c r="J30" i="1"/>
  <c r="J24" i="1"/>
  <c r="J18" i="1"/>
  <c r="J12" i="1"/>
  <c r="L45" i="1"/>
  <c r="L39" i="1"/>
  <c r="L33" i="1"/>
  <c r="L27" i="1"/>
  <c r="L21" i="1"/>
  <c r="L15" i="1"/>
  <c r="L9" i="1"/>
  <c r="F22" i="1"/>
  <c r="F41" i="1"/>
  <c r="F35" i="1"/>
  <c r="F29" i="1"/>
  <c r="F23" i="1"/>
  <c r="F17" i="1"/>
  <c r="F11" i="1"/>
  <c r="J41" i="1"/>
  <c r="J35" i="1"/>
  <c r="J29" i="1"/>
  <c r="J23" i="1"/>
  <c r="J17" i="1"/>
  <c r="J11" i="1"/>
  <c r="L44" i="1"/>
  <c r="L38" i="1"/>
  <c r="L32" i="1"/>
  <c r="L26" i="1"/>
  <c r="L20" i="1"/>
  <c r="L14" i="1"/>
  <c r="L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<sst xmlns="http://schemas.openxmlformats.org/spreadsheetml/2006/main" count="835" uniqueCount="334">
  <si>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</si>
  <si>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</si>
  <si>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</si>
  <si>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</si>
  <si>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</si>
  <si>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</si>
  <si>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</si>
  <si>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</si>
  <si>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</si>
  <si>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</si>
  <si>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</si>
  <si>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</si>
  <si>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</si>
  <si>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</si>
  <si>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</si>
  <si>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</si>
  <si>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</si>
  <si>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</si>
  <si>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</si>
  <si>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</si>
  <si>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</si>
  <si>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</si>
  <si>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</si>
  <si>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</si>
  <si>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</si>
  <si>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</si>
  <si>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</si>
  <si>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</si>
  <si>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</si>
  <si>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</si>
  <si>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</si>
  <si>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</si>
  <si>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</si>
  <si>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</si>
  <si>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</si>
  <si>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</si>
  <si>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</si>
  <si>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</si>
  <si>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</si>
  <si>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</si>
  <si>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</si>
  <si>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</si>
  <si>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</si>
  <si>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</si>
  <si>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</si>
  <si>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</si>
  <si>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</si>
  <si>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</si>
  <si>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</si>
  <si>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</si>
  <si>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</si>
  <si>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</si>
  <si>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</si>
  <si>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</si>
  <si>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</si>
  <si>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</si>
  <si>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</si>
  <si>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</si>
  <si>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</si>
  <si>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</si>
  <si>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</si>
  <si>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</si>
  <si>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</si>
  <si>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</si>
  <si>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</si>
  <si>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</si>
  <si>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</si>
  <si>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</si>
  <si>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</si>
  <si>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</si>
  <si>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</si>
  <si>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</si>
  <si>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</si>
  <si>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</si>
  <si>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</si>
  <si>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</si>
  <si>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</si>
  <si>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</si>
  <si>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</si>
  <si>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</si>
  <si>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</si>
  <si>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</si>
  <si>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</si>
  <si>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</si>
  <si>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</si>
  <si>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</si>
  <si>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</si>
  <si>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</si>
  <si>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</si>
  <si>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</si>
  <si>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</si>
  <si>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</si>
  <si>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</si>
  <si>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</si>
  <si>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</si>
  <si>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</si>
  <si>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</si>
  <si>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</si>
  <si>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</si>
  <si>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</si>
  <si>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</si>
  <si>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</si>
  <si>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</si>
  <si>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</si>
  <si>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</si>
  <si>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</si>
  <si>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</si>
  <si>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</si>
  <si>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</si>
  <si>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</si>
  <si>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</si>
  <si>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</si>
  <si>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</si>
  <si>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</si>
  <si>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</si>
  <si>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</si>
  <si>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</si>
  <si>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</si>
  <si>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</si>
  <si>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</si>
  <si>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</si>
  <si>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</si>
  <si>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</si>
  <si>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</si>
  <si>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</si>
  <si>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</si>
  <si>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</si>
  <si>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</si>
  <si>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</si>
  <si>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</si>
  <si>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</si>
  <si>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</si>
  <si>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</si>
  <si>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</si>
  <si>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</si>
  <si>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</si>
  <si>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</si>
  <si>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</si>
  <si>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</si>
  <si>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</si>
  <si>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</si>
  <si>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</si>
  <si>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</si>
  <si>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</si>
  <si>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</si>
  <si>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</si>
  <si>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</si>
  <si>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</si>
  <si>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</si>
  <si>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</si>
  <si>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</si>
  <si>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</si>
  <si>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</si>
  <si>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</si>
  <si>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</si>
  <si>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</si>
  <si>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</si>
  <si>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</si>
  <si>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</si>
  <si>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</si>
  <si>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</si>
  <si>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</si>
  <si>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</si>
  <si>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</si>
  <si>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</si>
  <si>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</si>
  <si>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</si>
  <si>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</si>
  <si>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</si>
  <si>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</si>
  <si>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</si>
  <si>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</si>
  <si>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</si>
  <si>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</si>
  <si>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</si>
  <si>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</si>
  <si>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</si>
  <si>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</si>
  <si>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</si>
  <si>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</si>
  <si>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</si>
  <si>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</si>
  <si>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</si>
  <si>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</si>
  <si>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</si>
  <si>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</si>
  <si>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</si>
  <si>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</si>
  <si>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</si>
  <si>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</si>
  <si>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</si>
  <si>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</si>
  <si>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</si>
  <si>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</si>
  <si>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</si>
  <si>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</si>
  <si>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</si>
  <si>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</si>
  <si>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</si>
  <si>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</si>
  <si>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</si>
  <si>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</si>
  <si>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</si>
  <si>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</si>
  <si>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</si>
  <si>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</si>
  <si>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</si>
  <si>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</si>
  <si>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</si>
  <si>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</si>
  <si>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</si>
  <si>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</si>
  <si>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</si>
  <si>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</si>
  <si>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</si>
  <si>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</si>
  <si>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</si>
  <si>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</si>
  <si>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</si>
  <si>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</si>
  <si>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</si>
  <si>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</si>
  <si>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</si>
  <si>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</si>
  <si>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</si>
  <si>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</si>
  <si>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</si>
  <si>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</si>
  <si>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</si>
  <si>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</si>
  <si>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</si>
  <si>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</si>
  <si>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</si>
  <si>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</si>
  <si>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</si>
  <si>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</si>
  <si>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</si>
  <si>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</si>
  <si>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</si>
  <si>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</si>
  <si>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</si>
  <si>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</si>
  <si>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</si>
  <si>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</si>
  <si>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</si>
  <si>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</si>
  <si>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</si>
  <si>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</si>
  <si>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</si>
  <si>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</si>
  <si>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</si>
  <si>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29000</t>
  </si>
  <si>
    <t>水洗化人口等（令和2年度実績）</t>
    <phoneticPr fontId="3"/>
  </si>
  <si>
    <t>し尿処理の状況（令和2年度実績）</t>
    <phoneticPr fontId="3"/>
  </si>
  <si>
    <t>29201</t>
  </si>
  <si>
    <t>奈良市</t>
  </si>
  <si>
    <t/>
  </si>
  <si>
    <t>○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</si>
  <si>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</si>
  <si>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</si>
  <si>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</si>
  <si>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</si>
  <si>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</si>
  <si>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</si>
  <si>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</si>
  <si>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</si>
  <si>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</si>
  <si>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</si>
  <si>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</si>
  <si>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</si>
  <si>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</si>
  <si>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</si>
  <si>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</si>
  <si>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</si>
  <si>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</si>
  <si>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</si>
  <si>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</si>
  <si>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</si>
  <si>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</si>
  <si>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</si>
  <si>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</si>
  <si>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</si>
  <si>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</si>
  <si>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</si>
  <si>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</si>
  <si>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</si>
  <si>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</si>
  <si>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</si>
  <si>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</si>
  <si>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</si>
  <si>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</si>
  <si>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川西町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</si>
  <si>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</si>
  <si>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</si>
  <si>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</si>
  <si>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</si>
  <si>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</si>
  <si>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</si>
  <si>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</si>
  <si>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</si>
  <si>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</si>
  <si>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</si>
  <si>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</si>
  <si>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</si>
  <si>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</si>
  <si>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</si>
  <si>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</si>
  <si>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</si>
  <si>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</si>
  <si>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</si>
  <si>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</si>
  <si>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</si>
  <si>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</si>
  <si>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</si>
  <si>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</si>
  <si>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</si>
  <si>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</si>
  <si>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</si>
  <si>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</si>
  <si>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</si>
  <si>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</si>
  <si>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</si>
  <si>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</si>
  <si>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</si>
  <si>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</si>
  <si>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</si>
  <si>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</si>
  <si>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</si>
  <si>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</si>
  <si>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</si>
  <si>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</si>
  <si>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川上村</t>
  </si>
  <si>
    <t>29453</t>
  </si>
  <si>
    <t>東吉野村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</si>
</sst>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25</v>
      </c>
      <c r="B7" s="116" t="s">
        <v>251</v>
      </c>
      <c r="C7" s="109" t="s">
        <v>200</v>
      </c>
      <c r="D7" s="110">
        <f>+SUM(E7,+I7)</f>
        <v>1345809</v>
      </c>
      <c r="E7" s="110">
        <f>+SUM(G7,+H7)</f>
        <v>56797</v>
      </c>
      <c r="F7" s="111">
        <f>IF(D7&gt;0,E7/D7*100,"-")</f>
        <v>4.2202868311922419</v>
      </c>
      <c r="G7" s="108">
        <f>SUM(G$8:G$207)</f>
        <v>56610</v>
      </c>
      <c r="H7" s="108">
        <f>SUM(H$8:H$207)</f>
        <v>187</v>
      </c>
      <c r="I7" s="110">
        <f>+SUM(K7,+M7,+O7)</f>
        <v>1289012</v>
      </c>
      <c r="J7" s="111">
        <f>IF(D7&gt;0,I7/D7*100,"-")</f>
        <v>95.77971316880776</v>
      </c>
      <c r="K7" s="108">
        <f>SUM(K$8:K$207)</f>
        <v>1012634</v>
      </c>
      <c r="L7" s="111">
        <f>IF(D7&gt;0,K7/D7*100,"-")</f>
        <v>75.243515238789456</v>
      </c>
      <c r="M7" s="108">
        <f>SUM(M$8:M$207)</f>
        <v>4469</v>
      </c>
      <c r="N7" s="111">
        <f>IF(D7&gt;0,M7/D7*100,"-")</f>
        <v>0.33206792345719194</v>
      </c>
      <c r="O7" s="108">
        <f>SUM(O$8:O$207)</f>
        <v>271909</v>
      </c>
      <c r="P7" s="108">
        <f>SUM(P$8:P$207)</f>
        <v>120070</v>
      </c>
      <c r="Q7" s="111">
        <f>IF(D7&gt;0,O7/D7*100,"-")</f>
        <v>20.204130006561112</v>
      </c>
      <c r="R7" s="108">
        <f>SUM(R$8:R$207)</f>
        <v>13542</v>
      </c>
      <c r="S7" s="112">
        <f t="shared" ref="S7:Z7" si="0">COUNTIF(S$8:S$207,"○")</f>
        <v>27</v>
      </c>
      <c r="T7" s="112">
        <f t="shared" si="0"/>
        <v>12</v>
      </c>
      <c r="U7" s="112">
        <f t="shared" si="0"/>
        <v>0</v>
      </c>
      <c r="V7" s="112">
        <f t="shared" si="0"/>
        <v>0</v>
      </c>
      <c r="W7" s="112">
        <f t="shared" si="0"/>
        <v>23</v>
      </c>
      <c r="X7" s="112">
        <f t="shared" si="0"/>
        <v>6</v>
      </c>
      <c r="Y7" s="112">
        <f t="shared" si="0"/>
        <v>1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25</v>
      </c>
      <c r="B8" s="102" t="s">
        <v>254</v>
      </c>
      <c r="C8" s="101" t="s">
        <v>255</v>
      </c>
      <c r="D8" s="103">
        <f>+SUM(E8,+I8)</f>
        <v>355011</v>
      </c>
      <c r="E8" s="103">
        <f>+SUM(G8,+H8)</f>
        <v>4905</v>
      </c>
      <c r="F8" s="104">
        <f>IF(D8&gt;0,E8/D8*100,"-")</f>
        <v>1.3816473292376856</v>
      </c>
      <c r="G8" s="103">
        <v>4905</v>
      </c>
      <c r="H8" s="103">
        <v>0</v>
      </c>
      <c r="I8" s="103">
        <f>+SUM(K8,+M8,+O8)</f>
        <v>350106</v>
      </c>
      <c r="J8" s="104">
        <f>IF(D8&gt;0,I8/D8*100,"-")</f>
        <v>98.618352670762306</v>
      </c>
      <c r="K8" s="103">
        <v>305751</v>
      </c>
      <c r="L8" s="104">
        <f>IF(D8&gt;0,K8/D8*100,"-")</f>
        <v>86.124373610958543</v>
      </c>
      <c r="M8" s="103">
        <v>0</v>
      </c>
      <c r="N8" s="104">
        <f>IF(D8&gt;0,M8/D8*100,"-")</f>
        <v>0</v>
      </c>
      <c r="O8" s="103">
        <v>44355</v>
      </c>
      <c r="P8" s="103">
        <v>21080</v>
      </c>
      <c r="Q8" s="104">
        <f>IF(D8&gt;0,O8/D8*100,"-")</f>
        <v>12.493979059803781</v>
      </c>
      <c r="R8" s="103">
        <v>3622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25</v>
      </c>
      <c r="B9" s="102" t="s">
        <v>258</v>
      </c>
      <c r="C9" s="101" t="s">
        <v>259</v>
      </c>
      <c r="D9" s="103">
        <f>+SUM(E9,+I9)</f>
        <v>63933</v>
      </c>
      <c r="E9" s="103">
        <f>+SUM(G9,+H9)</f>
        <v>3767</v>
      </c>
      <c r="F9" s="104">
        <f>IF(D9&gt;0,E9/D9*100,"-")</f>
        <v>5.8921057982575507</v>
      </c>
      <c r="G9" s="103">
        <v>3767</v>
      </c>
      <c r="H9" s="103">
        <v>0</v>
      </c>
      <c r="I9" s="103">
        <f>+SUM(K9,+M9,+O9)</f>
        <v>60166</v>
      </c>
      <c r="J9" s="104">
        <f>IF(D9&gt;0,I9/D9*100,"-")</f>
        <v>94.107894201742454</v>
      </c>
      <c r="K9" s="103">
        <v>34368</v>
      </c>
      <c r="L9" s="104">
        <f>IF(D9&gt;0,K9/D9*100,"-")</f>
        <v>53.756276101543797</v>
      </c>
      <c r="M9" s="103">
        <v>0</v>
      </c>
      <c r="N9" s="104">
        <f>IF(D9&gt;0,M9/D9*100,"-")</f>
        <v>0</v>
      </c>
      <c r="O9" s="103">
        <v>25798</v>
      </c>
      <c r="P9" s="103">
        <v>10340</v>
      </c>
      <c r="Q9" s="104">
        <f>IF(D9&gt;0,O9/D9*100,"-")</f>
        <v>40.351618100198642</v>
      </c>
      <c r="R9" s="103">
        <v>639</v>
      </c>
      <c r="S9" s="101"/>
      <c r="T9" s="101" t="s">
        <v>257</v>
      </c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25</v>
      </c>
      <c r="B10" s="102" t="s">
        <v>260</v>
      </c>
      <c r="C10" s="101" t="s">
        <v>261</v>
      </c>
      <c r="D10" s="103">
        <f>+SUM(E10,+I10)</f>
        <v>85468</v>
      </c>
      <c r="E10" s="103">
        <f>+SUM(G10,+H10)</f>
        <v>2275</v>
      </c>
      <c r="F10" s="104">
        <f>IF(D10&gt;0,E10/D10*100,"-")</f>
        <v>2.661814948284738</v>
      </c>
      <c r="G10" s="103">
        <v>2275</v>
      </c>
      <c r="H10" s="103">
        <v>0</v>
      </c>
      <c r="I10" s="103">
        <f>+SUM(K10,+M10,+O10)</f>
        <v>83193</v>
      </c>
      <c r="J10" s="104">
        <f>IF(D10&gt;0,I10/D10*100,"-")</f>
        <v>97.338185051715271</v>
      </c>
      <c r="K10" s="103">
        <v>77078</v>
      </c>
      <c r="L10" s="104">
        <f>IF(D10&gt;0,K10/D10*100,"-")</f>
        <v>90.183460476435627</v>
      </c>
      <c r="M10" s="103">
        <v>0</v>
      </c>
      <c r="N10" s="104">
        <f>IF(D10&gt;0,M10/D10*100,"-")</f>
        <v>0</v>
      </c>
      <c r="O10" s="103">
        <v>6115</v>
      </c>
      <c r="P10" s="103">
        <v>2317</v>
      </c>
      <c r="Q10" s="104">
        <f>IF(D10&gt;0,O10/D10*100,"-")</f>
        <v>7.1547245752796362</v>
      </c>
      <c r="R10" s="103">
        <v>855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25</v>
      </c>
      <c r="B11" s="102" t="s">
        <v>262</v>
      </c>
      <c r="C11" s="101" t="s">
        <v>263</v>
      </c>
      <c r="D11" s="103">
        <f>+SUM(E11,+I11)</f>
        <v>64217</v>
      </c>
      <c r="E11" s="103">
        <f>+SUM(G11,+H11)</f>
        <v>770</v>
      </c>
      <c r="F11" s="104">
        <f>IF(D11&gt;0,E11/D11*100,"-")</f>
        <v>1.1990594390893377</v>
      </c>
      <c r="G11" s="103">
        <v>770</v>
      </c>
      <c r="H11" s="103">
        <v>0</v>
      </c>
      <c r="I11" s="103">
        <f>+SUM(K11,+M11,+O11)</f>
        <v>63447</v>
      </c>
      <c r="J11" s="104">
        <f>IF(D11&gt;0,I11/D11*100,"-")</f>
        <v>98.800940560910661</v>
      </c>
      <c r="K11" s="103">
        <v>58510</v>
      </c>
      <c r="L11" s="104">
        <f>IF(D11&gt;0,K11/D11*100,"-")</f>
        <v>91.112945170282018</v>
      </c>
      <c r="M11" s="103">
        <v>0</v>
      </c>
      <c r="N11" s="104">
        <f>IF(D11&gt;0,M11/D11*100,"-")</f>
        <v>0</v>
      </c>
      <c r="O11" s="103">
        <v>4937</v>
      </c>
      <c r="P11" s="103">
        <v>1038</v>
      </c>
      <c r="Q11" s="104">
        <f>IF(D11&gt;0,O11/D11*100,"-")</f>
        <v>7.6879953906286493</v>
      </c>
      <c r="R11" s="103">
        <v>873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25</v>
      </c>
      <c r="B12" s="102" t="s">
        <v>264</v>
      </c>
      <c r="C12" s="101" t="s">
        <v>265</v>
      </c>
      <c r="D12" s="103">
        <f>+SUM(E12,+I12)</f>
        <v>121483</v>
      </c>
      <c r="E12" s="103">
        <f>+SUM(G12,+H12)</f>
        <v>8053</v>
      </c>
      <c r="F12" s="104">
        <f>IF(D12&gt;0,E12/D12*100,"-")</f>
        <v>6.628911041051011</v>
      </c>
      <c r="G12" s="103">
        <v>8053</v>
      </c>
      <c r="H12" s="103">
        <v>0</v>
      </c>
      <c r="I12" s="103">
        <f>+SUM(K12,+M12,+O12)</f>
        <v>113430</v>
      </c>
      <c r="J12" s="104">
        <f>IF(D12&gt;0,I12/D12*100,"-")</f>
        <v>93.371088958948988</v>
      </c>
      <c r="K12" s="103">
        <v>85969</v>
      </c>
      <c r="L12" s="104">
        <f>IF(D12&gt;0,K12/D12*100,"-")</f>
        <v>70.766280055645652</v>
      </c>
      <c r="M12" s="103">
        <v>0</v>
      </c>
      <c r="N12" s="104">
        <f>IF(D12&gt;0,M12/D12*100,"-")</f>
        <v>0</v>
      </c>
      <c r="O12" s="103">
        <v>27461</v>
      </c>
      <c r="P12" s="103">
        <v>13685</v>
      </c>
      <c r="Q12" s="104">
        <f>IF(D12&gt;0,O12/D12*100,"-")</f>
        <v>22.604808903303343</v>
      </c>
      <c r="R12" s="103">
        <v>1069</v>
      </c>
      <c r="S12" s="101"/>
      <c r="T12" s="101" t="s">
        <v>257</v>
      </c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25</v>
      </c>
      <c r="B13" s="102" t="s">
        <v>266</v>
      </c>
      <c r="C13" s="101" t="s">
        <v>267</v>
      </c>
      <c r="D13" s="103">
        <f>+SUM(E13,+I13)</f>
        <v>56414</v>
      </c>
      <c r="E13" s="103">
        <f>+SUM(G13,+H13)</f>
        <v>5171</v>
      </c>
      <c r="F13" s="104">
        <f>IF(D13&gt;0,E13/D13*100,"-")</f>
        <v>9.1661644272698268</v>
      </c>
      <c r="G13" s="103">
        <v>5171</v>
      </c>
      <c r="H13" s="103">
        <v>0</v>
      </c>
      <c r="I13" s="103">
        <f>+SUM(K13,+M13,+O13)</f>
        <v>51243</v>
      </c>
      <c r="J13" s="104">
        <f>IF(D13&gt;0,I13/D13*100,"-")</f>
        <v>90.833835572730166</v>
      </c>
      <c r="K13" s="103">
        <v>37432</v>
      </c>
      <c r="L13" s="104">
        <f>IF(D13&gt;0,K13/D13*100,"-")</f>
        <v>66.352323891232672</v>
      </c>
      <c r="M13" s="103">
        <v>0</v>
      </c>
      <c r="N13" s="104">
        <f>IF(D13&gt;0,M13/D13*100,"-")</f>
        <v>0</v>
      </c>
      <c r="O13" s="103">
        <v>13811</v>
      </c>
      <c r="P13" s="103">
        <v>6205</v>
      </c>
      <c r="Q13" s="104">
        <f>IF(D13&gt;0,O13/D13*100,"-")</f>
        <v>24.481511681497501</v>
      </c>
      <c r="R13" s="103">
        <v>690</v>
      </c>
      <c r="S13" s="101"/>
      <c r="T13" s="101" t="s">
        <v>257</v>
      </c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25</v>
      </c>
      <c r="B14" s="102" t="s">
        <v>268</v>
      </c>
      <c r="C14" s="101" t="s">
        <v>269</v>
      </c>
      <c r="D14" s="103">
        <f>+SUM(E14,+I14)</f>
        <v>29188</v>
      </c>
      <c r="E14" s="103">
        <f>+SUM(G14,+H14)</f>
        <v>6677</v>
      </c>
      <c r="F14" s="104">
        <f>IF(D14&gt;0,E14/D14*100,"-")</f>
        <v>22.875839386049059</v>
      </c>
      <c r="G14" s="103">
        <v>6677</v>
      </c>
      <c r="H14" s="103">
        <v>0</v>
      </c>
      <c r="I14" s="103">
        <f>+SUM(K14,+M14,+O14)</f>
        <v>22511</v>
      </c>
      <c r="J14" s="104">
        <f>IF(D14&gt;0,I14/D14*100,"-")</f>
        <v>77.124160613950949</v>
      </c>
      <c r="K14" s="103">
        <v>16068</v>
      </c>
      <c r="L14" s="104">
        <f>IF(D14&gt;0,K14/D14*100,"-")</f>
        <v>55.050020556393044</v>
      </c>
      <c r="M14" s="103">
        <v>0</v>
      </c>
      <c r="N14" s="104">
        <f>IF(D14&gt;0,M14/D14*100,"-")</f>
        <v>0</v>
      </c>
      <c r="O14" s="103">
        <v>6443</v>
      </c>
      <c r="P14" s="103">
        <v>5651</v>
      </c>
      <c r="Q14" s="104">
        <f>IF(D14&gt;0,O14/D14*100,"-")</f>
        <v>22.074140057557901</v>
      </c>
      <c r="R14" s="103">
        <v>408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25</v>
      </c>
      <c r="B15" s="102" t="s">
        <v>270</v>
      </c>
      <c r="C15" s="101" t="s">
        <v>271</v>
      </c>
      <c r="D15" s="103">
        <f>+SUM(E15,+I15)</f>
        <v>25215</v>
      </c>
      <c r="E15" s="103">
        <f>+SUM(G15,+H15)</f>
        <v>4985</v>
      </c>
      <c r="F15" s="104">
        <f>IF(D15&gt;0,E15/D15*100,"-")</f>
        <v>19.769978187586755</v>
      </c>
      <c r="G15" s="103">
        <v>4980</v>
      </c>
      <c r="H15" s="103">
        <v>5</v>
      </c>
      <c r="I15" s="103">
        <f>+SUM(K15,+M15,+O15)</f>
        <v>20230</v>
      </c>
      <c r="J15" s="104">
        <f>IF(D15&gt;0,I15/D15*100,"-")</f>
        <v>80.230021812413241</v>
      </c>
      <c r="K15" s="103">
        <v>7535</v>
      </c>
      <c r="L15" s="104">
        <f>IF(D15&gt;0,K15/D15*100,"-")</f>
        <v>29.883006147134644</v>
      </c>
      <c r="M15" s="103">
        <v>0</v>
      </c>
      <c r="N15" s="104">
        <f>IF(D15&gt;0,M15/D15*100,"-")</f>
        <v>0</v>
      </c>
      <c r="O15" s="103">
        <v>12695</v>
      </c>
      <c r="P15" s="103">
        <v>3972</v>
      </c>
      <c r="Q15" s="104">
        <f>IF(D15&gt;0,O15/D15*100,"-")</f>
        <v>50.347015665278605</v>
      </c>
      <c r="R15" s="103">
        <v>350</v>
      </c>
      <c r="S15" s="101" t="s">
        <v>257</v>
      </c>
      <c r="T15" s="101"/>
      <c r="U15" s="101"/>
      <c r="V15" s="101"/>
      <c r="W15" s="101"/>
      <c r="X15" s="101" t="s">
        <v>257</v>
      </c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25</v>
      </c>
      <c r="B16" s="102" t="s">
        <v>272</v>
      </c>
      <c r="C16" s="101" t="s">
        <v>273</v>
      </c>
      <c r="D16" s="103">
        <f>+SUM(E16,+I16)</f>
        <v>118621</v>
      </c>
      <c r="E16" s="103">
        <f>+SUM(G16,+H16)</f>
        <v>1494</v>
      </c>
      <c r="F16" s="104">
        <f>IF(D16&gt;0,E16/D16*100,"-")</f>
        <v>1.2594734490520227</v>
      </c>
      <c r="G16" s="103">
        <v>1494</v>
      </c>
      <c r="H16" s="103">
        <v>0</v>
      </c>
      <c r="I16" s="103">
        <f>+SUM(K16,+M16,+O16)</f>
        <v>117127</v>
      </c>
      <c r="J16" s="104">
        <f>IF(D16&gt;0,I16/D16*100,"-")</f>
        <v>98.740526550947976</v>
      </c>
      <c r="K16" s="103">
        <v>77240</v>
      </c>
      <c r="L16" s="104">
        <f>IF(D16&gt;0,K16/D16*100,"-")</f>
        <v>65.114945920199631</v>
      </c>
      <c r="M16" s="103">
        <v>3720</v>
      </c>
      <c r="N16" s="104">
        <f>IF(D16&gt;0,M16/D16*100,"-")</f>
        <v>3.136038306876523</v>
      </c>
      <c r="O16" s="103">
        <v>36167</v>
      </c>
      <c r="P16" s="103">
        <v>14248</v>
      </c>
      <c r="Q16" s="104">
        <f>IF(D16&gt;0,O16/D16*100,"-")</f>
        <v>30.489542323871827</v>
      </c>
      <c r="R16" s="103">
        <v>1318</v>
      </c>
      <c r="S16" s="101"/>
      <c r="T16" s="101" t="s">
        <v>257</v>
      </c>
      <c r="U16" s="101"/>
      <c r="V16" s="101"/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25</v>
      </c>
      <c r="B17" s="102" t="s">
        <v>274</v>
      </c>
      <c r="C17" s="101" t="s">
        <v>275</v>
      </c>
      <c r="D17" s="103">
        <f>+SUM(E17,+I17)</f>
        <v>79297</v>
      </c>
      <c r="E17" s="103">
        <f>+SUM(G17,+H17)</f>
        <v>1418</v>
      </c>
      <c r="F17" s="104">
        <f>IF(D17&gt;0,E17/D17*100,"-")</f>
        <v>1.788213929909076</v>
      </c>
      <c r="G17" s="103">
        <v>1418</v>
      </c>
      <c r="H17" s="103">
        <v>0</v>
      </c>
      <c r="I17" s="103">
        <f>+SUM(K17,+M17,+O17)</f>
        <v>77879</v>
      </c>
      <c r="J17" s="104">
        <f>IF(D17&gt;0,I17/D17*100,"-")</f>
        <v>98.211786070090923</v>
      </c>
      <c r="K17" s="103">
        <v>53376</v>
      </c>
      <c r="L17" s="104">
        <f>IF(D17&gt;0,K17/D17*100,"-")</f>
        <v>67.311499804532332</v>
      </c>
      <c r="M17" s="103">
        <v>0</v>
      </c>
      <c r="N17" s="104">
        <f>IF(D17&gt;0,M17/D17*100,"-")</f>
        <v>0</v>
      </c>
      <c r="O17" s="103">
        <v>24503</v>
      </c>
      <c r="P17" s="103">
        <v>10147</v>
      </c>
      <c r="Q17" s="104">
        <f>IF(D17&gt;0,O17/D17*100,"-")</f>
        <v>30.900286265558595</v>
      </c>
      <c r="R17" s="103">
        <v>613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25</v>
      </c>
      <c r="B18" s="102" t="s">
        <v>276</v>
      </c>
      <c r="C18" s="101" t="s">
        <v>277</v>
      </c>
      <c r="D18" s="103">
        <f>+SUM(E18,+I18)</f>
        <v>37485</v>
      </c>
      <c r="E18" s="103">
        <f>+SUM(G18,+H18)</f>
        <v>589</v>
      </c>
      <c r="F18" s="104">
        <f>IF(D18&gt;0,E18/D18*100,"-")</f>
        <v>1.5712951847405627</v>
      </c>
      <c r="G18" s="103">
        <v>580</v>
      </c>
      <c r="H18" s="103">
        <v>9</v>
      </c>
      <c r="I18" s="103">
        <f>+SUM(K18,+M18,+O18)</f>
        <v>36896</v>
      </c>
      <c r="J18" s="104">
        <f>IF(D18&gt;0,I18/D18*100,"-")</f>
        <v>98.428704815259437</v>
      </c>
      <c r="K18" s="103">
        <v>34572</v>
      </c>
      <c r="L18" s="104">
        <f>IF(D18&gt;0,K18/D18*100,"-")</f>
        <v>92.228891556622656</v>
      </c>
      <c r="M18" s="103">
        <v>0</v>
      </c>
      <c r="N18" s="104">
        <f>IF(D18&gt;0,M18/D18*100,"-")</f>
        <v>0</v>
      </c>
      <c r="O18" s="103">
        <v>2324</v>
      </c>
      <c r="P18" s="103">
        <v>776</v>
      </c>
      <c r="Q18" s="104">
        <f>IF(D18&gt;0,O18/D18*100,"-")</f>
        <v>6.1998132586367882</v>
      </c>
      <c r="R18" s="103">
        <v>425</v>
      </c>
      <c r="S18" s="101"/>
      <c r="T18" s="101" t="s">
        <v>257</v>
      </c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25</v>
      </c>
      <c r="B19" s="102" t="s">
        <v>278</v>
      </c>
      <c r="C19" s="101" t="s">
        <v>279</v>
      </c>
      <c r="D19" s="103">
        <f>+SUM(E19,+I19)</f>
        <v>29306</v>
      </c>
      <c r="E19" s="103">
        <f>+SUM(G19,+H19)</f>
        <v>3312</v>
      </c>
      <c r="F19" s="104">
        <f>IF(D19&gt;0,E19/D19*100,"-")</f>
        <v>11.301439978161469</v>
      </c>
      <c r="G19" s="103">
        <v>3312</v>
      </c>
      <c r="H19" s="103">
        <v>0</v>
      </c>
      <c r="I19" s="103">
        <f>+SUM(K19,+M19,+O19)</f>
        <v>25994</v>
      </c>
      <c r="J19" s="104">
        <f>IF(D19&gt;0,I19/D19*100,"-")</f>
        <v>88.698560021838531</v>
      </c>
      <c r="K19" s="103">
        <v>15993</v>
      </c>
      <c r="L19" s="104">
        <f>IF(D19&gt;0,K19/D19*100,"-")</f>
        <v>54.57244250324166</v>
      </c>
      <c r="M19" s="103">
        <v>0</v>
      </c>
      <c r="N19" s="104">
        <f>IF(D19&gt;0,M19/D19*100,"-")</f>
        <v>0</v>
      </c>
      <c r="O19" s="103">
        <v>10001</v>
      </c>
      <c r="P19" s="103">
        <v>4598</v>
      </c>
      <c r="Q19" s="104">
        <f>IF(D19&gt;0,O19/D19*100,"-")</f>
        <v>34.126117518596878</v>
      </c>
      <c r="R19" s="103">
        <v>221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25</v>
      </c>
      <c r="B20" s="102" t="s">
        <v>280</v>
      </c>
      <c r="C20" s="101" t="s">
        <v>281</v>
      </c>
      <c r="D20" s="103">
        <f>+SUM(E20,+I20)</f>
        <v>3396</v>
      </c>
      <c r="E20" s="103">
        <f>+SUM(G20,+H20)</f>
        <v>372</v>
      </c>
      <c r="F20" s="104">
        <f>IF(D20&gt;0,E20/D20*100,"-")</f>
        <v>10.954063604240282</v>
      </c>
      <c r="G20" s="103">
        <v>308</v>
      </c>
      <c r="H20" s="103">
        <v>64</v>
      </c>
      <c r="I20" s="103">
        <f>+SUM(K20,+M20,+O20)</f>
        <v>3024</v>
      </c>
      <c r="J20" s="104">
        <f>IF(D20&gt;0,I20/D20*100,"-")</f>
        <v>89.045936395759711</v>
      </c>
      <c r="K20" s="103">
        <v>194</v>
      </c>
      <c r="L20" s="104">
        <f>IF(D20&gt;0,K20/D20*100,"-")</f>
        <v>5.7126030624263846</v>
      </c>
      <c r="M20" s="103">
        <v>0</v>
      </c>
      <c r="N20" s="104">
        <f>IF(D20&gt;0,M20/D20*100,"-")</f>
        <v>0</v>
      </c>
      <c r="O20" s="103">
        <v>2830</v>
      </c>
      <c r="P20" s="103">
        <v>2703</v>
      </c>
      <c r="Q20" s="104">
        <f>IF(D20&gt;0,O20/D20*100,"-")</f>
        <v>83.333333333333343</v>
      </c>
      <c r="R20" s="103">
        <v>34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25</v>
      </c>
      <c r="B21" s="102" t="s">
        <v>282</v>
      </c>
      <c r="C21" s="101" t="s">
        <v>283</v>
      </c>
      <c r="D21" s="103">
        <f>+SUM(E21,+I21)</f>
        <v>18683</v>
      </c>
      <c r="E21" s="103">
        <f>+SUM(G21,+H21)</f>
        <v>526</v>
      </c>
      <c r="F21" s="104">
        <f>IF(D21&gt;0,E21/D21*100,"-")</f>
        <v>2.8153936733929239</v>
      </c>
      <c r="G21" s="103">
        <v>526</v>
      </c>
      <c r="H21" s="103">
        <v>0</v>
      </c>
      <c r="I21" s="103">
        <f>+SUM(K21,+M21,+O21)</f>
        <v>18157</v>
      </c>
      <c r="J21" s="104">
        <f>IF(D21&gt;0,I21/D21*100,"-")</f>
        <v>97.184606326607081</v>
      </c>
      <c r="K21" s="103">
        <v>9581</v>
      </c>
      <c r="L21" s="104">
        <f>IF(D21&gt;0,K21/D21*100,"-")</f>
        <v>51.281914039501153</v>
      </c>
      <c r="M21" s="103">
        <v>0</v>
      </c>
      <c r="N21" s="104">
        <f>IF(D21&gt;0,M21/D21*100,"-")</f>
        <v>0</v>
      </c>
      <c r="O21" s="103">
        <v>8576</v>
      </c>
      <c r="P21" s="103">
        <v>3195</v>
      </c>
      <c r="Q21" s="104">
        <f>IF(D21&gt;0,O21/D21*100,"-")</f>
        <v>45.902692287105921</v>
      </c>
      <c r="R21" s="103">
        <v>125</v>
      </c>
      <c r="S21" s="101"/>
      <c r="T21" s="101" t="s">
        <v>257</v>
      </c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25</v>
      </c>
      <c r="B22" s="102" t="s">
        <v>284</v>
      </c>
      <c r="C22" s="101" t="s">
        <v>285</v>
      </c>
      <c r="D22" s="103">
        <f>+SUM(E22,+I22)</f>
        <v>22933</v>
      </c>
      <c r="E22" s="103">
        <f>+SUM(G22,+H22)</f>
        <v>233</v>
      </c>
      <c r="F22" s="104">
        <f>IF(D22&gt;0,E22/D22*100,"-")</f>
        <v>1.0160031395805171</v>
      </c>
      <c r="G22" s="103">
        <v>233</v>
      </c>
      <c r="H22" s="103">
        <v>0</v>
      </c>
      <c r="I22" s="103">
        <f>+SUM(K22,+M22,+O22)</f>
        <v>22700</v>
      </c>
      <c r="J22" s="104">
        <f>IF(D22&gt;0,I22/D22*100,"-")</f>
        <v>98.983996860419481</v>
      </c>
      <c r="K22" s="103">
        <v>20515</v>
      </c>
      <c r="L22" s="104">
        <f>IF(D22&gt;0,K22/D22*100,"-")</f>
        <v>89.456242096542098</v>
      </c>
      <c r="M22" s="103">
        <v>601</v>
      </c>
      <c r="N22" s="104">
        <f>IF(D22&gt;0,M22/D22*100,"-")</f>
        <v>2.6206776261282867</v>
      </c>
      <c r="O22" s="103">
        <v>1584</v>
      </c>
      <c r="P22" s="103">
        <v>412</v>
      </c>
      <c r="Q22" s="104">
        <f>IF(D22&gt;0,O22/D22*100,"-")</f>
        <v>6.9070771377490958</v>
      </c>
      <c r="R22" s="103">
        <v>167</v>
      </c>
      <c r="S22" s="101" t="s">
        <v>257</v>
      </c>
      <c r="T22" s="101"/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25</v>
      </c>
      <c r="B23" s="102" t="s">
        <v>286</v>
      </c>
      <c r="C23" s="101" t="s">
        <v>287</v>
      </c>
      <c r="D23" s="103">
        <f>+SUM(E23,+I23)</f>
        <v>28283</v>
      </c>
      <c r="E23" s="103">
        <f>+SUM(G23,+H23)</f>
        <v>994</v>
      </c>
      <c r="F23" s="104">
        <f>IF(D23&gt;0,E23/D23*100,"-")</f>
        <v>3.5144786620938375</v>
      </c>
      <c r="G23" s="103">
        <v>994</v>
      </c>
      <c r="H23" s="103">
        <v>0</v>
      </c>
      <c r="I23" s="103">
        <f>+SUM(K23,+M23,+O23)</f>
        <v>27289</v>
      </c>
      <c r="J23" s="104">
        <f>IF(D23&gt;0,I23/D23*100,"-")</f>
        <v>96.485521337906164</v>
      </c>
      <c r="K23" s="103">
        <v>13562</v>
      </c>
      <c r="L23" s="104">
        <f>IF(D23&gt;0,K23/D23*100,"-")</f>
        <v>47.951066011384931</v>
      </c>
      <c r="M23" s="103">
        <v>0</v>
      </c>
      <c r="N23" s="104">
        <f>IF(D23&gt;0,M23/D23*100,"-")</f>
        <v>0</v>
      </c>
      <c r="O23" s="103">
        <v>13727</v>
      </c>
      <c r="P23" s="103">
        <v>3793</v>
      </c>
      <c r="Q23" s="104">
        <f>IF(D23&gt;0,O23/D23*100,"-")</f>
        <v>48.534455326521233</v>
      </c>
      <c r="R23" s="103">
        <v>188</v>
      </c>
      <c r="S23" s="101"/>
      <c r="T23" s="101" t="s">
        <v>257</v>
      </c>
      <c r="U23" s="101"/>
      <c r="V23" s="101"/>
      <c r="W23" s="101"/>
      <c r="X23" s="101"/>
      <c r="Y23" s="101" t="s">
        <v>257</v>
      </c>
      <c r="Z23" s="101"/>
      <c r="AA23" s="189" t="s">
        <v>256</v>
      </c>
      <c r="AB23" s="190"/>
    </row>
    <row r="24" spans="1:28" s="105" customFormat="1" ht="13.5" customHeight="1">
      <c r="A24" s="101" t="s">
        <v>25</v>
      </c>
      <c r="B24" s="102" t="s">
        <v>288</v>
      </c>
      <c r="C24" s="101" t="s">
        <v>289</v>
      </c>
      <c r="D24" s="103">
        <f>+SUM(E24,+I24)</f>
        <v>7310</v>
      </c>
      <c r="E24" s="103">
        <f>+SUM(G24,+H24)</f>
        <v>298</v>
      </c>
      <c r="F24" s="104">
        <f>IF(D24&gt;0,E24/D24*100,"-")</f>
        <v>4.0766073871409025</v>
      </c>
      <c r="G24" s="103">
        <v>298</v>
      </c>
      <c r="H24" s="103">
        <v>0</v>
      </c>
      <c r="I24" s="103">
        <f>+SUM(K24,+M24,+O24)</f>
        <v>7012</v>
      </c>
      <c r="J24" s="104">
        <f>IF(D24&gt;0,I24/D24*100,"-")</f>
        <v>95.923392612859089</v>
      </c>
      <c r="K24" s="103">
        <v>7012</v>
      </c>
      <c r="L24" s="104">
        <f>IF(D24&gt;0,K24/D24*100,"-")</f>
        <v>95.923392612859089</v>
      </c>
      <c r="M24" s="103">
        <v>0</v>
      </c>
      <c r="N24" s="104">
        <f>IF(D24&gt;0,M24/D24*100,"-")</f>
        <v>0</v>
      </c>
      <c r="O24" s="103">
        <v>0</v>
      </c>
      <c r="P24" s="103">
        <v>0</v>
      </c>
      <c r="Q24" s="104">
        <f>IF(D24&gt;0,O24/D24*100,"-")</f>
        <v>0</v>
      </c>
      <c r="R24" s="103">
        <v>217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25</v>
      </c>
      <c r="B25" s="102" t="s">
        <v>290</v>
      </c>
      <c r="C25" s="101" t="s">
        <v>291</v>
      </c>
      <c r="D25" s="103">
        <f>+SUM(E25,+I25)</f>
        <v>8491</v>
      </c>
      <c r="E25" s="103">
        <f>+SUM(G25,+H25)</f>
        <v>12</v>
      </c>
      <c r="F25" s="104">
        <f>IF(D25&gt;0,E25/D25*100,"-")</f>
        <v>0.14132610999882228</v>
      </c>
      <c r="G25" s="103">
        <v>12</v>
      </c>
      <c r="H25" s="103">
        <v>0</v>
      </c>
      <c r="I25" s="103">
        <f>+SUM(K25,+M25,+O25)</f>
        <v>8479</v>
      </c>
      <c r="J25" s="104">
        <f>IF(D25&gt;0,I25/D25*100,"-")</f>
        <v>99.858673890001185</v>
      </c>
      <c r="K25" s="103">
        <v>8469</v>
      </c>
      <c r="L25" s="104">
        <f>IF(D25&gt;0,K25/D25*100,"-")</f>
        <v>99.740902131668832</v>
      </c>
      <c r="M25" s="103">
        <v>0</v>
      </c>
      <c r="N25" s="104">
        <f>IF(D25&gt;0,M25/D25*100,"-")</f>
        <v>0</v>
      </c>
      <c r="O25" s="103">
        <v>10</v>
      </c>
      <c r="P25" s="103">
        <v>0</v>
      </c>
      <c r="Q25" s="104">
        <f>IF(D25&gt;0,O25/D25*100,"-")</f>
        <v>0.1177717583323519</v>
      </c>
      <c r="R25" s="103">
        <v>173</v>
      </c>
      <c r="S25" s="101" t="s">
        <v>257</v>
      </c>
      <c r="T25" s="101"/>
      <c r="U25" s="101"/>
      <c r="V25" s="101"/>
      <c r="W25" s="101"/>
      <c r="X25" s="101" t="s">
        <v>257</v>
      </c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25</v>
      </c>
      <c r="B26" s="102" t="s">
        <v>292</v>
      </c>
      <c r="C26" s="101" t="s">
        <v>293</v>
      </c>
      <c r="D26" s="103">
        <f>+SUM(E26,+I26)</f>
        <v>6782</v>
      </c>
      <c r="E26" s="103">
        <f>+SUM(G26,+H26)</f>
        <v>96</v>
      </c>
      <c r="F26" s="104">
        <f>IF(D26&gt;0,E26/D26*100,"-")</f>
        <v>1.415511648481274</v>
      </c>
      <c r="G26" s="103">
        <v>96</v>
      </c>
      <c r="H26" s="103">
        <v>0</v>
      </c>
      <c r="I26" s="103">
        <f>+SUM(K26,+M26,+O26)</f>
        <v>6686</v>
      </c>
      <c r="J26" s="104">
        <f>IF(D26&gt;0,I26/D26*100,"-")</f>
        <v>98.584488351518729</v>
      </c>
      <c r="K26" s="103">
        <v>6384</v>
      </c>
      <c r="L26" s="104">
        <f>IF(D26&gt;0,K26/D26*100,"-")</f>
        <v>94.131524624004712</v>
      </c>
      <c r="M26" s="103">
        <v>0</v>
      </c>
      <c r="N26" s="104">
        <f>IF(D26&gt;0,M26/D26*100,"-")</f>
        <v>0</v>
      </c>
      <c r="O26" s="103">
        <v>302</v>
      </c>
      <c r="P26" s="103">
        <v>3</v>
      </c>
      <c r="Q26" s="104">
        <f>IF(D26&gt;0,O26/D26*100,"-")</f>
        <v>4.4529637275140077</v>
      </c>
      <c r="R26" s="103">
        <v>101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25</v>
      </c>
      <c r="B27" s="102" t="s">
        <v>294</v>
      </c>
      <c r="C27" s="101" t="s">
        <v>295</v>
      </c>
      <c r="D27" s="103">
        <f>+SUM(E27,+I27)</f>
        <v>31790</v>
      </c>
      <c r="E27" s="103">
        <f>+SUM(G27,+H27)</f>
        <v>894</v>
      </c>
      <c r="F27" s="104">
        <f>IF(D27&gt;0,E27/D27*100,"-")</f>
        <v>2.8122050959421201</v>
      </c>
      <c r="G27" s="103">
        <v>894</v>
      </c>
      <c r="H27" s="103">
        <v>0</v>
      </c>
      <c r="I27" s="103">
        <f>+SUM(K27,+M27,+O27)</f>
        <v>30896</v>
      </c>
      <c r="J27" s="104">
        <f>IF(D27&gt;0,I27/D27*100,"-")</f>
        <v>97.187794904057881</v>
      </c>
      <c r="K27" s="103">
        <v>28473</v>
      </c>
      <c r="L27" s="104">
        <f>IF(D27&gt;0,K27/D27*100,"-")</f>
        <v>89.565901226800875</v>
      </c>
      <c r="M27" s="103">
        <v>0</v>
      </c>
      <c r="N27" s="104">
        <f>IF(D27&gt;0,M27/D27*100,"-")</f>
        <v>0</v>
      </c>
      <c r="O27" s="103">
        <v>2423</v>
      </c>
      <c r="P27" s="103">
        <v>338</v>
      </c>
      <c r="Q27" s="104">
        <f>IF(D27&gt;0,O27/D27*100,"-")</f>
        <v>7.6218936772569998</v>
      </c>
      <c r="R27" s="103">
        <v>265</v>
      </c>
      <c r="S27" s="101" t="s">
        <v>257</v>
      </c>
      <c r="T27" s="101"/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25</v>
      </c>
      <c r="B28" s="102" t="s">
        <v>296</v>
      </c>
      <c r="C28" s="101" t="s">
        <v>297</v>
      </c>
      <c r="D28" s="103">
        <f>+SUM(E28,+I28)</f>
        <v>1397</v>
      </c>
      <c r="E28" s="103">
        <f>+SUM(G28,+H28)</f>
        <v>556</v>
      </c>
      <c r="F28" s="104">
        <f>IF(D28&gt;0,E28/D28*100,"-")</f>
        <v>39.799570508231923</v>
      </c>
      <c r="G28" s="103">
        <v>556</v>
      </c>
      <c r="H28" s="103">
        <v>0</v>
      </c>
      <c r="I28" s="103">
        <f>+SUM(K28,+M28,+O28)</f>
        <v>841</v>
      </c>
      <c r="J28" s="104">
        <f>IF(D28&gt;0,I28/D28*100,"-")</f>
        <v>60.20042949176807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841</v>
      </c>
      <c r="P28" s="103">
        <v>803</v>
      </c>
      <c r="Q28" s="104">
        <f>IF(D28&gt;0,O28/D28*100,"-")</f>
        <v>60.20042949176807</v>
      </c>
      <c r="R28" s="103">
        <v>15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25</v>
      </c>
      <c r="B29" s="102" t="s">
        <v>298</v>
      </c>
      <c r="C29" s="101" t="s">
        <v>299</v>
      </c>
      <c r="D29" s="103">
        <f>+SUM(E29,+I29)</f>
        <v>1555</v>
      </c>
      <c r="E29" s="103">
        <f>+SUM(G29,+H29)</f>
        <v>370</v>
      </c>
      <c r="F29" s="104">
        <f>IF(D29&gt;0,E29/D29*100,"-")</f>
        <v>23.79421221864952</v>
      </c>
      <c r="G29" s="103">
        <v>370</v>
      </c>
      <c r="H29" s="103">
        <v>0</v>
      </c>
      <c r="I29" s="103">
        <f>+SUM(K29,+M29,+O29)</f>
        <v>1185</v>
      </c>
      <c r="J29" s="104">
        <f>IF(D29&gt;0,I29/D29*100,"-")</f>
        <v>76.20578778135048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1185</v>
      </c>
      <c r="P29" s="103">
        <v>1142</v>
      </c>
      <c r="Q29" s="104">
        <f>IF(D29&gt;0,O29/D29*100,"-")</f>
        <v>76.20578778135048</v>
      </c>
      <c r="R29" s="103">
        <v>9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25</v>
      </c>
      <c r="B30" s="102" t="s">
        <v>300</v>
      </c>
      <c r="C30" s="101" t="s">
        <v>301</v>
      </c>
      <c r="D30" s="103">
        <f>+SUM(E30,+I30)</f>
        <v>6610</v>
      </c>
      <c r="E30" s="103">
        <f>+SUM(G30,+H30)</f>
        <v>1295</v>
      </c>
      <c r="F30" s="104">
        <f>IF(D30&gt;0,E30/D30*100,"-")</f>
        <v>19.591527987897127</v>
      </c>
      <c r="G30" s="103">
        <v>1295</v>
      </c>
      <c r="H30" s="103">
        <v>0</v>
      </c>
      <c r="I30" s="103">
        <f>+SUM(K30,+M30,+O30)</f>
        <v>5315</v>
      </c>
      <c r="J30" s="104">
        <f>IF(D30&gt;0,I30/D30*100,"-")</f>
        <v>80.408472012102877</v>
      </c>
      <c r="K30" s="103">
        <v>1613</v>
      </c>
      <c r="L30" s="104">
        <f>IF(D30&gt;0,K30/D30*100,"-")</f>
        <v>24.402420574886534</v>
      </c>
      <c r="M30" s="103">
        <v>0</v>
      </c>
      <c r="N30" s="104">
        <f>IF(D30&gt;0,M30/D30*100,"-")</f>
        <v>0</v>
      </c>
      <c r="O30" s="103">
        <v>3702</v>
      </c>
      <c r="P30" s="103">
        <v>2672</v>
      </c>
      <c r="Q30" s="104">
        <f>IF(D30&gt;0,O30/D30*100,"-")</f>
        <v>56.006051437216342</v>
      </c>
      <c r="R30" s="103">
        <v>10</v>
      </c>
      <c r="S30" s="101"/>
      <c r="T30" s="101" t="s">
        <v>257</v>
      </c>
      <c r="U30" s="101"/>
      <c r="V30" s="101"/>
      <c r="W30" s="101"/>
      <c r="X30" s="101" t="s">
        <v>257</v>
      </c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25</v>
      </c>
      <c r="B31" s="102" t="s">
        <v>302</v>
      </c>
      <c r="C31" s="101" t="s">
        <v>303</v>
      </c>
      <c r="D31" s="103">
        <f>+SUM(E31,+I31)</f>
        <v>5496</v>
      </c>
      <c r="E31" s="103">
        <f>+SUM(G31,+H31)</f>
        <v>248</v>
      </c>
      <c r="F31" s="104">
        <f>IF(D31&gt;0,E31/D31*100,"-")</f>
        <v>4.512372634643377</v>
      </c>
      <c r="G31" s="103">
        <v>230</v>
      </c>
      <c r="H31" s="103">
        <v>18</v>
      </c>
      <c r="I31" s="103">
        <f>+SUM(K31,+M31,+O31)</f>
        <v>5248</v>
      </c>
      <c r="J31" s="104">
        <f>IF(D31&gt;0,I31/D31*100,"-")</f>
        <v>95.487627365356616</v>
      </c>
      <c r="K31" s="103">
        <v>4929</v>
      </c>
      <c r="L31" s="104">
        <f>IF(D31&gt;0,K31/D31*100,"-")</f>
        <v>89.683406113537117</v>
      </c>
      <c r="M31" s="103">
        <v>0</v>
      </c>
      <c r="N31" s="104">
        <f>IF(D31&gt;0,M31/D31*100,"-")</f>
        <v>0</v>
      </c>
      <c r="O31" s="103">
        <v>319</v>
      </c>
      <c r="P31" s="103">
        <v>56</v>
      </c>
      <c r="Q31" s="104">
        <f>IF(D31&gt;0,O31/D31*100,"-")</f>
        <v>5.8042212518195049</v>
      </c>
      <c r="R31" s="103">
        <v>22</v>
      </c>
      <c r="S31" s="101"/>
      <c r="T31" s="101" t="s">
        <v>257</v>
      </c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25</v>
      </c>
      <c r="B32" s="102" t="s">
        <v>304</v>
      </c>
      <c r="C32" s="101" t="s">
        <v>305</v>
      </c>
      <c r="D32" s="103">
        <f>+SUM(E32,+I32)</f>
        <v>22155</v>
      </c>
      <c r="E32" s="103">
        <f>+SUM(G32,+H32)</f>
        <v>183</v>
      </c>
      <c r="F32" s="104">
        <f>IF(D32&gt;0,E32/D32*100,"-")</f>
        <v>0.82599864590385919</v>
      </c>
      <c r="G32" s="103">
        <v>183</v>
      </c>
      <c r="H32" s="103">
        <v>0</v>
      </c>
      <c r="I32" s="103">
        <f>+SUM(K32,+M32,+O32)</f>
        <v>21972</v>
      </c>
      <c r="J32" s="104">
        <f>IF(D32&gt;0,I32/D32*100,"-")</f>
        <v>99.174001354096148</v>
      </c>
      <c r="K32" s="103">
        <v>20446</v>
      </c>
      <c r="L32" s="104">
        <f>IF(D32&gt;0,K32/D32*100,"-")</f>
        <v>92.286165651094564</v>
      </c>
      <c r="M32" s="103">
        <v>0</v>
      </c>
      <c r="N32" s="104">
        <f>IF(D32&gt;0,M32/D32*100,"-")</f>
        <v>0</v>
      </c>
      <c r="O32" s="103">
        <v>1526</v>
      </c>
      <c r="P32" s="103">
        <v>313</v>
      </c>
      <c r="Q32" s="104">
        <f>IF(D32&gt;0,O32/D32*100,"-")</f>
        <v>6.8878357030015795</v>
      </c>
      <c r="R32" s="103">
        <v>172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25</v>
      </c>
      <c r="B33" s="102" t="s">
        <v>306</v>
      </c>
      <c r="C33" s="101" t="s">
        <v>307</v>
      </c>
      <c r="D33" s="103">
        <f>+SUM(E33,+I33)</f>
        <v>24154</v>
      </c>
      <c r="E33" s="103">
        <f>+SUM(G33,+H33)</f>
        <v>293</v>
      </c>
      <c r="F33" s="104">
        <f>IF(D33&gt;0,E33/D33*100,"-")</f>
        <v>1.2130495984102012</v>
      </c>
      <c r="G33" s="103">
        <v>293</v>
      </c>
      <c r="H33" s="103">
        <v>0</v>
      </c>
      <c r="I33" s="103">
        <f>+SUM(K33,+M33,+O33)</f>
        <v>23861</v>
      </c>
      <c r="J33" s="104">
        <f>IF(D33&gt;0,I33/D33*100,"-")</f>
        <v>98.786950401589806</v>
      </c>
      <c r="K33" s="103">
        <v>22590</v>
      </c>
      <c r="L33" s="104">
        <f>IF(D33&gt;0,K33/D33*100,"-")</f>
        <v>93.524882007120965</v>
      </c>
      <c r="M33" s="103">
        <v>0</v>
      </c>
      <c r="N33" s="104">
        <f>IF(D33&gt;0,M33/D33*100,"-")</f>
        <v>0</v>
      </c>
      <c r="O33" s="103">
        <v>1271</v>
      </c>
      <c r="P33" s="103">
        <v>350</v>
      </c>
      <c r="Q33" s="104">
        <f>IF(D33&gt;0,O33/D33*100,"-")</f>
        <v>5.2620683944688249</v>
      </c>
      <c r="R33" s="103">
        <v>204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25</v>
      </c>
      <c r="B34" s="102" t="s">
        <v>308</v>
      </c>
      <c r="C34" s="101" t="s">
        <v>309</v>
      </c>
      <c r="D34" s="103">
        <f>+SUM(E34,+I34)</f>
        <v>34973</v>
      </c>
      <c r="E34" s="103">
        <f>+SUM(G34,+H34)</f>
        <v>660</v>
      </c>
      <c r="F34" s="104">
        <f>IF(D34&gt;0,E34/D34*100,"-")</f>
        <v>1.8871701026506162</v>
      </c>
      <c r="G34" s="103">
        <v>660</v>
      </c>
      <c r="H34" s="103">
        <v>0</v>
      </c>
      <c r="I34" s="103">
        <f>+SUM(K34,+M34,+O34)</f>
        <v>34313</v>
      </c>
      <c r="J34" s="104">
        <f>IF(D34&gt;0,I34/D34*100,"-")</f>
        <v>98.112829897349386</v>
      </c>
      <c r="K34" s="103">
        <v>32110</v>
      </c>
      <c r="L34" s="104">
        <f>IF(D34&gt;0,K34/D34*100,"-")</f>
        <v>91.813684842592863</v>
      </c>
      <c r="M34" s="103">
        <v>0</v>
      </c>
      <c r="N34" s="104">
        <f>IF(D34&gt;0,M34/D34*100,"-")</f>
        <v>0</v>
      </c>
      <c r="O34" s="103">
        <v>2203</v>
      </c>
      <c r="P34" s="103">
        <v>484</v>
      </c>
      <c r="Q34" s="104">
        <f>IF(D34&gt;0,O34/D34*100,"-")</f>
        <v>6.2991450547565258</v>
      </c>
      <c r="R34" s="103">
        <v>235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25</v>
      </c>
      <c r="B35" s="102" t="s">
        <v>310</v>
      </c>
      <c r="C35" s="101" t="s">
        <v>311</v>
      </c>
      <c r="D35" s="103">
        <f>+SUM(E35,+I35)</f>
        <v>17426</v>
      </c>
      <c r="E35" s="103">
        <f>+SUM(G35,+H35)</f>
        <v>185</v>
      </c>
      <c r="F35" s="104">
        <f>IF(D35&gt;0,E35/D35*100,"-")</f>
        <v>1.0616320440720761</v>
      </c>
      <c r="G35" s="103">
        <v>185</v>
      </c>
      <c r="H35" s="103">
        <v>0</v>
      </c>
      <c r="I35" s="103">
        <f>+SUM(K35,+M35,+O35)</f>
        <v>17241</v>
      </c>
      <c r="J35" s="104">
        <f>IF(D35&gt;0,I35/D35*100,"-")</f>
        <v>98.938367955927916</v>
      </c>
      <c r="K35" s="103">
        <v>16152</v>
      </c>
      <c r="L35" s="104">
        <f>IF(D35&gt;0,K35/D35*100,"-")</f>
        <v>92.689085274876632</v>
      </c>
      <c r="M35" s="103">
        <v>0</v>
      </c>
      <c r="N35" s="104">
        <f>IF(D35&gt;0,M35/D35*100,"-")</f>
        <v>0</v>
      </c>
      <c r="O35" s="103">
        <v>1089</v>
      </c>
      <c r="P35" s="103">
        <v>88</v>
      </c>
      <c r="Q35" s="104">
        <f>IF(D35&gt;0,O35/D35*100,"-")</f>
        <v>6.2492826810513025</v>
      </c>
      <c r="R35" s="103">
        <v>117</v>
      </c>
      <c r="S35" s="101" t="s">
        <v>257</v>
      </c>
      <c r="T35" s="101"/>
      <c r="U35" s="101"/>
      <c r="V35" s="101"/>
      <c r="W35" s="101"/>
      <c r="X35" s="101" t="s">
        <v>257</v>
      </c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25</v>
      </c>
      <c r="B36" s="102" t="s">
        <v>312</v>
      </c>
      <c r="C36" s="101" t="s">
        <v>313</v>
      </c>
      <c r="D36" s="103">
        <f>+SUM(E36,+I36)</f>
        <v>6526</v>
      </c>
      <c r="E36" s="103">
        <f>+SUM(G36,+H36)</f>
        <v>1445</v>
      </c>
      <c r="F36" s="104">
        <f>IF(D36&gt;0,E36/D36*100,"-")</f>
        <v>22.14220042905302</v>
      </c>
      <c r="G36" s="103">
        <v>1445</v>
      </c>
      <c r="H36" s="103">
        <v>0</v>
      </c>
      <c r="I36" s="103">
        <f>+SUM(K36,+M36,+O36)</f>
        <v>5081</v>
      </c>
      <c r="J36" s="104">
        <f>IF(D36&gt;0,I36/D36*100,"-")</f>
        <v>77.85779957094698</v>
      </c>
      <c r="K36" s="103">
        <v>1687</v>
      </c>
      <c r="L36" s="104">
        <f>IF(D36&gt;0,K36/D36*100,"-")</f>
        <v>25.850444376340793</v>
      </c>
      <c r="M36" s="103">
        <v>148</v>
      </c>
      <c r="N36" s="104">
        <f>IF(D36&gt;0,M36/D36*100,"-")</f>
        <v>2.2678516702421088</v>
      </c>
      <c r="O36" s="103">
        <v>3246</v>
      </c>
      <c r="P36" s="103">
        <v>1445</v>
      </c>
      <c r="Q36" s="104">
        <f>IF(D36&gt;0,O36/D36*100,"-")</f>
        <v>49.739503524364082</v>
      </c>
      <c r="R36" s="103">
        <v>70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25</v>
      </c>
      <c r="B37" s="102" t="s">
        <v>314</v>
      </c>
      <c r="C37" s="101" t="s">
        <v>315</v>
      </c>
      <c r="D37" s="103">
        <f>+SUM(E37,+I37)</f>
        <v>17169</v>
      </c>
      <c r="E37" s="103">
        <f>+SUM(G37,+H37)</f>
        <v>1444</v>
      </c>
      <c r="F37" s="104">
        <f>IF(D37&gt;0,E37/D37*100,"-")</f>
        <v>8.4105073096860625</v>
      </c>
      <c r="G37" s="103">
        <v>1444</v>
      </c>
      <c r="H37" s="103">
        <v>0</v>
      </c>
      <c r="I37" s="103">
        <f>+SUM(K37,+M37,+O37)</f>
        <v>15725</v>
      </c>
      <c r="J37" s="104">
        <f>IF(D37&gt;0,I37/D37*100,"-")</f>
        <v>91.589492690313932</v>
      </c>
      <c r="K37" s="103">
        <v>13498</v>
      </c>
      <c r="L37" s="104">
        <f>IF(D37&gt;0,K37/D37*100,"-")</f>
        <v>78.618440212010015</v>
      </c>
      <c r="M37" s="103">
        <v>0</v>
      </c>
      <c r="N37" s="104">
        <f>IF(D37&gt;0,M37/D37*100,"-")</f>
        <v>0</v>
      </c>
      <c r="O37" s="103">
        <v>2227</v>
      </c>
      <c r="P37" s="103">
        <v>1409</v>
      </c>
      <c r="Q37" s="104">
        <f>IF(D37&gt;0,O37/D37*100,"-")</f>
        <v>12.971052478303921</v>
      </c>
      <c r="R37" s="103">
        <v>235</v>
      </c>
      <c r="S37" s="101"/>
      <c r="T37" s="101" t="s">
        <v>257</v>
      </c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25</v>
      </c>
      <c r="B38" s="102" t="s">
        <v>316</v>
      </c>
      <c r="C38" s="101" t="s">
        <v>317</v>
      </c>
      <c r="D38" s="103">
        <f>+SUM(E38,+I38)</f>
        <v>5149</v>
      </c>
      <c r="E38" s="103">
        <f>+SUM(G38,+H38)</f>
        <v>1436</v>
      </c>
      <c r="F38" s="104">
        <f>IF(D38&gt;0,E38/D38*100,"-")</f>
        <v>27.888910468052046</v>
      </c>
      <c r="G38" s="103">
        <v>1436</v>
      </c>
      <c r="H38" s="103">
        <v>0</v>
      </c>
      <c r="I38" s="103">
        <f>+SUM(K38,+M38,+O38)</f>
        <v>3713</v>
      </c>
      <c r="J38" s="104">
        <f>IF(D38&gt;0,I38/D38*100,"-")</f>
        <v>72.111089531947954</v>
      </c>
      <c r="K38" s="103">
        <v>975</v>
      </c>
      <c r="L38" s="104">
        <f>IF(D38&gt;0,K38/D38*100,"-")</f>
        <v>18.935715672946206</v>
      </c>
      <c r="M38" s="103">
        <v>0</v>
      </c>
      <c r="N38" s="104">
        <f>IF(D38&gt;0,M38/D38*100,"-")</f>
        <v>0</v>
      </c>
      <c r="O38" s="103">
        <v>2738</v>
      </c>
      <c r="P38" s="103">
        <v>1333</v>
      </c>
      <c r="Q38" s="104">
        <f>IF(D38&gt;0,O38/D38*100,"-")</f>
        <v>53.175373859001752</v>
      </c>
      <c r="R38" s="103">
        <v>37</v>
      </c>
      <c r="S38" s="101"/>
      <c r="T38" s="101" t="s">
        <v>257</v>
      </c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25</v>
      </c>
      <c r="B39" s="102" t="s">
        <v>318</v>
      </c>
      <c r="C39" s="101" t="s">
        <v>319</v>
      </c>
      <c r="D39" s="103">
        <f>+SUM(E39,+I39)</f>
        <v>676</v>
      </c>
      <c r="E39" s="103">
        <f>+SUM(G39,+H39)</f>
        <v>82</v>
      </c>
      <c r="F39" s="104">
        <f>IF(D39&gt;0,E39/D39*100,"-")</f>
        <v>12.1301775147929</v>
      </c>
      <c r="G39" s="103">
        <v>82</v>
      </c>
      <c r="H39" s="103">
        <v>0</v>
      </c>
      <c r="I39" s="103">
        <f>+SUM(K39,+M39,+O39)</f>
        <v>594</v>
      </c>
      <c r="J39" s="104">
        <f>IF(D39&gt;0,I39/D39*100,"-")</f>
        <v>87.869822485207109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594</v>
      </c>
      <c r="P39" s="103">
        <v>585</v>
      </c>
      <c r="Q39" s="104">
        <f>IF(D39&gt;0,O39/D39*100,"-")</f>
        <v>87.869822485207109</v>
      </c>
      <c r="R39" s="103">
        <v>6</v>
      </c>
      <c r="S39" s="101" t="s">
        <v>257</v>
      </c>
      <c r="T39" s="101"/>
      <c r="U39" s="101"/>
      <c r="V39" s="101"/>
      <c r="W39" s="101"/>
      <c r="X39" s="101" t="s">
        <v>257</v>
      </c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25</v>
      </c>
      <c r="B40" s="102" t="s">
        <v>320</v>
      </c>
      <c r="C40" s="101" t="s">
        <v>321</v>
      </c>
      <c r="D40" s="103">
        <f>+SUM(E40,+I40)</f>
        <v>1339</v>
      </c>
      <c r="E40" s="103">
        <f>+SUM(G40,+H40)</f>
        <v>138</v>
      </c>
      <c r="F40" s="104">
        <f>IF(D40&gt;0,E40/D40*100,"-")</f>
        <v>10.306198655713219</v>
      </c>
      <c r="G40" s="103">
        <v>121</v>
      </c>
      <c r="H40" s="103">
        <v>17</v>
      </c>
      <c r="I40" s="103">
        <f>+SUM(K40,+M40,+O40)</f>
        <v>1201</v>
      </c>
      <c r="J40" s="104">
        <f>IF(D40&gt;0,I40/D40*100,"-")</f>
        <v>89.693801344286783</v>
      </c>
      <c r="K40" s="103">
        <v>552</v>
      </c>
      <c r="L40" s="104">
        <f>IF(D40&gt;0,K40/D40*100,"-")</f>
        <v>41.224794622852876</v>
      </c>
      <c r="M40" s="103">
        <v>0</v>
      </c>
      <c r="N40" s="104">
        <f>IF(D40&gt;0,M40/D40*100,"-")</f>
        <v>0</v>
      </c>
      <c r="O40" s="103">
        <v>649</v>
      </c>
      <c r="P40" s="103">
        <v>561</v>
      </c>
      <c r="Q40" s="104">
        <f>IF(D40&gt;0,O40/D40*100,"-")</f>
        <v>48.469006721433907</v>
      </c>
      <c r="R40" s="103">
        <v>2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25</v>
      </c>
      <c r="B41" s="102" t="s">
        <v>322</v>
      </c>
      <c r="C41" s="101" t="s">
        <v>323</v>
      </c>
      <c r="D41" s="103">
        <f>+SUM(E41,+I41)</f>
        <v>354</v>
      </c>
      <c r="E41" s="103">
        <f>+SUM(G41,+H41)</f>
        <v>24</v>
      </c>
      <c r="F41" s="104">
        <f>IF(D41&gt;0,E41/D41*100,"-")</f>
        <v>6.7796610169491522</v>
      </c>
      <c r="G41" s="103">
        <v>24</v>
      </c>
      <c r="H41" s="103">
        <v>0</v>
      </c>
      <c r="I41" s="103">
        <f>+SUM(K41,+M41,+O41)</f>
        <v>330</v>
      </c>
      <c r="J41" s="104">
        <f>IF(D41&gt;0,I41/D41*100,"-")</f>
        <v>93.220338983050837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330</v>
      </c>
      <c r="P41" s="103">
        <v>40</v>
      </c>
      <c r="Q41" s="104">
        <f>IF(D41&gt;0,O41/D41*100,"-")</f>
        <v>93.220338983050837</v>
      </c>
      <c r="R41" s="103">
        <v>6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25</v>
      </c>
      <c r="B42" s="102" t="s">
        <v>324</v>
      </c>
      <c r="C42" s="101" t="s">
        <v>325</v>
      </c>
      <c r="D42" s="103">
        <f>+SUM(E42,+I42)</f>
        <v>3162</v>
      </c>
      <c r="E42" s="103">
        <f>+SUM(G42,+H42)</f>
        <v>925</v>
      </c>
      <c r="F42" s="104">
        <f>IF(D42&gt;0,E42/D42*100,"-")</f>
        <v>29.253636938646427</v>
      </c>
      <c r="G42" s="103">
        <v>851</v>
      </c>
      <c r="H42" s="103">
        <v>74</v>
      </c>
      <c r="I42" s="103">
        <f>+SUM(K42,+M42,+O42)</f>
        <v>2237</v>
      </c>
      <c r="J42" s="104">
        <f>IF(D42&gt;0,I42/D42*100,"-")</f>
        <v>70.746363061353577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2237</v>
      </c>
      <c r="P42" s="103">
        <v>1686</v>
      </c>
      <c r="Q42" s="104">
        <f>IF(D42&gt;0,O42/D42*100,"-")</f>
        <v>70.746363061353577</v>
      </c>
      <c r="R42" s="103">
        <v>6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25</v>
      </c>
      <c r="B43" s="102" t="s">
        <v>326</v>
      </c>
      <c r="C43" s="101" t="s">
        <v>327</v>
      </c>
      <c r="D43" s="103">
        <f>+SUM(E43,+I43)</f>
        <v>869</v>
      </c>
      <c r="E43" s="103">
        <f>+SUM(G43,+H43)</f>
        <v>163</v>
      </c>
      <c r="F43" s="104">
        <f>IF(D43&gt;0,E43/D43*100,"-")</f>
        <v>18.757192174913694</v>
      </c>
      <c r="G43" s="103">
        <v>163</v>
      </c>
      <c r="H43" s="103">
        <v>0</v>
      </c>
      <c r="I43" s="103">
        <f>+SUM(K43,+M43,+O43)</f>
        <v>706</v>
      </c>
      <c r="J43" s="104">
        <f>IF(D43&gt;0,I43/D43*100,"-")</f>
        <v>81.242807825086302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706</v>
      </c>
      <c r="P43" s="103">
        <v>626</v>
      </c>
      <c r="Q43" s="104">
        <f>IF(D43&gt;0,O43/D43*100,"-")</f>
        <v>81.242807825086302</v>
      </c>
      <c r="R43" s="103">
        <v>10</v>
      </c>
      <c r="S43" s="101" t="s">
        <v>257</v>
      </c>
      <c r="T43" s="101"/>
      <c r="U43" s="101"/>
      <c r="V43" s="101"/>
      <c r="W43" s="101" t="s">
        <v>257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25</v>
      </c>
      <c r="B44" s="102" t="s">
        <v>328</v>
      </c>
      <c r="C44" s="101" t="s">
        <v>329</v>
      </c>
      <c r="D44" s="103">
        <f>+SUM(E44,+I44)</f>
        <v>490</v>
      </c>
      <c r="E44" s="103">
        <f>+SUM(G44,+H44)</f>
        <v>53</v>
      </c>
      <c r="F44" s="104">
        <f>IF(D44&gt;0,E44/D44*100,"-")</f>
        <v>10.816326530612246</v>
      </c>
      <c r="G44" s="103">
        <v>53</v>
      </c>
      <c r="H44" s="103">
        <v>0</v>
      </c>
      <c r="I44" s="103">
        <f>+SUM(K44,+M44,+O44)</f>
        <v>437</v>
      </c>
      <c r="J44" s="104">
        <f>IF(D44&gt;0,I44/D44*100,"-")</f>
        <v>89.183673469387756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437</v>
      </c>
      <c r="P44" s="103">
        <v>366</v>
      </c>
      <c r="Q44" s="104">
        <f>IF(D44&gt;0,O44/D44*100,"-")</f>
        <v>89.183673469387756</v>
      </c>
      <c r="R44" s="103">
        <v>1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25</v>
      </c>
      <c r="B45" s="102" t="s">
        <v>330</v>
      </c>
      <c r="C45" s="101" t="s">
        <v>331</v>
      </c>
      <c r="D45" s="103">
        <f>+SUM(E45,+I45)</f>
        <v>1324</v>
      </c>
      <c r="E45" s="103">
        <f>+SUM(G45,+H45)</f>
        <v>50</v>
      </c>
      <c r="F45" s="104">
        <f>IF(D45&gt;0,E45/D45*100,"-")</f>
        <v>3.7764350453172204</v>
      </c>
      <c r="G45" s="103">
        <v>50</v>
      </c>
      <c r="H45" s="103">
        <v>0</v>
      </c>
      <c r="I45" s="103">
        <f>+SUM(K45,+M45,+O45)</f>
        <v>1274</v>
      </c>
      <c r="J45" s="104">
        <f>IF(D45&gt;0,I45/D45*100,"-")</f>
        <v>96.223564954682786</v>
      </c>
      <c r="K45" s="103">
        <v>0</v>
      </c>
      <c r="L45" s="104">
        <f>IF(D45&gt;0,K45/D45*100,"-")</f>
        <v>0</v>
      </c>
      <c r="M45" s="103">
        <v>0</v>
      </c>
      <c r="N45" s="104">
        <f>IF(D45&gt;0,M45/D45*100,"-")</f>
        <v>0</v>
      </c>
      <c r="O45" s="103">
        <v>1274</v>
      </c>
      <c r="P45" s="103">
        <v>679</v>
      </c>
      <c r="Q45" s="104">
        <f>IF(D45&gt;0,O45/D45*100,"-")</f>
        <v>96.223564954682786</v>
      </c>
      <c r="R45" s="103">
        <v>11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25</v>
      </c>
      <c r="B46" s="102" t="s">
        <v>332</v>
      </c>
      <c r="C46" s="101" t="s">
        <v>333</v>
      </c>
      <c r="D46" s="103">
        <f>+SUM(E46,+I46)</f>
        <v>1679</v>
      </c>
      <c r="E46" s="103">
        <f>+SUM(G46,+H46)</f>
        <v>406</v>
      </c>
      <c r="F46" s="104">
        <f>IF(D46&gt;0,E46/D46*100,"-")</f>
        <v>24.18106015485408</v>
      </c>
      <c r="G46" s="103">
        <v>406</v>
      </c>
      <c r="H46" s="103">
        <v>0</v>
      </c>
      <c r="I46" s="103">
        <f>+SUM(K46,+M46,+O46)</f>
        <v>1273</v>
      </c>
      <c r="J46" s="104">
        <f>IF(D46&gt;0,I46/D46*100,"-")</f>
        <v>75.81893984514592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1273</v>
      </c>
      <c r="P46" s="103">
        <v>931</v>
      </c>
      <c r="Q46" s="104">
        <f>IF(D46&gt;0,O46/D46*100,"-")</f>
        <v>75.81893984514592</v>
      </c>
      <c r="R46" s="103">
        <v>21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89" t="s">
        <v>256</v>
      </c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6">
    <sortCondition ref="A8:A46"/>
    <sortCondition ref="B8:B46"/>
    <sortCondition ref="C8:C4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奈良県</v>
      </c>
      <c r="B7" s="107" t="str">
        <f>水洗化人口等!B7</f>
        <v>29000</v>
      </c>
      <c r="C7" s="106" t="s">
        <v>200</v>
      </c>
      <c r="D7" s="108">
        <f>SUM(E7,+H7,+K7)</f>
        <v>214495</v>
      </c>
      <c r="E7" s="108">
        <f>SUM(F7:G7)</f>
        <v>8029</v>
      </c>
      <c r="F7" s="108">
        <f>SUM(F$8:F$207)</f>
        <v>1280</v>
      </c>
      <c r="G7" s="108">
        <f>SUM(G$8:G$207)</f>
        <v>6749</v>
      </c>
      <c r="H7" s="108">
        <f>SUM(I7:J7)</f>
        <v>49428</v>
      </c>
      <c r="I7" s="108">
        <f>SUM(I$8:I$207)</f>
        <v>29719</v>
      </c>
      <c r="J7" s="108">
        <f>SUM(J$8:J$207)</f>
        <v>19709</v>
      </c>
      <c r="K7" s="108">
        <f>SUM(L7:M7)</f>
        <v>157038</v>
      </c>
      <c r="L7" s="108">
        <f>SUM(L$8:L$207)</f>
        <v>26259</v>
      </c>
      <c r="M7" s="108">
        <f>SUM(M$8:M$207)</f>
        <v>130779</v>
      </c>
      <c r="N7" s="108">
        <f>SUM(O7,+V7,+AC7)</f>
        <v>214872</v>
      </c>
      <c r="O7" s="108">
        <f>SUM(P7:U7)</f>
        <v>57258</v>
      </c>
      <c r="P7" s="108">
        <f t="shared" ref="P7:U7" si="0">SUM(P$8:P$207)</f>
        <v>56136</v>
      </c>
      <c r="Q7" s="108">
        <f t="shared" si="0"/>
        <v>0</v>
      </c>
      <c r="R7" s="108">
        <f t="shared" si="0"/>
        <v>0</v>
      </c>
      <c r="S7" s="108">
        <f t="shared" si="0"/>
        <v>1122</v>
      </c>
      <c r="T7" s="108">
        <f t="shared" si="0"/>
        <v>0</v>
      </c>
      <c r="U7" s="108">
        <f t="shared" si="0"/>
        <v>0</v>
      </c>
      <c r="V7" s="108">
        <f>SUM(W7:AB7)</f>
        <v>157237</v>
      </c>
      <c r="W7" s="108">
        <f t="shared" ref="W7:AB7" si="1">SUM(W$8:W$207)</f>
        <v>156500</v>
      </c>
      <c r="X7" s="108">
        <f t="shared" si="1"/>
        <v>0</v>
      </c>
      <c r="Y7" s="108">
        <f t="shared" si="1"/>
        <v>0</v>
      </c>
      <c r="Z7" s="108">
        <f t="shared" si="1"/>
        <v>737</v>
      </c>
      <c r="AA7" s="108">
        <f t="shared" si="1"/>
        <v>0</v>
      </c>
      <c r="AB7" s="108">
        <f t="shared" si="1"/>
        <v>0</v>
      </c>
      <c r="AC7" s="108">
        <f>SUM(AD7:AE7)</f>
        <v>377</v>
      </c>
      <c r="AD7" s="108">
        <f>SUM(AD$8:AD$207)</f>
        <v>101</v>
      </c>
      <c r="AE7" s="108">
        <f>SUM(AE$8:AE$207)</f>
        <v>276</v>
      </c>
      <c r="AF7" s="108">
        <f>SUM(AG7:AI7)</f>
        <v>2242</v>
      </c>
      <c r="AG7" s="108">
        <f>SUM(AG$8:AG$207)</f>
        <v>2242</v>
      </c>
      <c r="AH7" s="108">
        <f>SUM(AH$8:AH$207)</f>
        <v>0</v>
      </c>
      <c r="AI7" s="108">
        <f>SUM(AI$8:AI$207)</f>
        <v>0</v>
      </c>
      <c r="AJ7" s="108">
        <f>SUM(AK7:AS7)</f>
        <v>5571</v>
      </c>
      <c r="AK7" s="108">
        <f t="shared" ref="AK7:AS7" si="2">SUM(AK$8:AK$207)</f>
        <v>3104</v>
      </c>
      <c r="AL7" s="108">
        <f t="shared" si="2"/>
        <v>457</v>
      </c>
      <c r="AM7" s="108">
        <f t="shared" si="2"/>
        <v>785</v>
      </c>
      <c r="AN7" s="108">
        <f t="shared" si="2"/>
        <v>545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0</v>
      </c>
      <c r="AS7" s="108">
        <f t="shared" si="2"/>
        <v>680</v>
      </c>
      <c r="AT7" s="108">
        <f>SUM(AU7:AY7)</f>
        <v>235</v>
      </c>
      <c r="AU7" s="108">
        <f>SUM(AU$8:AU$207)</f>
        <v>232</v>
      </c>
      <c r="AV7" s="108">
        <f>SUM(AV$8:AV$207)</f>
        <v>0</v>
      </c>
      <c r="AW7" s="108">
        <f>SUM(AW$8:AW$207)</f>
        <v>3</v>
      </c>
      <c r="AX7" s="108">
        <f>SUM(AX$8:AX$207)</f>
        <v>0</v>
      </c>
      <c r="AY7" s="108">
        <f>SUM(AY$8:AY$207)</f>
        <v>0</v>
      </c>
      <c r="AZ7" s="108">
        <f>SUM(BA7:BC7)</f>
        <v>720</v>
      </c>
      <c r="BA7" s="108">
        <f>SUM(BA$8:BA$207)</f>
        <v>720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25</v>
      </c>
      <c r="B8" s="113" t="s">
        <v>254</v>
      </c>
      <c r="C8" s="101" t="s">
        <v>255</v>
      </c>
      <c r="D8" s="103">
        <f>SUM(E8,+H8,+K8)</f>
        <v>21357</v>
      </c>
      <c r="E8" s="103">
        <f>SUM(F8:G8)</f>
        <v>0</v>
      </c>
      <c r="F8" s="103">
        <v>0</v>
      </c>
      <c r="G8" s="103">
        <v>0</v>
      </c>
      <c r="H8" s="103">
        <f>SUM(I8:J8)</f>
        <v>3675</v>
      </c>
      <c r="I8" s="103">
        <v>3675</v>
      </c>
      <c r="J8" s="103">
        <v>0</v>
      </c>
      <c r="K8" s="103">
        <f>SUM(L8:M8)</f>
        <v>17682</v>
      </c>
      <c r="L8" s="103">
        <v>0</v>
      </c>
      <c r="M8" s="103">
        <v>17682</v>
      </c>
      <c r="N8" s="103">
        <f>SUM(O8,+V8,+AC8)</f>
        <v>21357</v>
      </c>
      <c r="O8" s="103">
        <f>SUM(P8:U8)</f>
        <v>3675</v>
      </c>
      <c r="P8" s="103">
        <v>3675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17682</v>
      </c>
      <c r="W8" s="103">
        <v>17682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6</v>
      </c>
      <c r="AG8" s="103">
        <v>6</v>
      </c>
      <c r="AH8" s="103">
        <v>0</v>
      </c>
      <c r="AI8" s="103">
        <v>0</v>
      </c>
      <c r="AJ8" s="103">
        <f>SUM(AK8:AS8)</f>
        <v>156</v>
      </c>
      <c r="AK8" s="103">
        <v>0</v>
      </c>
      <c r="AL8" s="103">
        <v>150</v>
      </c>
      <c r="AM8" s="103">
        <v>6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150</v>
      </c>
      <c r="BA8" s="103">
        <v>150</v>
      </c>
      <c r="BB8" s="103">
        <v>0</v>
      </c>
      <c r="BC8" s="103">
        <v>0</v>
      </c>
    </row>
    <row r="9" spans="1:55" s="105" customFormat="1" ht="13.5" customHeight="1">
      <c r="A9" s="115" t="s">
        <v>25</v>
      </c>
      <c r="B9" s="113" t="s">
        <v>258</v>
      </c>
      <c r="C9" s="101" t="s">
        <v>259</v>
      </c>
      <c r="D9" s="103">
        <f>SUM(E9,+H9,+K9)</f>
        <v>20018</v>
      </c>
      <c r="E9" s="103">
        <f>SUM(F9:G9)</f>
        <v>0</v>
      </c>
      <c r="F9" s="103">
        <v>0</v>
      </c>
      <c r="G9" s="103">
        <v>0</v>
      </c>
      <c r="H9" s="103">
        <f>SUM(I9:J9)</f>
        <v>5025</v>
      </c>
      <c r="I9" s="103">
        <v>5025</v>
      </c>
      <c r="J9" s="103">
        <v>0</v>
      </c>
      <c r="K9" s="103">
        <f>SUM(L9:M9)</f>
        <v>14993</v>
      </c>
      <c r="L9" s="103">
        <v>0</v>
      </c>
      <c r="M9" s="103">
        <v>14993</v>
      </c>
      <c r="N9" s="103">
        <f>SUM(O9,+V9,+AC9)</f>
        <v>20018</v>
      </c>
      <c r="O9" s="103">
        <f>SUM(P9:U9)</f>
        <v>5025</v>
      </c>
      <c r="P9" s="103">
        <v>5025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14993</v>
      </c>
      <c r="W9" s="103">
        <v>14993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132</v>
      </c>
      <c r="AG9" s="103">
        <v>132</v>
      </c>
      <c r="AH9" s="103">
        <v>0</v>
      </c>
      <c r="AI9" s="103">
        <v>0</v>
      </c>
      <c r="AJ9" s="103">
        <f>SUM(AK9:AS9)</f>
        <v>734</v>
      </c>
      <c r="AK9" s="103">
        <v>531</v>
      </c>
      <c r="AL9" s="103">
        <v>109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94</v>
      </c>
      <c r="AT9" s="103">
        <f>SUM(AU9:AY9)</f>
        <v>38</v>
      </c>
      <c r="AU9" s="103">
        <v>38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26</v>
      </c>
      <c r="BA9" s="103">
        <v>26</v>
      </c>
      <c r="BB9" s="103">
        <v>0</v>
      </c>
      <c r="BC9" s="103">
        <v>0</v>
      </c>
    </row>
    <row r="10" spans="1:55" s="105" customFormat="1" ht="13.5" customHeight="1">
      <c r="A10" s="115" t="s">
        <v>25</v>
      </c>
      <c r="B10" s="113" t="s">
        <v>260</v>
      </c>
      <c r="C10" s="101" t="s">
        <v>261</v>
      </c>
      <c r="D10" s="103">
        <f>SUM(E10,+H10,+K10)</f>
        <v>5211</v>
      </c>
      <c r="E10" s="103">
        <f>SUM(F10:G10)</f>
        <v>5211</v>
      </c>
      <c r="F10" s="103">
        <v>965</v>
      </c>
      <c r="G10" s="103">
        <v>4246</v>
      </c>
      <c r="H10" s="103">
        <f>SUM(I10:J10)</f>
        <v>0</v>
      </c>
      <c r="I10" s="103">
        <v>0</v>
      </c>
      <c r="J10" s="103">
        <v>0</v>
      </c>
      <c r="K10" s="103">
        <f>SUM(L10:M10)</f>
        <v>0</v>
      </c>
      <c r="L10" s="103">
        <v>0</v>
      </c>
      <c r="M10" s="103">
        <v>0</v>
      </c>
      <c r="N10" s="103">
        <f>SUM(O10,+V10,+AC10)</f>
        <v>5211</v>
      </c>
      <c r="O10" s="103">
        <f>SUM(P10:U10)</f>
        <v>965</v>
      </c>
      <c r="P10" s="103">
        <v>965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4246</v>
      </c>
      <c r="W10" s="103">
        <v>4246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12</v>
      </c>
      <c r="AG10" s="103">
        <v>12</v>
      </c>
      <c r="AH10" s="103">
        <v>0</v>
      </c>
      <c r="AI10" s="103">
        <v>0</v>
      </c>
      <c r="AJ10" s="103">
        <f>SUM(AK10:AS10)</f>
        <v>243</v>
      </c>
      <c r="AK10" s="103">
        <v>243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12</v>
      </c>
      <c r="AU10" s="103">
        <v>12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25</v>
      </c>
      <c r="B11" s="113" t="s">
        <v>262</v>
      </c>
      <c r="C11" s="101" t="s">
        <v>263</v>
      </c>
      <c r="D11" s="103">
        <f>SUM(E11,+H11,+K11)</f>
        <v>2771</v>
      </c>
      <c r="E11" s="103">
        <f>SUM(F11:G11)</f>
        <v>0</v>
      </c>
      <c r="F11" s="103">
        <v>0</v>
      </c>
      <c r="G11" s="103">
        <v>0</v>
      </c>
      <c r="H11" s="103">
        <f>SUM(I11:J11)</f>
        <v>818</v>
      </c>
      <c r="I11" s="103">
        <v>818</v>
      </c>
      <c r="J11" s="103">
        <v>0</v>
      </c>
      <c r="K11" s="103">
        <f>SUM(L11:M11)</f>
        <v>1953</v>
      </c>
      <c r="L11" s="103">
        <v>0</v>
      </c>
      <c r="M11" s="103">
        <v>1953</v>
      </c>
      <c r="N11" s="103">
        <f>SUM(O11,+V11,+AC11)</f>
        <v>2771</v>
      </c>
      <c r="O11" s="103">
        <f>SUM(P11:U11)</f>
        <v>818</v>
      </c>
      <c r="P11" s="103">
        <v>818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1953</v>
      </c>
      <c r="W11" s="103">
        <v>1953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79</v>
      </c>
      <c r="AG11" s="103">
        <v>79</v>
      </c>
      <c r="AH11" s="103">
        <v>0</v>
      </c>
      <c r="AI11" s="103">
        <v>0</v>
      </c>
      <c r="AJ11" s="103">
        <f>SUM(AK11:AS11)</f>
        <v>79</v>
      </c>
      <c r="AK11" s="103">
        <v>0</v>
      </c>
      <c r="AL11" s="103">
        <v>0</v>
      </c>
      <c r="AM11" s="103">
        <v>79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2</v>
      </c>
      <c r="AU11" s="103">
        <v>0</v>
      </c>
      <c r="AV11" s="103">
        <v>0</v>
      </c>
      <c r="AW11" s="103">
        <v>2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25</v>
      </c>
      <c r="B12" s="113" t="s">
        <v>264</v>
      </c>
      <c r="C12" s="101" t="s">
        <v>265</v>
      </c>
      <c r="D12" s="103">
        <f>SUM(E12,+H12,+K12)</f>
        <v>21019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21019</v>
      </c>
      <c r="L12" s="103">
        <v>4622</v>
      </c>
      <c r="M12" s="103">
        <v>16397</v>
      </c>
      <c r="N12" s="103">
        <f>SUM(O12,+V12,+AC12)</f>
        <v>21019</v>
      </c>
      <c r="O12" s="103">
        <f>SUM(P12:U12)</f>
        <v>4622</v>
      </c>
      <c r="P12" s="103">
        <v>4622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16397</v>
      </c>
      <c r="W12" s="103">
        <v>16397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38</v>
      </c>
      <c r="AG12" s="103">
        <v>38</v>
      </c>
      <c r="AH12" s="103">
        <v>0</v>
      </c>
      <c r="AI12" s="103">
        <v>0</v>
      </c>
      <c r="AJ12" s="103">
        <f>SUM(AK12:AS12)</f>
        <v>908</v>
      </c>
      <c r="AK12" s="103">
        <v>908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38</v>
      </c>
      <c r="AU12" s="103">
        <v>38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25</v>
      </c>
      <c r="B13" s="113" t="s">
        <v>266</v>
      </c>
      <c r="C13" s="101" t="s">
        <v>267</v>
      </c>
      <c r="D13" s="103">
        <f>SUM(E13,+H13,+K13)</f>
        <v>16700</v>
      </c>
      <c r="E13" s="103">
        <f>SUM(F13:G13)</f>
        <v>0</v>
      </c>
      <c r="F13" s="103">
        <v>0</v>
      </c>
      <c r="G13" s="103">
        <v>0</v>
      </c>
      <c r="H13" s="103">
        <f>SUM(I13:J13)</f>
        <v>16700</v>
      </c>
      <c r="I13" s="103">
        <v>5662</v>
      </c>
      <c r="J13" s="103">
        <v>11038</v>
      </c>
      <c r="K13" s="103">
        <f>SUM(L13:M13)</f>
        <v>0</v>
      </c>
      <c r="L13" s="103">
        <v>0</v>
      </c>
      <c r="M13" s="103">
        <v>0</v>
      </c>
      <c r="N13" s="103">
        <f>SUM(O13,+V13,+AC13)</f>
        <v>16700</v>
      </c>
      <c r="O13" s="103">
        <f>SUM(P13:U13)</f>
        <v>5662</v>
      </c>
      <c r="P13" s="103">
        <v>5662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11038</v>
      </c>
      <c r="W13" s="103">
        <v>11038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648</v>
      </c>
      <c r="AG13" s="103">
        <v>648</v>
      </c>
      <c r="AH13" s="103">
        <v>0</v>
      </c>
      <c r="AI13" s="103">
        <v>0</v>
      </c>
      <c r="AJ13" s="103">
        <f>SUM(AK13:AS13)</f>
        <v>648</v>
      </c>
      <c r="AK13" s="103">
        <v>0</v>
      </c>
      <c r="AL13" s="103">
        <v>0</v>
      </c>
      <c r="AM13" s="103">
        <v>608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40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25</v>
      </c>
      <c r="B14" s="113" t="s">
        <v>268</v>
      </c>
      <c r="C14" s="101" t="s">
        <v>269</v>
      </c>
      <c r="D14" s="103">
        <f>SUM(E14,+H14,+K14)</f>
        <v>10545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10545</v>
      </c>
      <c r="L14" s="103">
        <v>4387</v>
      </c>
      <c r="M14" s="103">
        <v>6158</v>
      </c>
      <c r="N14" s="103">
        <f>SUM(O14,+V14,+AC14)</f>
        <v>10545</v>
      </c>
      <c r="O14" s="103">
        <f>SUM(P14:U14)</f>
        <v>4387</v>
      </c>
      <c r="P14" s="103">
        <v>4387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6158</v>
      </c>
      <c r="W14" s="103">
        <v>6158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365</v>
      </c>
      <c r="AG14" s="103">
        <v>365</v>
      </c>
      <c r="AH14" s="103">
        <v>0</v>
      </c>
      <c r="AI14" s="103">
        <v>0</v>
      </c>
      <c r="AJ14" s="103">
        <f>SUM(AK14:AS14)</f>
        <v>365</v>
      </c>
      <c r="AK14" s="103">
        <v>0</v>
      </c>
      <c r="AL14" s="103">
        <v>0</v>
      </c>
      <c r="AM14" s="103">
        <v>2</v>
      </c>
      <c r="AN14" s="103">
        <v>363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25</v>
      </c>
      <c r="B15" s="113" t="s">
        <v>270</v>
      </c>
      <c r="C15" s="101" t="s">
        <v>271</v>
      </c>
      <c r="D15" s="103">
        <f>SUM(E15,+H15,+K15)</f>
        <v>13417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13417</v>
      </c>
      <c r="L15" s="103">
        <v>5041</v>
      </c>
      <c r="M15" s="103">
        <v>8376</v>
      </c>
      <c r="N15" s="103">
        <f>SUM(O15,+V15,+AC15)</f>
        <v>13422</v>
      </c>
      <c r="O15" s="103">
        <f>SUM(P15:U15)</f>
        <v>5041</v>
      </c>
      <c r="P15" s="103">
        <v>5041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8376</v>
      </c>
      <c r="W15" s="103">
        <v>8376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5</v>
      </c>
      <c r="AD15" s="103">
        <v>5</v>
      </c>
      <c r="AE15" s="103">
        <v>0</v>
      </c>
      <c r="AF15" s="103">
        <f>SUM(AG15:AI15)</f>
        <v>88</v>
      </c>
      <c r="AG15" s="103">
        <v>88</v>
      </c>
      <c r="AH15" s="103">
        <v>0</v>
      </c>
      <c r="AI15" s="103">
        <v>0</v>
      </c>
      <c r="AJ15" s="103">
        <f>SUM(AK15:AS15)</f>
        <v>492</v>
      </c>
      <c r="AK15" s="103">
        <v>356</v>
      </c>
      <c r="AL15" s="103">
        <v>73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63</v>
      </c>
      <c r="AT15" s="103">
        <f>SUM(AU15:AY15)</f>
        <v>25</v>
      </c>
      <c r="AU15" s="103">
        <v>25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18</v>
      </c>
      <c r="BA15" s="103">
        <v>18</v>
      </c>
      <c r="BB15" s="103">
        <v>0</v>
      </c>
      <c r="BC15" s="103">
        <v>0</v>
      </c>
    </row>
    <row r="16" spans="1:55" s="105" customFormat="1" ht="13.5" customHeight="1">
      <c r="A16" s="115" t="s">
        <v>25</v>
      </c>
      <c r="B16" s="113" t="s">
        <v>272</v>
      </c>
      <c r="C16" s="101" t="s">
        <v>273</v>
      </c>
      <c r="D16" s="103">
        <f>SUM(E16,+H16,+K16)</f>
        <v>22861</v>
      </c>
      <c r="E16" s="103">
        <f>SUM(F16:G16)</f>
        <v>0</v>
      </c>
      <c r="F16" s="103">
        <v>0</v>
      </c>
      <c r="G16" s="103">
        <v>0</v>
      </c>
      <c r="H16" s="103">
        <f>SUM(I16:J16)</f>
        <v>3741</v>
      </c>
      <c r="I16" s="103">
        <v>3741</v>
      </c>
      <c r="J16" s="103">
        <v>0</v>
      </c>
      <c r="K16" s="103">
        <f>SUM(L16:M16)</f>
        <v>19120</v>
      </c>
      <c r="L16" s="103">
        <v>0</v>
      </c>
      <c r="M16" s="103">
        <v>19120</v>
      </c>
      <c r="N16" s="103">
        <f>SUM(O16,+V16,+AC16)</f>
        <v>22861</v>
      </c>
      <c r="O16" s="103">
        <f>SUM(P16:U16)</f>
        <v>3741</v>
      </c>
      <c r="P16" s="103">
        <v>3741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19120</v>
      </c>
      <c r="W16" s="103">
        <v>19120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62</v>
      </c>
      <c r="AG16" s="103">
        <v>62</v>
      </c>
      <c r="AH16" s="103">
        <v>0</v>
      </c>
      <c r="AI16" s="103">
        <v>0</v>
      </c>
      <c r="AJ16" s="103">
        <f>SUM(AK16:AS16)</f>
        <v>62</v>
      </c>
      <c r="AK16" s="103">
        <v>0</v>
      </c>
      <c r="AL16" s="103">
        <v>0</v>
      </c>
      <c r="AM16" s="103">
        <v>62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125</v>
      </c>
      <c r="BA16" s="103">
        <v>125</v>
      </c>
      <c r="BB16" s="103">
        <v>0</v>
      </c>
      <c r="BC16" s="103">
        <v>0</v>
      </c>
    </row>
    <row r="17" spans="1:55" s="105" customFormat="1" ht="13.5" customHeight="1">
      <c r="A17" s="115" t="s">
        <v>25</v>
      </c>
      <c r="B17" s="113" t="s">
        <v>274</v>
      </c>
      <c r="C17" s="101" t="s">
        <v>275</v>
      </c>
      <c r="D17" s="103">
        <f>SUM(E17,+H17,+K17)</f>
        <v>13000</v>
      </c>
      <c r="E17" s="103">
        <f>SUM(F17:G17)</f>
        <v>0</v>
      </c>
      <c r="F17" s="103">
        <v>0</v>
      </c>
      <c r="G17" s="103">
        <v>0</v>
      </c>
      <c r="H17" s="103">
        <f>SUM(I17:J17)</f>
        <v>1283</v>
      </c>
      <c r="I17" s="103">
        <v>1283</v>
      </c>
      <c r="J17" s="103">
        <v>0</v>
      </c>
      <c r="K17" s="103">
        <f>SUM(L17:M17)</f>
        <v>11717</v>
      </c>
      <c r="L17" s="103">
        <v>0</v>
      </c>
      <c r="M17" s="103">
        <v>11717</v>
      </c>
      <c r="N17" s="103">
        <f>SUM(O17,+V17,+AC17)</f>
        <v>13000</v>
      </c>
      <c r="O17" s="103">
        <f>SUM(P17:U17)</f>
        <v>1283</v>
      </c>
      <c r="P17" s="103">
        <v>1283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11717</v>
      </c>
      <c r="W17" s="103">
        <v>11717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86</v>
      </c>
      <c r="AG17" s="103">
        <v>86</v>
      </c>
      <c r="AH17" s="103">
        <v>0</v>
      </c>
      <c r="AI17" s="103">
        <v>0</v>
      </c>
      <c r="AJ17" s="103">
        <f>SUM(AK17:AS17)</f>
        <v>477</v>
      </c>
      <c r="AK17" s="103">
        <v>345</v>
      </c>
      <c r="AL17" s="103">
        <v>71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61</v>
      </c>
      <c r="AT17" s="103">
        <f>SUM(AU17:AY17)</f>
        <v>25</v>
      </c>
      <c r="AU17" s="103">
        <v>25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17</v>
      </c>
      <c r="BA17" s="103">
        <v>17</v>
      </c>
      <c r="BB17" s="103">
        <v>0</v>
      </c>
      <c r="BC17" s="103">
        <v>0</v>
      </c>
    </row>
    <row r="18" spans="1:55" s="105" customFormat="1" ht="13.5" customHeight="1">
      <c r="A18" s="115" t="s">
        <v>25</v>
      </c>
      <c r="B18" s="113" t="s">
        <v>276</v>
      </c>
      <c r="C18" s="101" t="s">
        <v>277</v>
      </c>
      <c r="D18" s="103">
        <f>SUM(E18,+H18,+K18)</f>
        <v>2137</v>
      </c>
      <c r="E18" s="103">
        <f>SUM(F18:G18)</f>
        <v>0</v>
      </c>
      <c r="F18" s="103">
        <v>0</v>
      </c>
      <c r="G18" s="103">
        <v>0</v>
      </c>
      <c r="H18" s="103">
        <f>SUM(I18:J18)</f>
        <v>1138</v>
      </c>
      <c r="I18" s="103">
        <v>1138</v>
      </c>
      <c r="J18" s="103">
        <v>0</v>
      </c>
      <c r="K18" s="103">
        <f>SUM(L18:M18)</f>
        <v>999</v>
      </c>
      <c r="L18" s="103">
        <v>0</v>
      </c>
      <c r="M18" s="103">
        <v>999</v>
      </c>
      <c r="N18" s="103">
        <f>SUM(O18,+V18,+AC18)</f>
        <v>2142</v>
      </c>
      <c r="O18" s="103">
        <f>SUM(P18:U18)</f>
        <v>1138</v>
      </c>
      <c r="P18" s="103">
        <v>1138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999</v>
      </c>
      <c r="W18" s="103">
        <v>999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5</v>
      </c>
      <c r="AD18" s="103">
        <v>5</v>
      </c>
      <c r="AE18" s="103">
        <v>0</v>
      </c>
      <c r="AF18" s="103">
        <f>SUM(AG18:AI18)</f>
        <v>14</v>
      </c>
      <c r="AG18" s="103">
        <v>14</v>
      </c>
      <c r="AH18" s="103">
        <v>0</v>
      </c>
      <c r="AI18" s="103">
        <v>0</v>
      </c>
      <c r="AJ18" s="103">
        <f>SUM(AK18:AS18)</f>
        <v>79</v>
      </c>
      <c r="AK18" s="103">
        <v>57</v>
      </c>
      <c r="AL18" s="103">
        <v>12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10</v>
      </c>
      <c r="AT18" s="103">
        <f>SUM(AU18:AY18)</f>
        <v>4</v>
      </c>
      <c r="AU18" s="103">
        <v>4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3</v>
      </c>
      <c r="BA18" s="103">
        <v>3</v>
      </c>
      <c r="BB18" s="103">
        <v>0</v>
      </c>
      <c r="BC18" s="103">
        <v>0</v>
      </c>
    </row>
    <row r="19" spans="1:55" s="105" customFormat="1" ht="13.5" customHeight="1">
      <c r="A19" s="115" t="s">
        <v>25</v>
      </c>
      <c r="B19" s="113" t="s">
        <v>278</v>
      </c>
      <c r="C19" s="101" t="s">
        <v>279</v>
      </c>
      <c r="D19" s="103">
        <f>SUM(E19,+H19,+K19)</f>
        <v>9064</v>
      </c>
      <c r="E19" s="103">
        <f>SUM(F19:G19)</f>
        <v>0</v>
      </c>
      <c r="F19" s="103">
        <v>0</v>
      </c>
      <c r="G19" s="103">
        <v>0</v>
      </c>
      <c r="H19" s="103">
        <f>SUM(I19:J19)</f>
        <v>3220</v>
      </c>
      <c r="I19" s="103">
        <v>638</v>
      </c>
      <c r="J19" s="103">
        <v>2582</v>
      </c>
      <c r="K19" s="103">
        <f>SUM(L19:M19)</f>
        <v>5844</v>
      </c>
      <c r="L19" s="103">
        <v>1680</v>
      </c>
      <c r="M19" s="103">
        <v>4164</v>
      </c>
      <c r="N19" s="103">
        <f>SUM(O19,+V19,+AC19)</f>
        <v>9064</v>
      </c>
      <c r="O19" s="103">
        <f>SUM(P19:U19)</f>
        <v>2318</v>
      </c>
      <c r="P19" s="103">
        <v>2318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6746</v>
      </c>
      <c r="W19" s="103">
        <v>6746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281</v>
      </c>
      <c r="AK19" s="103">
        <v>281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25</v>
      </c>
      <c r="B20" s="113" t="s">
        <v>280</v>
      </c>
      <c r="C20" s="101" t="s">
        <v>281</v>
      </c>
      <c r="D20" s="103">
        <f>SUM(E20,+H20,+K20)</f>
        <v>2818</v>
      </c>
      <c r="E20" s="103">
        <f>SUM(F20:G20)</f>
        <v>2818</v>
      </c>
      <c r="F20" s="103">
        <v>315</v>
      </c>
      <c r="G20" s="103">
        <v>2503</v>
      </c>
      <c r="H20" s="103">
        <f>SUM(I20:J20)</f>
        <v>0</v>
      </c>
      <c r="I20" s="103">
        <v>0</v>
      </c>
      <c r="J20" s="103">
        <v>0</v>
      </c>
      <c r="K20" s="103">
        <f>SUM(L20:M20)</f>
        <v>0</v>
      </c>
      <c r="L20" s="103">
        <v>0</v>
      </c>
      <c r="M20" s="103">
        <v>0</v>
      </c>
      <c r="N20" s="103">
        <f>SUM(O20,+V20,+AC20)</f>
        <v>3129</v>
      </c>
      <c r="O20" s="103">
        <f>SUM(P20:U20)</f>
        <v>315</v>
      </c>
      <c r="P20" s="103">
        <v>315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2503</v>
      </c>
      <c r="W20" s="103">
        <v>2503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311</v>
      </c>
      <c r="AD20" s="103">
        <v>35</v>
      </c>
      <c r="AE20" s="103">
        <v>276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25</v>
      </c>
      <c r="B21" s="113" t="s">
        <v>282</v>
      </c>
      <c r="C21" s="101" t="s">
        <v>283</v>
      </c>
      <c r="D21" s="103">
        <f>SUM(E21,+H21,+K21)</f>
        <v>5056</v>
      </c>
      <c r="E21" s="103">
        <f>SUM(F21:G21)</f>
        <v>0</v>
      </c>
      <c r="F21" s="103">
        <v>0</v>
      </c>
      <c r="G21" s="103">
        <v>0</v>
      </c>
      <c r="H21" s="103">
        <f>SUM(I21:J21)</f>
        <v>914</v>
      </c>
      <c r="I21" s="103">
        <v>914</v>
      </c>
      <c r="J21" s="103">
        <v>0</v>
      </c>
      <c r="K21" s="103">
        <f>SUM(L21:M21)</f>
        <v>4142</v>
      </c>
      <c r="L21" s="103">
        <v>0</v>
      </c>
      <c r="M21" s="103">
        <v>4142</v>
      </c>
      <c r="N21" s="103">
        <f>SUM(O21,+V21,+AC21)</f>
        <v>5056</v>
      </c>
      <c r="O21" s="103">
        <f>SUM(P21:U21)</f>
        <v>914</v>
      </c>
      <c r="P21" s="103">
        <v>914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4142</v>
      </c>
      <c r="W21" s="103">
        <v>4142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25</v>
      </c>
      <c r="B22" s="113" t="s">
        <v>284</v>
      </c>
      <c r="C22" s="101" t="s">
        <v>285</v>
      </c>
      <c r="D22" s="103">
        <f>SUM(E22,+H22,+K22)</f>
        <v>1359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1359</v>
      </c>
      <c r="L22" s="103">
        <v>334</v>
      </c>
      <c r="M22" s="103">
        <v>1025</v>
      </c>
      <c r="N22" s="103">
        <f>SUM(O22,+V22,+AC22)</f>
        <v>1359</v>
      </c>
      <c r="O22" s="103">
        <f>SUM(P22:U22)</f>
        <v>334</v>
      </c>
      <c r="P22" s="103">
        <v>334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1025</v>
      </c>
      <c r="W22" s="103">
        <v>1025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11</v>
      </c>
      <c r="AG22" s="103">
        <v>11</v>
      </c>
      <c r="AH22" s="103">
        <v>0</v>
      </c>
      <c r="AI22" s="103">
        <v>0</v>
      </c>
      <c r="AJ22" s="103">
        <f>SUM(AK22:AS22)</f>
        <v>60</v>
      </c>
      <c r="AK22" s="103">
        <v>43</v>
      </c>
      <c r="AL22" s="103">
        <v>9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8</v>
      </c>
      <c r="AT22" s="103">
        <f>SUM(AU22:AY22)</f>
        <v>3</v>
      </c>
      <c r="AU22" s="103">
        <v>3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2</v>
      </c>
      <c r="BA22" s="103">
        <v>2</v>
      </c>
      <c r="BB22" s="103">
        <v>0</v>
      </c>
      <c r="BC22" s="103">
        <v>0</v>
      </c>
    </row>
    <row r="23" spans="1:55" s="105" customFormat="1" ht="13.5" customHeight="1">
      <c r="A23" s="115" t="s">
        <v>25</v>
      </c>
      <c r="B23" s="113" t="s">
        <v>286</v>
      </c>
      <c r="C23" s="101" t="s">
        <v>287</v>
      </c>
      <c r="D23" s="103">
        <f>SUM(E23,+H23,+K23)</f>
        <v>8116</v>
      </c>
      <c r="E23" s="103">
        <f>SUM(F23:G23)</f>
        <v>0</v>
      </c>
      <c r="F23" s="103">
        <v>0</v>
      </c>
      <c r="G23" s="103">
        <v>0</v>
      </c>
      <c r="H23" s="103">
        <f>SUM(I23:J23)</f>
        <v>1180</v>
      </c>
      <c r="I23" s="103">
        <v>1180</v>
      </c>
      <c r="J23" s="103">
        <v>0</v>
      </c>
      <c r="K23" s="103">
        <f>SUM(L23:M23)</f>
        <v>6936</v>
      </c>
      <c r="L23" s="103">
        <v>0</v>
      </c>
      <c r="M23" s="103">
        <v>6936</v>
      </c>
      <c r="N23" s="103">
        <f>SUM(O23,+V23,+AC23)</f>
        <v>8116</v>
      </c>
      <c r="O23" s="103">
        <f>SUM(P23:U23)</f>
        <v>1180</v>
      </c>
      <c r="P23" s="103">
        <v>1180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6936</v>
      </c>
      <c r="W23" s="103">
        <v>6936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371</v>
      </c>
      <c r="AG23" s="103">
        <v>371</v>
      </c>
      <c r="AH23" s="103">
        <v>0</v>
      </c>
      <c r="AI23" s="103">
        <v>0</v>
      </c>
      <c r="AJ23" s="103">
        <f>SUM(AK23:AS23)</f>
        <v>371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371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371</v>
      </c>
      <c r="BA23" s="103">
        <v>371</v>
      </c>
      <c r="BB23" s="103">
        <v>0</v>
      </c>
      <c r="BC23" s="103">
        <v>0</v>
      </c>
    </row>
    <row r="24" spans="1:55" s="105" customFormat="1" ht="13.5" customHeight="1">
      <c r="A24" s="115" t="s">
        <v>25</v>
      </c>
      <c r="B24" s="113" t="s">
        <v>288</v>
      </c>
      <c r="C24" s="101" t="s">
        <v>289</v>
      </c>
      <c r="D24" s="103">
        <f>SUM(E24,+H24,+K24)</f>
        <v>1630</v>
      </c>
      <c r="E24" s="103">
        <f>SUM(F24:G24)</f>
        <v>0</v>
      </c>
      <c r="F24" s="103">
        <v>0</v>
      </c>
      <c r="G24" s="103">
        <v>0</v>
      </c>
      <c r="H24" s="103">
        <f>SUM(I24:J24)</f>
        <v>1630</v>
      </c>
      <c r="I24" s="103">
        <v>318</v>
      </c>
      <c r="J24" s="103">
        <v>1312</v>
      </c>
      <c r="K24" s="103">
        <f>SUM(L24:M24)</f>
        <v>0</v>
      </c>
      <c r="L24" s="103">
        <v>0</v>
      </c>
      <c r="M24" s="103">
        <v>0</v>
      </c>
      <c r="N24" s="103">
        <f>SUM(O24,+V24,+AC24)</f>
        <v>1630</v>
      </c>
      <c r="O24" s="103">
        <f>SUM(P24:U24)</f>
        <v>318</v>
      </c>
      <c r="P24" s="103">
        <v>318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1312</v>
      </c>
      <c r="W24" s="103">
        <v>1312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25</v>
      </c>
      <c r="B25" s="113" t="s">
        <v>290</v>
      </c>
      <c r="C25" s="101" t="s">
        <v>291</v>
      </c>
      <c r="D25" s="103">
        <f>SUM(E25,+H25,+K25)</f>
        <v>108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108</v>
      </c>
      <c r="L25" s="103">
        <v>27</v>
      </c>
      <c r="M25" s="103">
        <v>81</v>
      </c>
      <c r="N25" s="103">
        <f>SUM(O25,+V25,+AC25)</f>
        <v>108</v>
      </c>
      <c r="O25" s="103">
        <f>SUM(P25:U25)</f>
        <v>27</v>
      </c>
      <c r="P25" s="103">
        <v>27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81</v>
      </c>
      <c r="W25" s="103">
        <v>81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25</v>
      </c>
      <c r="B26" s="113" t="s">
        <v>292</v>
      </c>
      <c r="C26" s="101" t="s">
        <v>293</v>
      </c>
      <c r="D26" s="103">
        <f>SUM(E26,+H26,+K26)</f>
        <v>516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516</v>
      </c>
      <c r="L26" s="103">
        <v>124</v>
      </c>
      <c r="M26" s="103">
        <v>392</v>
      </c>
      <c r="N26" s="103">
        <f>SUM(O26,+V26,+AC26)</f>
        <v>516</v>
      </c>
      <c r="O26" s="103">
        <f>SUM(P26:U26)</f>
        <v>124</v>
      </c>
      <c r="P26" s="103">
        <v>124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392</v>
      </c>
      <c r="W26" s="103">
        <v>392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13</v>
      </c>
      <c r="AG26" s="103">
        <v>13</v>
      </c>
      <c r="AH26" s="103">
        <v>0</v>
      </c>
      <c r="AI26" s="103">
        <v>0</v>
      </c>
      <c r="AJ26" s="103">
        <f>SUM(AK26:AS26)</f>
        <v>11</v>
      </c>
      <c r="AK26" s="103">
        <v>0</v>
      </c>
      <c r="AL26" s="103">
        <v>0</v>
      </c>
      <c r="AM26" s="103">
        <v>11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2</v>
      </c>
      <c r="AU26" s="103">
        <v>2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25</v>
      </c>
      <c r="B27" s="113" t="s">
        <v>294</v>
      </c>
      <c r="C27" s="101" t="s">
        <v>295</v>
      </c>
      <c r="D27" s="103">
        <f>SUM(E27,+H27,+K27)</f>
        <v>2450</v>
      </c>
      <c r="E27" s="103">
        <f>SUM(F27:G27)</f>
        <v>0</v>
      </c>
      <c r="F27" s="103">
        <v>0</v>
      </c>
      <c r="G27" s="103">
        <v>0</v>
      </c>
      <c r="H27" s="103">
        <f>SUM(I27:J27)</f>
        <v>672</v>
      </c>
      <c r="I27" s="103">
        <v>672</v>
      </c>
      <c r="J27" s="103">
        <v>0</v>
      </c>
      <c r="K27" s="103">
        <f>SUM(L27:M27)</f>
        <v>1778</v>
      </c>
      <c r="L27" s="103">
        <v>0</v>
      </c>
      <c r="M27" s="103">
        <v>1778</v>
      </c>
      <c r="N27" s="103">
        <f>SUM(O27,+V27,+AC27)</f>
        <v>2450</v>
      </c>
      <c r="O27" s="103">
        <f>SUM(P27:U27)</f>
        <v>672</v>
      </c>
      <c r="P27" s="103">
        <v>672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1778</v>
      </c>
      <c r="W27" s="103">
        <v>1778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</v>
      </c>
      <c r="AG27" s="103">
        <v>2</v>
      </c>
      <c r="AH27" s="103">
        <v>0</v>
      </c>
      <c r="AI27" s="103">
        <v>0</v>
      </c>
      <c r="AJ27" s="103">
        <f>SUM(AK27:AS27)</f>
        <v>57</v>
      </c>
      <c r="AK27" s="103">
        <v>57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2</v>
      </c>
      <c r="AU27" s="103">
        <v>2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25</v>
      </c>
      <c r="B28" s="113" t="s">
        <v>296</v>
      </c>
      <c r="C28" s="101" t="s">
        <v>297</v>
      </c>
      <c r="D28" s="103">
        <f>SUM(E28,+H28,+K28)</f>
        <v>1303</v>
      </c>
      <c r="E28" s="103">
        <f>SUM(F28:G28)</f>
        <v>0</v>
      </c>
      <c r="F28" s="103">
        <v>0</v>
      </c>
      <c r="G28" s="103">
        <v>0</v>
      </c>
      <c r="H28" s="103">
        <f>SUM(I28:J28)</f>
        <v>1303</v>
      </c>
      <c r="I28" s="103">
        <v>130</v>
      </c>
      <c r="J28" s="103">
        <v>1173</v>
      </c>
      <c r="K28" s="103">
        <f>SUM(L28:M28)</f>
        <v>0</v>
      </c>
      <c r="L28" s="103">
        <v>0</v>
      </c>
      <c r="M28" s="103">
        <v>0</v>
      </c>
      <c r="N28" s="103">
        <f>SUM(O28,+V28,+AC28)</f>
        <v>1303</v>
      </c>
      <c r="O28" s="103">
        <f>SUM(P28:U28)</f>
        <v>130</v>
      </c>
      <c r="P28" s="103">
        <v>130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1173</v>
      </c>
      <c r="W28" s="103">
        <v>1173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8</v>
      </c>
      <c r="AG28" s="103">
        <v>8</v>
      </c>
      <c r="AH28" s="103">
        <v>0</v>
      </c>
      <c r="AI28" s="103">
        <v>0</v>
      </c>
      <c r="AJ28" s="103">
        <f>SUM(AK28:AS28)</f>
        <v>46</v>
      </c>
      <c r="AK28" s="103">
        <v>40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6</v>
      </c>
      <c r="AT28" s="103">
        <f>SUM(AU28:AY28)</f>
        <v>2</v>
      </c>
      <c r="AU28" s="103">
        <v>2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25</v>
      </c>
      <c r="B29" s="113" t="s">
        <v>298</v>
      </c>
      <c r="C29" s="101" t="s">
        <v>299</v>
      </c>
      <c r="D29" s="103">
        <f>SUM(E29,+H29,+K29)</f>
        <v>1378</v>
      </c>
      <c r="E29" s="103">
        <f>SUM(F29:G29)</f>
        <v>0</v>
      </c>
      <c r="F29" s="103">
        <v>0</v>
      </c>
      <c r="G29" s="103">
        <v>0</v>
      </c>
      <c r="H29" s="103">
        <f>SUM(I29:J29)</f>
        <v>1378</v>
      </c>
      <c r="I29" s="103">
        <v>286</v>
      </c>
      <c r="J29" s="103">
        <v>1092</v>
      </c>
      <c r="K29" s="103">
        <f>SUM(L29:M29)</f>
        <v>0</v>
      </c>
      <c r="L29" s="103">
        <v>0</v>
      </c>
      <c r="M29" s="103">
        <v>0</v>
      </c>
      <c r="N29" s="103">
        <f>SUM(O29,+V29,+AC29)</f>
        <v>1378</v>
      </c>
      <c r="O29" s="103">
        <f>SUM(P29:U29)</f>
        <v>286</v>
      </c>
      <c r="P29" s="103">
        <v>286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1092</v>
      </c>
      <c r="W29" s="103">
        <v>1092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</v>
      </c>
      <c r="AG29" s="103">
        <v>2</v>
      </c>
      <c r="AH29" s="103">
        <v>0</v>
      </c>
      <c r="AI29" s="103">
        <v>0</v>
      </c>
      <c r="AJ29" s="103">
        <f>SUM(AK29:AS29)</f>
        <v>43</v>
      </c>
      <c r="AK29" s="103">
        <v>43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2</v>
      </c>
      <c r="AU29" s="103">
        <v>2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25</v>
      </c>
      <c r="B30" s="113" t="s">
        <v>300</v>
      </c>
      <c r="C30" s="101" t="s">
        <v>301</v>
      </c>
      <c r="D30" s="103">
        <f>SUM(E30,+H30,+K30)</f>
        <v>3355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3355</v>
      </c>
      <c r="L30" s="103">
        <v>1342</v>
      </c>
      <c r="M30" s="103">
        <v>2013</v>
      </c>
      <c r="N30" s="103">
        <f>SUM(O30,+V30,+AC30)</f>
        <v>3355</v>
      </c>
      <c r="O30" s="103">
        <f>SUM(P30:U30)</f>
        <v>1342</v>
      </c>
      <c r="P30" s="103">
        <v>1342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2013</v>
      </c>
      <c r="W30" s="103">
        <v>2013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25</v>
      </c>
      <c r="B31" s="113" t="s">
        <v>302</v>
      </c>
      <c r="C31" s="101" t="s">
        <v>303</v>
      </c>
      <c r="D31" s="103">
        <f>SUM(E31,+H31,+K31)</f>
        <v>273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273</v>
      </c>
      <c r="L31" s="103">
        <v>100</v>
      </c>
      <c r="M31" s="103">
        <v>173</v>
      </c>
      <c r="N31" s="103">
        <f>SUM(O31,+V31,+AC31)</f>
        <v>289</v>
      </c>
      <c r="O31" s="103">
        <f>SUM(P31:U31)</f>
        <v>100</v>
      </c>
      <c r="P31" s="103">
        <v>100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173</v>
      </c>
      <c r="W31" s="103">
        <v>173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16</v>
      </c>
      <c r="AD31" s="103">
        <v>16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25</v>
      </c>
      <c r="B32" s="113" t="s">
        <v>304</v>
      </c>
      <c r="C32" s="101" t="s">
        <v>305</v>
      </c>
      <c r="D32" s="103">
        <f>SUM(E32,+H32,+K32)</f>
        <v>661</v>
      </c>
      <c r="E32" s="103">
        <f>SUM(F32:G32)</f>
        <v>0</v>
      </c>
      <c r="F32" s="103">
        <v>0</v>
      </c>
      <c r="G32" s="103">
        <v>0</v>
      </c>
      <c r="H32" s="103">
        <f>SUM(I32:J32)</f>
        <v>232</v>
      </c>
      <c r="I32" s="103">
        <v>232</v>
      </c>
      <c r="J32" s="103">
        <v>0</v>
      </c>
      <c r="K32" s="103">
        <f>SUM(L32:M32)</f>
        <v>429</v>
      </c>
      <c r="L32" s="103">
        <v>0</v>
      </c>
      <c r="M32" s="103">
        <v>429</v>
      </c>
      <c r="N32" s="103">
        <f>SUM(O32,+V32,+AC32)</f>
        <v>661</v>
      </c>
      <c r="O32" s="103">
        <f>SUM(P32:U32)</f>
        <v>232</v>
      </c>
      <c r="P32" s="103">
        <v>232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429</v>
      </c>
      <c r="W32" s="103">
        <v>429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4</v>
      </c>
      <c r="AG32" s="103">
        <v>4</v>
      </c>
      <c r="AH32" s="103">
        <v>0</v>
      </c>
      <c r="AI32" s="103">
        <v>0</v>
      </c>
      <c r="AJ32" s="103">
        <f>SUM(AK32:AS32)</f>
        <v>25</v>
      </c>
      <c r="AK32" s="103">
        <v>18</v>
      </c>
      <c r="AL32" s="103">
        <v>4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3</v>
      </c>
      <c r="AT32" s="103">
        <f>SUM(AU32:AY32)</f>
        <v>1</v>
      </c>
      <c r="AU32" s="103">
        <v>1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1</v>
      </c>
      <c r="BA32" s="103">
        <v>1</v>
      </c>
      <c r="BB32" s="103">
        <v>0</v>
      </c>
      <c r="BC32" s="103">
        <v>0</v>
      </c>
    </row>
    <row r="33" spans="1:55" s="105" customFormat="1" ht="13.5" customHeight="1">
      <c r="A33" s="115" t="s">
        <v>25</v>
      </c>
      <c r="B33" s="113" t="s">
        <v>306</v>
      </c>
      <c r="C33" s="101" t="s">
        <v>307</v>
      </c>
      <c r="D33" s="103">
        <f>SUM(E33,+H33,+K33)</f>
        <v>930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930</v>
      </c>
      <c r="L33" s="103">
        <v>162</v>
      </c>
      <c r="M33" s="103">
        <v>768</v>
      </c>
      <c r="N33" s="103">
        <f>SUM(O33,+V33,+AC33)</f>
        <v>930</v>
      </c>
      <c r="O33" s="103">
        <f>SUM(P33:U33)</f>
        <v>162</v>
      </c>
      <c r="P33" s="103">
        <v>162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768</v>
      </c>
      <c r="W33" s="103">
        <v>768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6</v>
      </c>
      <c r="AG33" s="103">
        <v>6</v>
      </c>
      <c r="AH33" s="103">
        <v>0</v>
      </c>
      <c r="AI33" s="103">
        <v>0</v>
      </c>
      <c r="AJ33" s="103">
        <f>SUM(AK33:AS33)</f>
        <v>34</v>
      </c>
      <c r="AK33" s="103">
        <v>25</v>
      </c>
      <c r="AL33" s="103">
        <v>5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4</v>
      </c>
      <c r="AT33" s="103">
        <f>SUM(AU33:AY33)</f>
        <v>2</v>
      </c>
      <c r="AU33" s="103">
        <v>2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</v>
      </c>
      <c r="BA33" s="103">
        <v>1</v>
      </c>
      <c r="BB33" s="103">
        <v>0</v>
      </c>
      <c r="BC33" s="103">
        <v>0</v>
      </c>
    </row>
    <row r="34" spans="1:55" s="105" customFormat="1" ht="13.5" customHeight="1">
      <c r="A34" s="115" t="s">
        <v>25</v>
      </c>
      <c r="B34" s="113" t="s">
        <v>308</v>
      </c>
      <c r="C34" s="101" t="s">
        <v>309</v>
      </c>
      <c r="D34" s="103">
        <f>SUM(E34,+H34,+K34)</f>
        <v>1629</v>
      </c>
      <c r="E34" s="103">
        <f>SUM(F34:G34)</f>
        <v>0</v>
      </c>
      <c r="F34" s="103">
        <v>0</v>
      </c>
      <c r="G34" s="103">
        <v>0</v>
      </c>
      <c r="H34" s="103">
        <f>SUM(I34:J34)</f>
        <v>615</v>
      </c>
      <c r="I34" s="103">
        <v>615</v>
      </c>
      <c r="J34" s="103">
        <v>0</v>
      </c>
      <c r="K34" s="103">
        <f>SUM(L34:M34)</f>
        <v>1014</v>
      </c>
      <c r="L34" s="103">
        <v>0</v>
      </c>
      <c r="M34" s="103">
        <v>1014</v>
      </c>
      <c r="N34" s="103">
        <f>SUM(O34,+V34,+AC34)</f>
        <v>1629</v>
      </c>
      <c r="O34" s="103">
        <f>SUM(P34:U34)</f>
        <v>615</v>
      </c>
      <c r="P34" s="103">
        <v>615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1014</v>
      </c>
      <c r="W34" s="103">
        <v>1014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4</v>
      </c>
      <c r="AG34" s="103">
        <v>4</v>
      </c>
      <c r="AH34" s="103">
        <v>0</v>
      </c>
      <c r="AI34" s="103">
        <v>0</v>
      </c>
      <c r="AJ34" s="103">
        <f>SUM(AK34:AS34)</f>
        <v>55</v>
      </c>
      <c r="AK34" s="103">
        <v>43</v>
      </c>
      <c r="AL34" s="103">
        <v>9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3</v>
      </c>
      <c r="AT34" s="103">
        <f>SUM(AU34:AY34)</f>
        <v>1</v>
      </c>
      <c r="AU34" s="103">
        <v>1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2</v>
      </c>
      <c r="BA34" s="103">
        <v>2</v>
      </c>
      <c r="BB34" s="103">
        <v>0</v>
      </c>
      <c r="BC34" s="103">
        <v>0</v>
      </c>
    </row>
    <row r="35" spans="1:55" s="105" customFormat="1" ht="13.5" customHeight="1">
      <c r="A35" s="115" t="s">
        <v>25</v>
      </c>
      <c r="B35" s="113" t="s">
        <v>310</v>
      </c>
      <c r="C35" s="101" t="s">
        <v>311</v>
      </c>
      <c r="D35" s="103">
        <f>SUM(E35,+H35,+K35)</f>
        <v>681</v>
      </c>
      <c r="E35" s="103">
        <f>SUM(F35:G35)</f>
        <v>0</v>
      </c>
      <c r="F35" s="103">
        <v>0</v>
      </c>
      <c r="G35" s="103">
        <v>0</v>
      </c>
      <c r="H35" s="103">
        <f>SUM(I35:J35)</f>
        <v>681</v>
      </c>
      <c r="I35" s="103">
        <v>231</v>
      </c>
      <c r="J35" s="103">
        <v>450</v>
      </c>
      <c r="K35" s="103">
        <f>SUM(L35:M35)</f>
        <v>0</v>
      </c>
      <c r="L35" s="103">
        <v>0</v>
      </c>
      <c r="M35" s="103">
        <v>0</v>
      </c>
      <c r="N35" s="103">
        <f>SUM(O35,+V35,+AC35)</f>
        <v>681</v>
      </c>
      <c r="O35" s="103">
        <f>SUM(P35:U35)</f>
        <v>231</v>
      </c>
      <c r="P35" s="103">
        <v>231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450</v>
      </c>
      <c r="W35" s="103">
        <v>450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11</v>
      </c>
      <c r="AG35" s="103">
        <v>11</v>
      </c>
      <c r="AH35" s="103">
        <v>0</v>
      </c>
      <c r="AI35" s="103">
        <v>0</v>
      </c>
      <c r="AJ35" s="103">
        <f>SUM(AK35:AS35)</f>
        <v>30</v>
      </c>
      <c r="AK35" s="103">
        <v>18</v>
      </c>
      <c r="AL35" s="103">
        <v>4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8</v>
      </c>
      <c r="AT35" s="103">
        <f>SUM(AU35:AY35)</f>
        <v>3</v>
      </c>
      <c r="AU35" s="103">
        <v>3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1</v>
      </c>
      <c r="BA35" s="103">
        <v>1</v>
      </c>
      <c r="BB35" s="103">
        <v>0</v>
      </c>
      <c r="BC35" s="103">
        <v>0</v>
      </c>
    </row>
    <row r="36" spans="1:55" s="105" customFormat="1" ht="13.5" customHeight="1">
      <c r="A36" s="115" t="s">
        <v>25</v>
      </c>
      <c r="B36" s="113" t="s">
        <v>312</v>
      </c>
      <c r="C36" s="101" t="s">
        <v>313</v>
      </c>
      <c r="D36" s="103">
        <f>SUM(E36,+H36,+K36)</f>
        <v>7758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7758</v>
      </c>
      <c r="L36" s="103">
        <v>4756</v>
      </c>
      <c r="M36" s="103">
        <v>3002</v>
      </c>
      <c r="N36" s="103">
        <f>SUM(O36,+V36,+AC36)</f>
        <v>7758</v>
      </c>
      <c r="O36" s="103">
        <f>SUM(P36:U36)</f>
        <v>4756</v>
      </c>
      <c r="P36" s="103">
        <v>4756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3002</v>
      </c>
      <c r="W36" s="103">
        <v>3002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184</v>
      </c>
      <c r="AG36" s="103">
        <v>184</v>
      </c>
      <c r="AH36" s="103">
        <v>0</v>
      </c>
      <c r="AI36" s="103">
        <v>0</v>
      </c>
      <c r="AJ36" s="103">
        <f>SUM(AK36:AS36)</f>
        <v>184</v>
      </c>
      <c r="AK36" s="103">
        <v>0</v>
      </c>
      <c r="AL36" s="103">
        <v>0</v>
      </c>
      <c r="AM36" s="103">
        <v>2</v>
      </c>
      <c r="AN36" s="103">
        <v>182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</v>
      </c>
      <c r="AU36" s="103">
        <v>0</v>
      </c>
      <c r="AV36" s="103">
        <v>0</v>
      </c>
      <c r="AW36" s="103">
        <v>1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25</v>
      </c>
      <c r="B37" s="113" t="s">
        <v>314</v>
      </c>
      <c r="C37" s="101" t="s">
        <v>315</v>
      </c>
      <c r="D37" s="103">
        <f>SUM(E37,+H37,+K37)</f>
        <v>4398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4398</v>
      </c>
      <c r="L37" s="103">
        <v>1668</v>
      </c>
      <c r="M37" s="103">
        <v>2730</v>
      </c>
      <c r="N37" s="103">
        <f>SUM(O37,+V37,+AC37)</f>
        <v>4398</v>
      </c>
      <c r="O37" s="103">
        <f>SUM(P37:U37)</f>
        <v>1668</v>
      </c>
      <c r="P37" s="103">
        <v>1668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2730</v>
      </c>
      <c r="W37" s="103">
        <v>2730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25</v>
      </c>
      <c r="B38" s="113" t="s">
        <v>316</v>
      </c>
      <c r="C38" s="101" t="s">
        <v>317</v>
      </c>
      <c r="D38" s="103">
        <f>SUM(E38,+H38,+K38)</f>
        <v>3894</v>
      </c>
      <c r="E38" s="103">
        <f>SUM(F38:G38)</f>
        <v>0</v>
      </c>
      <c r="F38" s="103">
        <v>0</v>
      </c>
      <c r="G38" s="103">
        <v>0</v>
      </c>
      <c r="H38" s="103">
        <f>SUM(I38:J38)</f>
        <v>2627</v>
      </c>
      <c r="I38" s="103">
        <v>2627</v>
      </c>
      <c r="J38" s="103">
        <v>0</v>
      </c>
      <c r="K38" s="103">
        <f>SUM(L38:M38)</f>
        <v>1267</v>
      </c>
      <c r="L38" s="103">
        <v>0</v>
      </c>
      <c r="M38" s="103">
        <v>1267</v>
      </c>
      <c r="N38" s="103">
        <f>SUM(O38,+V38,+AC38)</f>
        <v>3894</v>
      </c>
      <c r="O38" s="103">
        <f>SUM(P38:U38)</f>
        <v>2627</v>
      </c>
      <c r="P38" s="103">
        <v>2627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1267</v>
      </c>
      <c r="W38" s="103">
        <v>1267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59</v>
      </c>
      <c r="AG38" s="103">
        <v>59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59</v>
      </c>
      <c r="AU38" s="103">
        <v>59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25</v>
      </c>
      <c r="B39" s="113" t="s">
        <v>318</v>
      </c>
      <c r="C39" s="101" t="s">
        <v>319</v>
      </c>
      <c r="D39" s="103">
        <f>SUM(E39,+H39,+K39)</f>
        <v>881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881</v>
      </c>
      <c r="L39" s="103">
        <v>43</v>
      </c>
      <c r="M39" s="103">
        <v>838</v>
      </c>
      <c r="N39" s="103">
        <f>SUM(O39,+V39,+AC39)</f>
        <v>881</v>
      </c>
      <c r="O39" s="103">
        <f>SUM(P39:U39)</f>
        <v>43</v>
      </c>
      <c r="P39" s="103">
        <v>43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838</v>
      </c>
      <c r="W39" s="103">
        <v>838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7</v>
      </c>
      <c r="AG39" s="103">
        <v>7</v>
      </c>
      <c r="AH39" s="103">
        <v>0</v>
      </c>
      <c r="AI39" s="103">
        <v>0</v>
      </c>
      <c r="AJ39" s="103">
        <f>SUM(AK39:AS39)</f>
        <v>39</v>
      </c>
      <c r="AK39" s="103">
        <v>28</v>
      </c>
      <c r="AL39" s="103">
        <v>6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5</v>
      </c>
      <c r="AT39" s="103">
        <f>SUM(AU39:AY39)</f>
        <v>2</v>
      </c>
      <c r="AU39" s="103">
        <v>2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1</v>
      </c>
      <c r="BA39" s="103">
        <v>1</v>
      </c>
      <c r="BB39" s="103">
        <v>0</v>
      </c>
      <c r="BC39" s="103">
        <v>0</v>
      </c>
    </row>
    <row r="40" spans="1:55" s="105" customFormat="1" ht="13.5" customHeight="1">
      <c r="A40" s="115" t="s">
        <v>25</v>
      </c>
      <c r="B40" s="113" t="s">
        <v>320</v>
      </c>
      <c r="C40" s="101" t="s">
        <v>321</v>
      </c>
      <c r="D40" s="103">
        <f>SUM(E40,+H40,+K40)</f>
        <v>1859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1859</v>
      </c>
      <c r="L40" s="103">
        <v>1122</v>
      </c>
      <c r="M40" s="103">
        <v>737</v>
      </c>
      <c r="N40" s="103">
        <f>SUM(O40,+V40,+AC40)</f>
        <v>1869</v>
      </c>
      <c r="O40" s="103">
        <f>SUM(P40:U40)</f>
        <v>1122</v>
      </c>
      <c r="P40" s="103">
        <v>0</v>
      </c>
      <c r="Q40" s="103">
        <v>0</v>
      </c>
      <c r="R40" s="103">
        <v>0</v>
      </c>
      <c r="S40" s="103">
        <v>1122</v>
      </c>
      <c r="T40" s="103">
        <v>0</v>
      </c>
      <c r="U40" s="103">
        <v>0</v>
      </c>
      <c r="V40" s="103">
        <f>SUM(W40:AB40)</f>
        <v>737</v>
      </c>
      <c r="W40" s="103">
        <v>0</v>
      </c>
      <c r="X40" s="103">
        <v>0</v>
      </c>
      <c r="Y40" s="103">
        <v>0</v>
      </c>
      <c r="Z40" s="103">
        <v>737</v>
      </c>
      <c r="AA40" s="103">
        <v>0</v>
      </c>
      <c r="AB40" s="103">
        <v>0</v>
      </c>
      <c r="AC40" s="103">
        <f>SUM(AD40:AE40)</f>
        <v>10</v>
      </c>
      <c r="AD40" s="103">
        <v>10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25</v>
      </c>
      <c r="B41" s="113" t="s">
        <v>322</v>
      </c>
      <c r="C41" s="101" t="s">
        <v>323</v>
      </c>
      <c r="D41" s="103">
        <f>SUM(E41,+H41,+K41)</f>
        <v>206</v>
      </c>
      <c r="E41" s="103">
        <f>SUM(F41:G41)</f>
        <v>0</v>
      </c>
      <c r="F41" s="103">
        <v>0</v>
      </c>
      <c r="G41" s="103">
        <v>0</v>
      </c>
      <c r="H41" s="103">
        <f>SUM(I41:J41)</f>
        <v>206</v>
      </c>
      <c r="I41" s="103">
        <v>17</v>
      </c>
      <c r="J41" s="103">
        <v>189</v>
      </c>
      <c r="K41" s="103">
        <f>SUM(L41:M41)</f>
        <v>0</v>
      </c>
      <c r="L41" s="103">
        <v>0</v>
      </c>
      <c r="M41" s="103">
        <v>0</v>
      </c>
      <c r="N41" s="103">
        <f>SUM(O41,+V41,+AC41)</f>
        <v>206</v>
      </c>
      <c r="O41" s="103">
        <f>SUM(P41:U41)</f>
        <v>17</v>
      </c>
      <c r="P41" s="103">
        <v>17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189</v>
      </c>
      <c r="W41" s="103">
        <v>189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25</v>
      </c>
      <c r="B42" s="113" t="s">
        <v>324</v>
      </c>
      <c r="C42" s="101" t="s">
        <v>325</v>
      </c>
      <c r="D42" s="103">
        <f>SUM(E42,+H42,+K42)</f>
        <v>1673</v>
      </c>
      <c r="E42" s="103">
        <f>SUM(F42:G42)</f>
        <v>0</v>
      </c>
      <c r="F42" s="103">
        <v>0</v>
      </c>
      <c r="G42" s="103">
        <v>0</v>
      </c>
      <c r="H42" s="103">
        <f>SUM(I42:J42)</f>
        <v>1673</v>
      </c>
      <c r="I42" s="103">
        <v>448</v>
      </c>
      <c r="J42" s="103">
        <v>1225</v>
      </c>
      <c r="K42" s="103">
        <f>SUM(L42:M42)</f>
        <v>0</v>
      </c>
      <c r="L42" s="103">
        <v>0</v>
      </c>
      <c r="M42" s="103">
        <v>0</v>
      </c>
      <c r="N42" s="103">
        <f>SUM(O42,+V42,+AC42)</f>
        <v>1703</v>
      </c>
      <c r="O42" s="103">
        <f>SUM(P42:U42)</f>
        <v>448</v>
      </c>
      <c r="P42" s="103">
        <v>448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1225</v>
      </c>
      <c r="W42" s="103">
        <v>1225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30</v>
      </c>
      <c r="AD42" s="103">
        <v>30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1</v>
      </c>
      <c r="BA42" s="103">
        <v>1</v>
      </c>
      <c r="BB42" s="103">
        <v>0</v>
      </c>
      <c r="BC42" s="103">
        <v>0</v>
      </c>
    </row>
    <row r="43" spans="1:55" s="105" customFormat="1" ht="13.5" customHeight="1">
      <c r="A43" s="115" t="s">
        <v>25</v>
      </c>
      <c r="B43" s="113" t="s">
        <v>326</v>
      </c>
      <c r="C43" s="101" t="s">
        <v>327</v>
      </c>
      <c r="D43" s="103">
        <f>SUM(E43,+H43,+K43)</f>
        <v>849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849</v>
      </c>
      <c r="L43" s="103">
        <v>134</v>
      </c>
      <c r="M43" s="103">
        <v>715</v>
      </c>
      <c r="N43" s="103">
        <f>SUM(O43,+V43,+AC43)</f>
        <v>849</v>
      </c>
      <c r="O43" s="103">
        <f>SUM(P43:U43)</f>
        <v>134</v>
      </c>
      <c r="P43" s="103">
        <v>134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715</v>
      </c>
      <c r="W43" s="103">
        <v>715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10</v>
      </c>
      <c r="AG43" s="103">
        <v>10</v>
      </c>
      <c r="AH43" s="103">
        <v>0</v>
      </c>
      <c r="AI43" s="103">
        <v>0</v>
      </c>
      <c r="AJ43" s="103">
        <f>SUM(AK43:AS43)</f>
        <v>10</v>
      </c>
      <c r="AK43" s="103">
        <v>0</v>
      </c>
      <c r="AL43" s="103">
        <v>0</v>
      </c>
      <c r="AM43" s="103">
        <v>10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25</v>
      </c>
      <c r="B44" s="113" t="s">
        <v>328</v>
      </c>
      <c r="C44" s="101" t="s">
        <v>329</v>
      </c>
      <c r="D44" s="103">
        <f>SUM(E44,+H44,+K44)</f>
        <v>461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461</v>
      </c>
      <c r="L44" s="103">
        <v>80</v>
      </c>
      <c r="M44" s="103">
        <v>381</v>
      </c>
      <c r="N44" s="103">
        <f>SUM(O44,+V44,+AC44)</f>
        <v>461</v>
      </c>
      <c r="O44" s="103">
        <f>SUM(P44:U44)</f>
        <v>80</v>
      </c>
      <c r="P44" s="103">
        <v>80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381</v>
      </c>
      <c r="W44" s="103">
        <v>381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5</v>
      </c>
      <c r="AG44" s="103">
        <v>5</v>
      </c>
      <c r="AH44" s="103">
        <v>0</v>
      </c>
      <c r="AI44" s="103">
        <v>0</v>
      </c>
      <c r="AJ44" s="103">
        <f>SUM(AK44:AS44)</f>
        <v>5</v>
      </c>
      <c r="AK44" s="103">
        <v>0</v>
      </c>
      <c r="AL44" s="103">
        <v>0</v>
      </c>
      <c r="AM44" s="103">
        <v>5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25</v>
      </c>
      <c r="B45" s="113" t="s">
        <v>330</v>
      </c>
      <c r="C45" s="101" t="s">
        <v>331</v>
      </c>
      <c r="D45" s="103">
        <f>SUM(E45,+H45,+K45)</f>
        <v>717</v>
      </c>
      <c r="E45" s="103">
        <f>SUM(F45:G45)</f>
        <v>0</v>
      </c>
      <c r="F45" s="103">
        <v>0</v>
      </c>
      <c r="G45" s="103">
        <v>0</v>
      </c>
      <c r="H45" s="103">
        <f>SUM(I45:J45)</f>
        <v>717</v>
      </c>
      <c r="I45" s="103">
        <v>69</v>
      </c>
      <c r="J45" s="103">
        <v>648</v>
      </c>
      <c r="K45" s="103">
        <f>SUM(L45:M45)</f>
        <v>0</v>
      </c>
      <c r="L45" s="103">
        <v>0</v>
      </c>
      <c r="M45" s="103">
        <v>0</v>
      </c>
      <c r="N45" s="103">
        <f>SUM(O45,+V45,+AC45)</f>
        <v>717</v>
      </c>
      <c r="O45" s="103">
        <f>SUM(P45:U45)</f>
        <v>69</v>
      </c>
      <c r="P45" s="103">
        <v>69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648</v>
      </c>
      <c r="W45" s="103">
        <v>648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6</v>
      </c>
      <c r="AG45" s="103">
        <v>6</v>
      </c>
      <c r="AH45" s="103">
        <v>0</v>
      </c>
      <c r="AI45" s="103">
        <v>0</v>
      </c>
      <c r="AJ45" s="103">
        <f>SUM(AK45:AS45)</f>
        <v>32</v>
      </c>
      <c r="AK45" s="103">
        <v>23</v>
      </c>
      <c r="AL45" s="103">
        <v>5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4</v>
      </c>
      <c r="AT45" s="103">
        <f>SUM(AU45:AY45)</f>
        <v>2</v>
      </c>
      <c r="AU45" s="103">
        <v>2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1</v>
      </c>
      <c r="BA45" s="103">
        <v>1</v>
      </c>
      <c r="BB45" s="103">
        <v>0</v>
      </c>
      <c r="BC45" s="103">
        <v>0</v>
      </c>
    </row>
    <row r="46" spans="1:55" s="105" customFormat="1" ht="13.5" customHeight="1">
      <c r="A46" s="115" t="s">
        <v>25</v>
      </c>
      <c r="B46" s="113" t="s">
        <v>332</v>
      </c>
      <c r="C46" s="101" t="s">
        <v>333</v>
      </c>
      <c r="D46" s="103">
        <f>SUM(E46,+H46,+K46)</f>
        <v>1436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1436</v>
      </c>
      <c r="L46" s="103">
        <v>637</v>
      </c>
      <c r="M46" s="103">
        <v>799</v>
      </c>
      <c r="N46" s="103">
        <f>SUM(O46,+V46,+AC46)</f>
        <v>1436</v>
      </c>
      <c r="O46" s="103">
        <f>SUM(P46:U46)</f>
        <v>637</v>
      </c>
      <c r="P46" s="103">
        <v>637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799</v>
      </c>
      <c r="W46" s="103">
        <v>799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9</v>
      </c>
      <c r="AG46" s="103">
        <v>9</v>
      </c>
      <c r="AH46" s="103">
        <v>0</v>
      </c>
      <c r="AI46" s="103">
        <v>0</v>
      </c>
      <c r="AJ46" s="103">
        <f>SUM(AK46:AS46)</f>
        <v>45</v>
      </c>
      <c r="AK46" s="103">
        <v>45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9</v>
      </c>
      <c r="AU46" s="103">
        <v>9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6">
    <sortCondition ref="A8:A46"/>
    <sortCondition ref="B8:B46"/>
    <sortCondition ref="C8:C4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5" man="1"/>
    <brk id="31" min="1" max="45" man="1"/>
    <brk id="45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29000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29201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29203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29204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29205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29206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29207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29208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29209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29210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29211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29212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29322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29342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29343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29344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29345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29361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29362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29363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29385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29386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29401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29402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29424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29425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29426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29427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29441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29442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29443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29444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29446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29447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29449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29450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29451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29452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29453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2022-02-04T00:22:18Z</dcterms:modified>
</cp:coreProperties>
</file>