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環境省廃棄物実態調査集約結果（28兵庫県）\"/>
    </mc:Choice>
  </mc:AlternateContent>
  <xr:revisionPtr revIDLastSave="0" documentId="13_ncr:1_{B97B4451-E656-4DC3-9EB4-7AB477763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V8" i="2"/>
  <c r="V9" i="2"/>
  <c r="N9" i="2" s="1"/>
  <c r="V10" i="2"/>
  <c r="V11" i="2"/>
  <c r="V12" i="2"/>
  <c r="N12" i="2" s="1"/>
  <c r="V13" i="2"/>
  <c r="V14" i="2"/>
  <c r="V15" i="2"/>
  <c r="N15" i="2" s="1"/>
  <c r="V16" i="2"/>
  <c r="V17" i="2"/>
  <c r="V18" i="2"/>
  <c r="N18" i="2" s="1"/>
  <c r="V19" i="2"/>
  <c r="V20" i="2"/>
  <c r="V21" i="2"/>
  <c r="N21" i="2" s="1"/>
  <c r="V22" i="2"/>
  <c r="V23" i="2"/>
  <c r="V24" i="2"/>
  <c r="N24" i="2" s="1"/>
  <c r="V25" i="2"/>
  <c r="V26" i="2"/>
  <c r="V27" i="2"/>
  <c r="N27" i="2" s="1"/>
  <c r="V28" i="2"/>
  <c r="V29" i="2"/>
  <c r="V30" i="2"/>
  <c r="N30" i="2" s="1"/>
  <c r="V31" i="2"/>
  <c r="V32" i="2"/>
  <c r="V33" i="2"/>
  <c r="N33" i="2" s="1"/>
  <c r="V34" i="2"/>
  <c r="V35" i="2"/>
  <c r="V36" i="2"/>
  <c r="N36" i="2" s="1"/>
  <c r="V37" i="2"/>
  <c r="V38" i="2"/>
  <c r="V39" i="2"/>
  <c r="N39" i="2" s="1"/>
  <c r="V40" i="2"/>
  <c r="V41" i="2"/>
  <c r="V42" i="2"/>
  <c r="N42" i="2" s="1"/>
  <c r="V43" i="2"/>
  <c r="V44" i="2"/>
  <c r="V45" i="2"/>
  <c r="N45" i="2" s="1"/>
  <c r="V46" i="2"/>
  <c r="V47" i="2"/>
  <c r="V48" i="2"/>
  <c r="N48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O25" i="2"/>
  <c r="O26" i="2"/>
  <c r="O27" i="2"/>
  <c r="O28" i="2"/>
  <c r="N28" i="2" s="1"/>
  <c r="O29" i="2"/>
  <c r="O30" i="2"/>
  <c r="O31" i="2"/>
  <c r="O32" i="2"/>
  <c r="O33" i="2"/>
  <c r="O34" i="2"/>
  <c r="N34" i="2" s="1"/>
  <c r="O35" i="2"/>
  <c r="O36" i="2"/>
  <c r="O37" i="2"/>
  <c r="O38" i="2"/>
  <c r="O39" i="2"/>
  <c r="O40" i="2"/>
  <c r="N40" i="2" s="1"/>
  <c r="O41" i="2"/>
  <c r="O42" i="2"/>
  <c r="O43" i="2"/>
  <c r="O44" i="2"/>
  <c r="O45" i="2"/>
  <c r="O46" i="2"/>
  <c r="N46" i="2" s="1"/>
  <c r="O47" i="2"/>
  <c r="O48" i="2"/>
  <c r="N8" i="2"/>
  <c r="N14" i="2"/>
  <c r="N20" i="2"/>
  <c r="N26" i="2"/>
  <c r="N32" i="2"/>
  <c r="N38" i="2"/>
  <c r="N4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H8" i="2"/>
  <c r="H9" i="2"/>
  <c r="H10" i="2"/>
  <c r="H11" i="2"/>
  <c r="H12" i="2"/>
  <c r="D12" i="2" s="1"/>
  <c r="H13" i="2"/>
  <c r="H14" i="2"/>
  <c r="H15" i="2"/>
  <c r="H16" i="2"/>
  <c r="H17" i="2"/>
  <c r="H18" i="2"/>
  <c r="D18" i="2" s="1"/>
  <c r="H19" i="2"/>
  <c r="H20" i="2"/>
  <c r="H21" i="2"/>
  <c r="H22" i="2"/>
  <c r="H23" i="2"/>
  <c r="H24" i="2"/>
  <c r="D24" i="2" s="1"/>
  <c r="H25" i="2"/>
  <c r="H26" i="2"/>
  <c r="H27" i="2"/>
  <c r="H28" i="2"/>
  <c r="H29" i="2"/>
  <c r="H30" i="2"/>
  <c r="D30" i="2" s="1"/>
  <c r="H31" i="2"/>
  <c r="H32" i="2"/>
  <c r="H33" i="2"/>
  <c r="H34" i="2"/>
  <c r="H35" i="2"/>
  <c r="H36" i="2"/>
  <c r="D36" i="2" s="1"/>
  <c r="H37" i="2"/>
  <c r="H38" i="2"/>
  <c r="H39" i="2"/>
  <c r="H40" i="2"/>
  <c r="H41" i="2"/>
  <c r="H42" i="2"/>
  <c r="D42" i="2" s="1"/>
  <c r="H43" i="2"/>
  <c r="H44" i="2"/>
  <c r="H45" i="2"/>
  <c r="H46" i="2"/>
  <c r="H47" i="2"/>
  <c r="H48" i="2"/>
  <c r="D48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D37" i="2" s="1"/>
  <c r="E38" i="2"/>
  <c r="E39" i="2"/>
  <c r="E40" i="2"/>
  <c r="E41" i="2"/>
  <c r="E42" i="2"/>
  <c r="E43" i="2"/>
  <c r="D43" i="2" s="1"/>
  <c r="E44" i="2"/>
  <c r="E45" i="2"/>
  <c r="E46" i="2"/>
  <c r="E47" i="2"/>
  <c r="E48" i="2"/>
  <c r="D8" i="2"/>
  <c r="D14" i="2"/>
  <c r="D20" i="2"/>
  <c r="D26" i="2"/>
  <c r="D32" i="2"/>
  <c r="D38" i="2"/>
  <c r="D44" i="2"/>
  <c r="L15" i="1"/>
  <c r="L33" i="1"/>
  <c r="I8" i="1"/>
  <c r="I9" i="1"/>
  <c r="I10" i="1"/>
  <c r="D10" i="1" s="1"/>
  <c r="I11" i="1"/>
  <c r="I12" i="1"/>
  <c r="I13" i="1"/>
  <c r="I14" i="1"/>
  <c r="I15" i="1"/>
  <c r="I16" i="1"/>
  <c r="D16" i="1" s="1"/>
  <c r="I17" i="1"/>
  <c r="I18" i="1"/>
  <c r="I19" i="1"/>
  <c r="I20" i="1"/>
  <c r="I21" i="1"/>
  <c r="I22" i="1"/>
  <c r="D22" i="1" s="1"/>
  <c r="I23" i="1"/>
  <c r="I24" i="1"/>
  <c r="I25" i="1"/>
  <c r="I26" i="1"/>
  <c r="I27" i="1"/>
  <c r="I28" i="1"/>
  <c r="D28" i="1" s="1"/>
  <c r="I29" i="1"/>
  <c r="I30" i="1"/>
  <c r="I31" i="1"/>
  <c r="I32" i="1"/>
  <c r="I33" i="1"/>
  <c r="I34" i="1"/>
  <c r="D34" i="1" s="1"/>
  <c r="I35" i="1"/>
  <c r="I36" i="1"/>
  <c r="I37" i="1"/>
  <c r="I38" i="1"/>
  <c r="I39" i="1"/>
  <c r="I40" i="1"/>
  <c r="D40" i="1" s="1"/>
  <c r="I41" i="1"/>
  <c r="I42" i="1"/>
  <c r="I43" i="1"/>
  <c r="I44" i="1"/>
  <c r="I45" i="1"/>
  <c r="I46" i="1"/>
  <c r="D46" i="1" s="1"/>
  <c r="I47" i="1"/>
  <c r="I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8" i="1"/>
  <c r="Q8" i="1" s="1"/>
  <c r="D9" i="1"/>
  <c r="N9" i="1" s="1"/>
  <c r="D12" i="1"/>
  <c r="J12" i="1" s="1"/>
  <c r="D14" i="1"/>
  <c r="Q14" i="1" s="1"/>
  <c r="D15" i="1"/>
  <c r="N15" i="1" s="1"/>
  <c r="D18" i="1"/>
  <c r="J18" i="1" s="1"/>
  <c r="D20" i="1"/>
  <c r="Q20" i="1" s="1"/>
  <c r="D21" i="1"/>
  <c r="N21" i="1" s="1"/>
  <c r="D24" i="1"/>
  <c r="J24" i="1" s="1"/>
  <c r="D26" i="1"/>
  <c r="Q26" i="1" s="1"/>
  <c r="D27" i="1"/>
  <c r="N27" i="1" s="1"/>
  <c r="D30" i="1"/>
  <c r="J30" i="1" s="1"/>
  <c r="D32" i="1"/>
  <c r="Q32" i="1" s="1"/>
  <c r="D33" i="1"/>
  <c r="N33" i="1" s="1"/>
  <c r="D36" i="1"/>
  <c r="J36" i="1" s="1"/>
  <c r="D38" i="1"/>
  <c r="Q38" i="1" s="1"/>
  <c r="D39" i="1"/>
  <c r="N39" i="1" s="1"/>
  <c r="D42" i="1"/>
  <c r="J42" i="1" s="1"/>
  <c r="D44" i="1"/>
  <c r="Q44" i="1" s="1"/>
  <c r="D45" i="1"/>
  <c r="N45" i="1" s="1"/>
  <c r="D48" i="1"/>
  <c r="J48" i="1" s="1"/>
  <c r="L40" i="1" l="1"/>
  <c r="J40" i="1"/>
  <c r="L16" i="1"/>
  <c r="J16" i="1"/>
  <c r="L46" i="1"/>
  <c r="J46" i="1"/>
  <c r="L34" i="1"/>
  <c r="J34" i="1"/>
  <c r="L28" i="1"/>
  <c r="J28" i="1"/>
  <c r="L22" i="1"/>
  <c r="J22" i="1"/>
  <c r="L10" i="1"/>
  <c r="J10" i="1"/>
  <c r="F24" i="1"/>
  <c r="L27" i="1"/>
  <c r="D47" i="2"/>
  <c r="D41" i="2"/>
  <c r="D35" i="2"/>
  <c r="D29" i="2"/>
  <c r="D23" i="2"/>
  <c r="D17" i="2"/>
  <c r="D11" i="2"/>
  <c r="F30" i="1"/>
  <c r="F18" i="1"/>
  <c r="L21" i="1"/>
  <c r="D46" i="2"/>
  <c r="D40" i="2"/>
  <c r="D34" i="2"/>
  <c r="D28" i="2"/>
  <c r="D22" i="2"/>
  <c r="D16" i="2"/>
  <c r="D10" i="2"/>
  <c r="D45" i="2"/>
  <c r="D39" i="2"/>
  <c r="D33" i="2"/>
  <c r="D27" i="2"/>
  <c r="D21" i="2"/>
  <c r="D15" i="2"/>
  <c r="D9" i="2"/>
  <c r="D19" i="1"/>
  <c r="Q19" i="1" s="1"/>
  <c r="D43" i="1"/>
  <c r="F43" i="1" s="1"/>
  <c r="D31" i="1"/>
  <c r="D13" i="1"/>
  <c r="F42" i="1"/>
  <c r="L45" i="1"/>
  <c r="L9" i="1"/>
  <c r="F48" i="1"/>
  <c r="F12" i="1"/>
  <c r="D37" i="1"/>
  <c r="D25" i="1"/>
  <c r="F36" i="1"/>
  <c r="D47" i="1"/>
  <c r="N47" i="1" s="1"/>
  <c r="D41" i="1"/>
  <c r="J41" i="1" s="1"/>
  <c r="D35" i="1"/>
  <c r="F35" i="1" s="1"/>
  <c r="D29" i="1"/>
  <c r="D23" i="1"/>
  <c r="D17" i="1"/>
  <c r="F17" i="1" s="1"/>
  <c r="D11" i="1"/>
  <c r="L11" i="1" s="1"/>
  <c r="L39" i="1"/>
  <c r="N43" i="2"/>
  <c r="N37" i="2"/>
  <c r="N31" i="2"/>
  <c r="N25" i="2"/>
  <c r="N19" i="2"/>
  <c r="N13" i="2"/>
  <c r="J23" i="1"/>
  <c r="L23" i="1"/>
  <c r="N23" i="1"/>
  <c r="Q23" i="1"/>
  <c r="F23" i="1"/>
  <c r="J47" i="1"/>
  <c r="L47" i="1"/>
  <c r="J35" i="1"/>
  <c r="L35" i="1"/>
  <c r="N35" i="1"/>
  <c r="Q35" i="1"/>
  <c r="L17" i="1"/>
  <c r="N17" i="1"/>
  <c r="Q17" i="1"/>
  <c r="N43" i="1"/>
  <c r="F37" i="1"/>
  <c r="J37" i="1"/>
  <c r="L37" i="1"/>
  <c r="N37" i="1"/>
  <c r="Q37" i="1"/>
  <c r="F31" i="1"/>
  <c r="J31" i="1"/>
  <c r="L31" i="1"/>
  <c r="N31" i="1"/>
  <c r="Q31" i="1"/>
  <c r="F25" i="1"/>
  <c r="J25" i="1"/>
  <c r="L25" i="1"/>
  <c r="N25" i="1"/>
  <c r="Q25" i="1"/>
  <c r="F19" i="1"/>
  <c r="J19" i="1"/>
  <c r="L19" i="1"/>
  <c r="N19" i="1"/>
  <c r="F13" i="1"/>
  <c r="J13" i="1"/>
  <c r="L13" i="1"/>
  <c r="N13" i="1"/>
  <c r="Q13" i="1"/>
  <c r="J29" i="1"/>
  <c r="L29" i="1"/>
  <c r="N29" i="1"/>
  <c r="Q29" i="1"/>
  <c r="F29" i="1"/>
  <c r="J11" i="1"/>
  <c r="N11" i="1"/>
  <c r="Q11" i="1"/>
  <c r="F11" i="1"/>
  <c r="N44" i="1"/>
  <c r="N26" i="1"/>
  <c r="N14" i="1"/>
  <c r="J45" i="1"/>
  <c r="J39" i="1"/>
  <c r="J33" i="1"/>
  <c r="J27" i="1"/>
  <c r="J21" i="1"/>
  <c r="J15" i="1"/>
  <c r="J9" i="1"/>
  <c r="L44" i="1"/>
  <c r="L38" i="1"/>
  <c r="L32" i="1"/>
  <c r="L26" i="1"/>
  <c r="L20" i="1"/>
  <c r="L14" i="1"/>
  <c r="L8" i="1"/>
  <c r="Q48" i="1"/>
  <c r="Q42" i="1"/>
  <c r="Q36" i="1"/>
  <c r="Q30" i="1"/>
  <c r="Q24" i="1"/>
  <c r="Q18" i="1"/>
  <c r="Q12" i="1"/>
  <c r="N8" i="1"/>
  <c r="F46" i="1"/>
  <c r="F40" i="1"/>
  <c r="F34" i="1"/>
  <c r="F28" i="1"/>
  <c r="F22" i="1"/>
  <c r="F16" i="1"/>
  <c r="F10" i="1"/>
  <c r="J44" i="1"/>
  <c r="J38" i="1"/>
  <c r="J32" i="1"/>
  <c r="J26" i="1"/>
  <c r="J20" i="1"/>
  <c r="J14" i="1"/>
  <c r="J8" i="1"/>
  <c r="N48" i="1"/>
  <c r="N42" i="1"/>
  <c r="N36" i="1"/>
  <c r="N30" i="1"/>
  <c r="N24" i="1"/>
  <c r="N18" i="1"/>
  <c r="N12" i="1"/>
  <c r="N20" i="1"/>
  <c r="F45" i="1"/>
  <c r="F39" i="1"/>
  <c r="F33" i="1"/>
  <c r="F27" i="1"/>
  <c r="F21" i="1"/>
  <c r="F15" i="1"/>
  <c r="F9" i="1"/>
  <c r="L48" i="1"/>
  <c r="L42" i="1"/>
  <c r="L36" i="1"/>
  <c r="L30" i="1"/>
  <c r="L24" i="1"/>
  <c r="L18" i="1"/>
  <c r="L12" i="1"/>
  <c r="Q46" i="1"/>
  <c r="Q40" i="1"/>
  <c r="Q34" i="1"/>
  <c r="Q28" i="1"/>
  <c r="Q22" i="1"/>
  <c r="Q16" i="1"/>
  <c r="Q10" i="1"/>
  <c r="N32" i="1"/>
  <c r="F44" i="1"/>
  <c r="F38" i="1"/>
  <c r="F32" i="1"/>
  <c r="F26" i="1"/>
  <c r="F20" i="1"/>
  <c r="F14" i="1"/>
  <c r="F8" i="1"/>
  <c r="N46" i="1"/>
  <c r="N40" i="1"/>
  <c r="N34" i="1"/>
  <c r="N28" i="1"/>
  <c r="N22" i="1"/>
  <c r="N16" i="1"/>
  <c r="N10" i="1"/>
  <c r="Q45" i="1"/>
  <c r="Q39" i="1"/>
  <c r="Q33" i="1"/>
  <c r="Q27" i="1"/>
  <c r="Q21" i="1"/>
  <c r="Q15" i="1"/>
  <c r="Q9" i="1"/>
  <c r="N38" i="1"/>
  <c r="A7" i="2"/>
  <c r="L43" i="1" l="1"/>
  <c r="F41" i="1"/>
  <c r="J43" i="1"/>
  <c r="Q41" i="1"/>
  <c r="Q43" i="1"/>
  <c r="J17" i="1"/>
  <c r="F47" i="1"/>
  <c r="N41" i="1"/>
  <c r="Q47" i="1"/>
  <c r="L41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<sst xmlns="http://schemas.openxmlformats.org/spreadsheetml/2006/main" count="853" uniqueCount="338">
  <si>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</si>
  <si>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</si>
  <si>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</si>
  <si>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</si>
  <si>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</si>
  <si>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</si>
  <si>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</si>
  <si>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</si>
  <si>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</si>
  <si>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</si>
  <si>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</si>
  <si>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</si>
  <si>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</si>
  <si>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</si>
  <si>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</si>
  <si>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</si>
  <si>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</si>
  <si>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</si>
  <si>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</si>
  <si>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</si>
  <si>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</si>
  <si>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</si>
  <si>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</si>
  <si>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</si>
  <si>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</si>
  <si>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</si>
  <si>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</si>
  <si>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</si>
  <si>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</si>
  <si>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</si>
  <si>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</si>
  <si>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</si>
  <si>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</si>
  <si>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</si>
  <si>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</si>
  <si>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</si>
  <si>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</si>
  <si>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</si>
  <si>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</si>
  <si>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</si>
  <si>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</si>
  <si>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</si>
  <si>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</si>
  <si>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</si>
  <si>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</si>
  <si>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</si>
  <si>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</si>
  <si>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</si>
  <si>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</si>
  <si>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</si>
  <si>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</si>
  <si>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</si>
  <si>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</si>
  <si>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</si>
  <si>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</si>
  <si>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</si>
  <si>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</si>
  <si>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</si>
  <si>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</si>
  <si>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</si>
  <si>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</si>
  <si>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</si>
  <si>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</si>
  <si>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</si>
  <si>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</si>
  <si>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</si>
  <si>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</si>
  <si>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</si>
  <si>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</si>
  <si>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</si>
  <si>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</si>
  <si>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</si>
  <si>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</si>
  <si>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</si>
  <si>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</si>
  <si>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</si>
  <si>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</si>
  <si>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</si>
  <si>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</si>
  <si>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</si>
  <si>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</si>
  <si>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</si>
  <si>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</si>
  <si>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</si>
  <si>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</si>
  <si>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</si>
  <si>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</si>
  <si>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</si>
  <si>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</si>
  <si>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</si>
  <si>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</si>
  <si>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</si>
  <si>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</si>
  <si>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</si>
  <si>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</si>
  <si>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</si>
  <si>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</si>
  <si>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</si>
  <si>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</si>
  <si>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</si>
  <si>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</si>
  <si>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</si>
  <si>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</si>
  <si>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</si>
  <si>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</si>
  <si>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</si>
  <si>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</si>
  <si>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</si>
  <si>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</si>
  <si>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</si>
  <si>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</si>
  <si>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</si>
  <si>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</si>
  <si>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</si>
  <si>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</si>
  <si>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</si>
  <si>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</si>
  <si>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</si>
  <si>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</si>
  <si>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</si>
  <si>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</si>
  <si>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</si>
  <si>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</si>
  <si>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</si>
  <si>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</si>
  <si>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</si>
  <si>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</si>
  <si>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</si>
  <si>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</si>
  <si>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</si>
  <si>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</si>
  <si>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</si>
  <si>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</si>
  <si>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</si>
  <si>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</si>
  <si>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</si>
  <si>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</si>
  <si>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</si>
  <si>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</si>
  <si>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</si>
  <si>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</si>
  <si>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</si>
  <si>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</si>
  <si>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</si>
  <si>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</si>
  <si>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</si>
  <si>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</si>
  <si>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</si>
  <si>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</si>
  <si>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</si>
  <si>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</si>
  <si>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</si>
  <si>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</si>
  <si>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</si>
  <si>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</si>
  <si>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</si>
  <si>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</si>
  <si>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</si>
  <si>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</si>
  <si>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</si>
  <si>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</si>
  <si>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</si>
  <si>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</si>
  <si>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</si>
  <si>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</si>
  <si>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</si>
  <si>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</si>
  <si>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</si>
  <si>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</si>
  <si>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</si>
  <si>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</si>
  <si>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</si>
  <si>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</si>
  <si>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</si>
  <si>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</si>
  <si>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</si>
  <si>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</si>
  <si>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</si>
  <si>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</si>
  <si>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</si>
  <si>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</si>
  <si>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</si>
  <si>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</si>
  <si>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</si>
  <si>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</si>
  <si>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</si>
  <si>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</si>
  <si>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</si>
  <si>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</si>
  <si>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</si>
  <si>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</si>
  <si>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</si>
  <si>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</si>
  <si>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</si>
  <si>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</si>
  <si>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</si>
  <si>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</si>
  <si>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</si>
  <si>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</si>
  <si>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</si>
  <si>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</si>
  <si>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</si>
  <si>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</si>
  <si>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</si>
  <si>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</si>
  <si>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</si>
  <si>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</si>
  <si>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</si>
  <si>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</si>
  <si>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</si>
  <si>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</si>
  <si>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</si>
  <si>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</si>
  <si>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</si>
  <si>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</si>
  <si>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</si>
  <si>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</si>
  <si>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</si>
  <si>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</si>
  <si>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</si>
  <si>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</si>
  <si>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</si>
  <si>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</si>
  <si>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</si>
  <si>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</si>
  <si>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</si>
  <si>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</si>
  <si>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</si>
  <si>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</si>
  <si>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</si>
  <si>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</si>
  <si>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</si>
  <si>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</si>
  <si>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</si>
  <si>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</si>
  <si>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</si>
  <si>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</si>
  <si>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</si>
  <si>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</si>
  <si>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</si>
  <si>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</si>
  <si>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</si>
  <si>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</si>
  <si>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</si>
  <si>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</si>
  <si>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</si>
  <si>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</si>
  <si>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</si>
  <si>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</si>
  <si>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</si>
  <si>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</si>
  <si>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28000</t>
  </si>
  <si>
    <t>水洗化人口等（令和2年度実績）</t>
    <phoneticPr fontId="3"/>
  </si>
  <si>
    <t>し尿処理の状況（令和2年度実績）</t>
    <phoneticPr fontId="3"/>
  </si>
  <si>
    <t>28100</t>
  </si>
  <si>
    <t>神戸市</t>
  </si>
  <si>
    <t/>
  </si>
  <si>
    <t>○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</si>
  <si>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</si>
  <si>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</si>
  <si>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</si>
  <si>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</si>
  <si>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</si>
  <si>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</si>
  <si>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</si>
  <si>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</si>
  <si>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</si>
  <si>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</si>
  <si>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</si>
  <si>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</si>
  <si>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</si>
  <si>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</si>
  <si>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</si>
  <si>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</si>
  <si>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</si>
  <si>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</si>
  <si>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</si>
  <si>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</si>
  <si>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</si>
  <si>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</si>
  <si>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</si>
  <si>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</si>
  <si>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</si>
  <si>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</si>
  <si>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</si>
  <si>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</si>
  <si>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</si>
  <si>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</si>
  <si>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</si>
  <si>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</si>
  <si>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</si>
  <si>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</si>
  <si>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</si>
  <si>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</si>
  <si>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</si>
  <si>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</si>
  <si>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</si>
  <si>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</si>
  <si>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</si>
  <si>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</si>
  <si>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</si>
  <si>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</si>
  <si>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</si>
  <si>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</si>
  <si>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</si>
  <si>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</si>
  <si>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</si>
  <si>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</si>
  <si>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</si>
  <si>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</si>
  <si>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</si>
  <si>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</si>
  <si>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</si>
  <si>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</si>
  <si>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</si>
  <si>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</si>
  <si>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</si>
  <si>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</si>
  <si>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</si>
  <si>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</si>
  <si>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</si>
  <si>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</si>
  <si>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</si>
  <si>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</si>
  <si>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</si>
  <si>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</si>
  <si>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</si>
  <si>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</si>
  <si>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</si>
  <si>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</si>
  <si>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</si>
  <si>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</si>
  <si>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</si>
  <si>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</si>
  <si>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</si>
  <si>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</si>
  <si>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</si>
  <si>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丹波篠山市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</si>
</sst>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 x14ac:dyDescent="0.15">
      <c r="A2" s="134" t="s">
        <v>193</v>
      </c>
      <c r="B2" s="138" t="s">
        <v>194</v>
      </c>
      <c r="C2" s="13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4" t="s">
        <v>198</v>
      </c>
      <c r="T2" s="125"/>
      <c r="U2" s="125"/>
      <c r="V2" s="126"/>
      <c r="W2" s="133" t="s">
        <v>199</v>
      </c>
      <c r="X2" s="125"/>
      <c r="Y2" s="125"/>
      <c r="Z2" s="126"/>
      <c r="AA2" s="118"/>
      <c r="AB2" s="118"/>
    </row>
    <row r="3" spans="1:28" s="76" customFormat="1" ht="13.5" customHeight="1" x14ac:dyDescent="0.15">
      <c r="A3" s="137"/>
      <c r="B3" s="137"/>
      <c r="C3" s="14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7"/>
      <c r="T3" s="128"/>
      <c r="U3" s="128"/>
      <c r="V3" s="129"/>
      <c r="W3" s="127"/>
      <c r="X3" s="128"/>
      <c r="Y3" s="128"/>
      <c r="Z3" s="129"/>
      <c r="AA3" s="118"/>
      <c r="AB3" s="118"/>
    </row>
    <row r="4" spans="1:28" s="76" customFormat="1" ht="18.75" customHeight="1" x14ac:dyDescent="0.15">
      <c r="A4" s="137"/>
      <c r="B4" s="137"/>
      <c r="C4" s="140"/>
      <c r="D4" s="64"/>
      <c r="E4" s="132" t="s">
        <v>200</v>
      </c>
      <c r="F4" s="130" t="s">
        <v>203</v>
      </c>
      <c r="G4" s="130" t="s">
        <v>246</v>
      </c>
      <c r="H4" s="130" t="s">
        <v>204</v>
      </c>
      <c r="I4" s="132" t="s">
        <v>200</v>
      </c>
      <c r="J4" s="130" t="s">
        <v>205</v>
      </c>
      <c r="K4" s="130" t="s">
        <v>206</v>
      </c>
      <c r="L4" s="130" t="s">
        <v>207</v>
      </c>
      <c r="M4" s="130" t="s">
        <v>247</v>
      </c>
      <c r="N4" s="130" t="s">
        <v>208</v>
      </c>
      <c r="O4" s="136" t="s">
        <v>209</v>
      </c>
      <c r="P4" s="67"/>
      <c r="Q4" s="130" t="s">
        <v>210</v>
      </c>
      <c r="R4" s="68"/>
      <c r="S4" s="130" t="s">
        <v>211</v>
      </c>
      <c r="T4" s="130" t="s">
        <v>249</v>
      </c>
      <c r="U4" s="134" t="s">
        <v>212</v>
      </c>
      <c r="V4" s="134" t="s">
        <v>213</v>
      </c>
      <c r="W4" s="130" t="s">
        <v>211</v>
      </c>
      <c r="X4" s="130" t="s">
        <v>248</v>
      </c>
      <c r="Y4" s="134" t="s">
        <v>212</v>
      </c>
      <c r="Z4" s="134" t="s">
        <v>213</v>
      </c>
      <c r="AA4" s="118"/>
      <c r="AB4" s="118"/>
    </row>
    <row r="5" spans="1:28" s="76" customFormat="1" ht="22.5" customHeight="1" x14ac:dyDescent="0.15">
      <c r="A5" s="137"/>
      <c r="B5" s="137"/>
      <c r="C5" s="140"/>
      <c r="D5" s="64"/>
      <c r="E5" s="132"/>
      <c r="F5" s="131"/>
      <c r="G5" s="131"/>
      <c r="H5" s="131"/>
      <c r="I5" s="132"/>
      <c r="J5" s="131"/>
      <c r="K5" s="131"/>
      <c r="L5" s="131"/>
      <c r="M5" s="131"/>
      <c r="N5" s="131"/>
      <c r="O5" s="131"/>
      <c r="P5" s="69" t="s">
        <v>214</v>
      </c>
      <c r="Q5" s="131"/>
      <c r="R5" s="70"/>
      <c r="S5" s="131"/>
      <c r="T5" s="131"/>
      <c r="U5" s="135"/>
      <c r="V5" s="135"/>
      <c r="W5" s="131"/>
      <c r="X5" s="131"/>
      <c r="Y5" s="135"/>
      <c r="Z5" s="135"/>
      <c r="AA5" s="118"/>
      <c r="AB5" s="118"/>
    </row>
    <row r="6" spans="1:28" s="77" customFormat="1" ht="13.5" customHeight="1" x14ac:dyDescent="0.15">
      <c r="A6" s="137"/>
      <c r="B6" s="137"/>
      <c r="C6" s="14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 x14ac:dyDescent="0.15">
      <c r="A7" s="109" t="s">
        <v>26</v>
      </c>
      <c r="B7" s="116" t="s">
        <v>251</v>
      </c>
      <c r="C7" s="109" t="s">
        <v>200</v>
      </c>
      <c r="D7" s="110">
        <f t="shared" ref="D7:D48" si="0">+SUM(E7,+I7)</f>
        <v>5519589</v>
      </c>
      <c r="E7" s="110">
        <f t="shared" ref="E7:E48" si="1">+SUM(G7,+H7)</f>
        <v>82081</v>
      </c>
      <c r="F7" s="111">
        <f t="shared" ref="F7:F48" si="2">IF(D7&gt;0,E7/D7*100,"-")</f>
        <v>1.4870853608846601</v>
      </c>
      <c r="G7" s="108">
        <f>SUM(G$8:G$207)</f>
        <v>81272</v>
      </c>
      <c r="H7" s="108">
        <f>SUM(H$8:H$207)</f>
        <v>809</v>
      </c>
      <c r="I7" s="110">
        <f t="shared" ref="I7:I48" si="3">+SUM(K7,+M7,+O7)</f>
        <v>5437508</v>
      </c>
      <c r="J7" s="111">
        <f t="shared" ref="J7:J48" si="4">IF(D7&gt;0,I7/D7*100,"-")</f>
        <v>98.512914639115351</v>
      </c>
      <c r="K7" s="108">
        <f>SUM(K$8:K$207)</f>
        <v>5094936</v>
      </c>
      <c r="L7" s="111">
        <f t="shared" ref="L7:L48" si="5">IF(D7&gt;0,K7/D7*100,"-")</f>
        <v>92.306438033701426</v>
      </c>
      <c r="M7" s="108">
        <f>SUM(M$8:M$207)</f>
        <v>53778</v>
      </c>
      <c r="N7" s="111">
        <f t="shared" ref="N7:N48" si="6">IF(D7&gt;0,M7/D7*100,"-")</f>
        <v>0.97431167429314036</v>
      </c>
      <c r="O7" s="108">
        <f>SUM(O$8:O$207)</f>
        <v>288794</v>
      </c>
      <c r="P7" s="108">
        <f>SUM(P$8:P$207)</f>
        <v>172821</v>
      </c>
      <c r="Q7" s="111">
        <f t="shared" ref="Q7:Q48" si="7">IF(D7&gt;0,O7/D7*100,"-")</f>
        <v>5.232164931120777</v>
      </c>
      <c r="R7" s="108">
        <f>SUM(R$8:R$207)</f>
        <v>111369</v>
      </c>
      <c r="S7" s="112">
        <f t="shared" ref="S7:Z7" si="8">COUNTIF(S$8:S$207,"○")</f>
        <v>34</v>
      </c>
      <c r="T7" s="112">
        <f t="shared" si="8"/>
        <v>3</v>
      </c>
      <c r="U7" s="112">
        <f t="shared" si="8"/>
        <v>1</v>
      </c>
      <c r="V7" s="112">
        <f t="shared" si="8"/>
        <v>3</v>
      </c>
      <c r="W7" s="112">
        <f t="shared" si="8"/>
        <v>29</v>
      </c>
      <c r="X7" s="112">
        <f t="shared" si="8"/>
        <v>1</v>
      </c>
      <c r="Y7" s="112">
        <f t="shared" si="8"/>
        <v>0</v>
      </c>
      <c r="Z7" s="112">
        <f t="shared" si="8"/>
        <v>11</v>
      </c>
      <c r="AA7" s="120"/>
      <c r="AB7" s="120"/>
    </row>
    <row r="8" spans="1:28" s="105" customFormat="1" ht="13.5" customHeight="1" x14ac:dyDescent="0.15">
      <c r="A8" s="101" t="s">
        <v>26</v>
      </c>
      <c r="B8" s="102" t="s">
        <v>254</v>
      </c>
      <c r="C8" s="101" t="s">
        <v>255</v>
      </c>
      <c r="D8" s="103">
        <f t="shared" si="0"/>
        <v>1526860</v>
      </c>
      <c r="E8" s="103">
        <f t="shared" si="1"/>
        <v>1592</v>
      </c>
      <c r="F8" s="104">
        <f t="shared" si="2"/>
        <v>0.10426627195682643</v>
      </c>
      <c r="G8" s="103">
        <v>1532</v>
      </c>
      <c r="H8" s="103">
        <v>60</v>
      </c>
      <c r="I8" s="103">
        <f t="shared" si="3"/>
        <v>1525268</v>
      </c>
      <c r="J8" s="104">
        <f t="shared" si="4"/>
        <v>99.895733728043183</v>
      </c>
      <c r="K8" s="103">
        <v>1507212</v>
      </c>
      <c r="L8" s="104">
        <f t="shared" si="5"/>
        <v>98.713176060673533</v>
      </c>
      <c r="M8" s="103">
        <v>0</v>
      </c>
      <c r="N8" s="104">
        <f t="shared" si="6"/>
        <v>0</v>
      </c>
      <c r="O8" s="103">
        <v>18056</v>
      </c>
      <c r="P8" s="103">
        <v>16864</v>
      </c>
      <c r="Q8" s="104">
        <f t="shared" si="7"/>
        <v>1.1825576673696345</v>
      </c>
      <c r="R8" s="103">
        <v>47539</v>
      </c>
      <c r="S8" s="101"/>
      <c r="T8" s="101"/>
      <c r="U8" s="101" t="s">
        <v>257</v>
      </c>
      <c r="V8" s="101"/>
      <c r="W8" s="101"/>
      <c r="X8" s="101"/>
      <c r="Y8" s="101"/>
      <c r="Z8" s="101" t="s">
        <v>257</v>
      </c>
      <c r="AA8" s="121" t="s">
        <v>256</v>
      </c>
      <c r="AB8" s="122"/>
    </row>
    <row r="9" spans="1:28" s="105" customFormat="1" ht="13.5" customHeight="1" x14ac:dyDescent="0.15">
      <c r="A9" s="101" t="s">
        <v>26</v>
      </c>
      <c r="B9" s="102" t="s">
        <v>258</v>
      </c>
      <c r="C9" s="101" t="s">
        <v>259</v>
      </c>
      <c r="D9" s="103">
        <f t="shared" si="0"/>
        <v>528697</v>
      </c>
      <c r="E9" s="103">
        <f t="shared" si="1"/>
        <v>13642</v>
      </c>
      <c r="F9" s="104">
        <f t="shared" si="2"/>
        <v>2.5803059219174687</v>
      </c>
      <c r="G9" s="103">
        <v>13642</v>
      </c>
      <c r="H9" s="103">
        <v>0</v>
      </c>
      <c r="I9" s="103">
        <f t="shared" si="3"/>
        <v>515055</v>
      </c>
      <c r="J9" s="104">
        <f t="shared" si="4"/>
        <v>97.419694078082529</v>
      </c>
      <c r="K9" s="103">
        <v>485018</v>
      </c>
      <c r="L9" s="104">
        <f t="shared" si="5"/>
        <v>91.73836810119974</v>
      </c>
      <c r="M9" s="103">
        <v>14116</v>
      </c>
      <c r="N9" s="104">
        <f t="shared" si="6"/>
        <v>2.669960298620949</v>
      </c>
      <c r="O9" s="103">
        <v>15921</v>
      </c>
      <c r="P9" s="103">
        <v>5393</v>
      </c>
      <c r="Q9" s="104">
        <f t="shared" si="7"/>
        <v>3.0113656782618401</v>
      </c>
      <c r="R9" s="103">
        <v>11330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21" t="s">
        <v>256</v>
      </c>
      <c r="AB9" s="122"/>
    </row>
    <row r="10" spans="1:28" s="105" customFormat="1" ht="13.5" customHeight="1" x14ac:dyDescent="0.15">
      <c r="A10" s="101" t="s">
        <v>26</v>
      </c>
      <c r="B10" s="102" t="s">
        <v>260</v>
      </c>
      <c r="C10" s="101" t="s">
        <v>261</v>
      </c>
      <c r="D10" s="103">
        <f t="shared" si="0"/>
        <v>463019</v>
      </c>
      <c r="E10" s="103">
        <f t="shared" si="1"/>
        <v>2754</v>
      </c>
      <c r="F10" s="104">
        <f t="shared" si="2"/>
        <v>0.5947920063755483</v>
      </c>
      <c r="G10" s="103">
        <v>2754</v>
      </c>
      <c r="H10" s="103">
        <v>0</v>
      </c>
      <c r="I10" s="103">
        <f t="shared" si="3"/>
        <v>460265</v>
      </c>
      <c r="J10" s="104">
        <f t="shared" si="4"/>
        <v>99.405207993624458</v>
      </c>
      <c r="K10" s="103">
        <v>460265</v>
      </c>
      <c r="L10" s="104">
        <f t="shared" si="5"/>
        <v>99.405207993624458</v>
      </c>
      <c r="M10" s="103">
        <v>0</v>
      </c>
      <c r="N10" s="104">
        <f t="shared" si="6"/>
        <v>0</v>
      </c>
      <c r="O10" s="103">
        <v>0</v>
      </c>
      <c r="P10" s="103">
        <v>0</v>
      </c>
      <c r="Q10" s="104">
        <f t="shared" si="7"/>
        <v>0</v>
      </c>
      <c r="R10" s="103">
        <v>11848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21" t="s">
        <v>256</v>
      </c>
      <c r="AB10" s="122"/>
    </row>
    <row r="11" spans="1:28" s="105" customFormat="1" ht="13.5" customHeight="1" x14ac:dyDescent="0.15">
      <c r="A11" s="101" t="s">
        <v>26</v>
      </c>
      <c r="B11" s="102" t="s">
        <v>262</v>
      </c>
      <c r="C11" s="101" t="s">
        <v>263</v>
      </c>
      <c r="D11" s="103">
        <f t="shared" si="0"/>
        <v>304331</v>
      </c>
      <c r="E11" s="103">
        <f t="shared" si="1"/>
        <v>908</v>
      </c>
      <c r="F11" s="104">
        <f t="shared" si="2"/>
        <v>0.29835935215275472</v>
      </c>
      <c r="G11" s="103">
        <v>908</v>
      </c>
      <c r="H11" s="103">
        <v>0</v>
      </c>
      <c r="I11" s="103">
        <f t="shared" si="3"/>
        <v>303423</v>
      </c>
      <c r="J11" s="104">
        <f t="shared" si="4"/>
        <v>99.701640647847242</v>
      </c>
      <c r="K11" s="103">
        <v>300490</v>
      </c>
      <c r="L11" s="104">
        <f t="shared" si="5"/>
        <v>98.737887366058658</v>
      </c>
      <c r="M11" s="103">
        <v>0</v>
      </c>
      <c r="N11" s="104">
        <f t="shared" si="6"/>
        <v>0</v>
      </c>
      <c r="O11" s="103">
        <v>2933</v>
      </c>
      <c r="P11" s="103">
        <v>681</v>
      </c>
      <c r="Q11" s="104">
        <f t="shared" si="7"/>
        <v>0.96375328178857889</v>
      </c>
      <c r="R11" s="103">
        <v>3507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21" t="s">
        <v>256</v>
      </c>
      <c r="AB11" s="122"/>
    </row>
    <row r="12" spans="1:28" s="105" customFormat="1" ht="13.5" customHeight="1" x14ac:dyDescent="0.15">
      <c r="A12" s="101" t="s">
        <v>26</v>
      </c>
      <c r="B12" s="102" t="s">
        <v>264</v>
      </c>
      <c r="C12" s="101" t="s">
        <v>265</v>
      </c>
      <c r="D12" s="103">
        <f t="shared" si="0"/>
        <v>484254</v>
      </c>
      <c r="E12" s="103">
        <f t="shared" si="1"/>
        <v>235</v>
      </c>
      <c r="F12" s="104">
        <f t="shared" si="2"/>
        <v>4.8528251702618874E-2</v>
      </c>
      <c r="G12" s="103">
        <v>235</v>
      </c>
      <c r="H12" s="103">
        <v>0</v>
      </c>
      <c r="I12" s="103">
        <f t="shared" si="3"/>
        <v>484019</v>
      </c>
      <c r="J12" s="104">
        <f t="shared" si="4"/>
        <v>99.951471748297379</v>
      </c>
      <c r="K12" s="103">
        <v>482396</v>
      </c>
      <c r="L12" s="104">
        <f t="shared" si="5"/>
        <v>99.616317056751214</v>
      </c>
      <c r="M12" s="103">
        <v>0</v>
      </c>
      <c r="N12" s="104">
        <f t="shared" si="6"/>
        <v>0</v>
      </c>
      <c r="O12" s="103">
        <v>1623</v>
      </c>
      <c r="P12" s="103">
        <v>78</v>
      </c>
      <c r="Q12" s="104">
        <f t="shared" si="7"/>
        <v>0.33515469154617206</v>
      </c>
      <c r="R12" s="103">
        <v>7007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21" t="s">
        <v>256</v>
      </c>
      <c r="AB12" s="122"/>
    </row>
    <row r="13" spans="1:28" s="105" customFormat="1" ht="13.5" customHeight="1" x14ac:dyDescent="0.15">
      <c r="A13" s="101" t="s">
        <v>26</v>
      </c>
      <c r="B13" s="102" t="s">
        <v>266</v>
      </c>
      <c r="C13" s="101" t="s">
        <v>267</v>
      </c>
      <c r="D13" s="103">
        <f t="shared" si="0"/>
        <v>42844</v>
      </c>
      <c r="E13" s="103">
        <f t="shared" si="1"/>
        <v>6997</v>
      </c>
      <c r="F13" s="104">
        <f t="shared" si="2"/>
        <v>16.331341611427504</v>
      </c>
      <c r="G13" s="103">
        <v>6997</v>
      </c>
      <c r="H13" s="103">
        <v>0</v>
      </c>
      <c r="I13" s="103">
        <f t="shared" si="3"/>
        <v>35847</v>
      </c>
      <c r="J13" s="104">
        <f t="shared" si="4"/>
        <v>83.668658388572496</v>
      </c>
      <c r="K13" s="103">
        <v>9610</v>
      </c>
      <c r="L13" s="104">
        <f t="shared" si="5"/>
        <v>22.430211931659041</v>
      </c>
      <c r="M13" s="103">
        <v>715</v>
      </c>
      <c r="N13" s="104">
        <f t="shared" si="6"/>
        <v>1.6688451125011672</v>
      </c>
      <c r="O13" s="103">
        <v>25522</v>
      </c>
      <c r="P13" s="103">
        <v>17118</v>
      </c>
      <c r="Q13" s="104">
        <f t="shared" si="7"/>
        <v>59.569601344412284</v>
      </c>
      <c r="R13" s="103">
        <v>326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21" t="s">
        <v>256</v>
      </c>
      <c r="AB13" s="122"/>
    </row>
    <row r="14" spans="1:28" s="105" customFormat="1" ht="13.5" customHeight="1" x14ac:dyDescent="0.15">
      <c r="A14" s="101" t="s">
        <v>26</v>
      </c>
      <c r="B14" s="102" t="s">
        <v>268</v>
      </c>
      <c r="C14" s="101" t="s">
        <v>269</v>
      </c>
      <c r="D14" s="103">
        <f t="shared" si="0"/>
        <v>95475</v>
      </c>
      <c r="E14" s="103">
        <f t="shared" si="1"/>
        <v>0</v>
      </c>
      <c r="F14" s="104">
        <f t="shared" si="2"/>
        <v>0</v>
      </c>
      <c r="G14" s="103">
        <v>0</v>
      </c>
      <c r="H14" s="103">
        <v>0</v>
      </c>
      <c r="I14" s="103">
        <f t="shared" si="3"/>
        <v>95475</v>
      </c>
      <c r="J14" s="104">
        <f t="shared" si="4"/>
        <v>100</v>
      </c>
      <c r="K14" s="103">
        <v>95475</v>
      </c>
      <c r="L14" s="104">
        <f t="shared" si="5"/>
        <v>100</v>
      </c>
      <c r="M14" s="103">
        <v>0</v>
      </c>
      <c r="N14" s="104">
        <f t="shared" si="6"/>
        <v>0</v>
      </c>
      <c r="O14" s="103">
        <v>0</v>
      </c>
      <c r="P14" s="103">
        <v>0</v>
      </c>
      <c r="Q14" s="104">
        <f t="shared" si="7"/>
        <v>0</v>
      </c>
      <c r="R14" s="103">
        <v>1598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21" t="s">
        <v>256</v>
      </c>
      <c r="AB14" s="122"/>
    </row>
    <row r="15" spans="1:28" s="105" customFormat="1" ht="13.5" customHeight="1" x14ac:dyDescent="0.15">
      <c r="A15" s="101" t="s">
        <v>26</v>
      </c>
      <c r="B15" s="102" t="s">
        <v>270</v>
      </c>
      <c r="C15" s="101" t="s">
        <v>271</v>
      </c>
      <c r="D15" s="103">
        <f t="shared" si="0"/>
        <v>203640</v>
      </c>
      <c r="E15" s="103">
        <f t="shared" si="1"/>
        <v>92</v>
      </c>
      <c r="F15" s="104">
        <f t="shared" si="2"/>
        <v>4.517776468277352E-2</v>
      </c>
      <c r="G15" s="103">
        <v>92</v>
      </c>
      <c r="H15" s="103">
        <v>0</v>
      </c>
      <c r="I15" s="103">
        <f t="shared" si="3"/>
        <v>203548</v>
      </c>
      <c r="J15" s="104">
        <f t="shared" si="4"/>
        <v>99.954822235317238</v>
      </c>
      <c r="K15" s="103">
        <v>203354</v>
      </c>
      <c r="L15" s="104">
        <f t="shared" si="5"/>
        <v>99.859556079355727</v>
      </c>
      <c r="M15" s="103">
        <v>0</v>
      </c>
      <c r="N15" s="104">
        <f t="shared" si="6"/>
        <v>0</v>
      </c>
      <c r="O15" s="103">
        <v>194</v>
      </c>
      <c r="P15" s="103">
        <v>2</v>
      </c>
      <c r="Q15" s="104">
        <f t="shared" si="7"/>
        <v>9.526615596150069E-2</v>
      </c>
      <c r="R15" s="103">
        <v>3188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 x14ac:dyDescent="0.15">
      <c r="A16" s="101" t="s">
        <v>26</v>
      </c>
      <c r="B16" s="102" t="s">
        <v>272</v>
      </c>
      <c r="C16" s="101" t="s">
        <v>273</v>
      </c>
      <c r="D16" s="103">
        <f t="shared" si="0"/>
        <v>28507</v>
      </c>
      <c r="E16" s="103">
        <f t="shared" si="1"/>
        <v>361</v>
      </c>
      <c r="F16" s="104">
        <f t="shared" si="2"/>
        <v>1.2663556319500473</v>
      </c>
      <c r="G16" s="103">
        <v>361</v>
      </c>
      <c r="H16" s="103">
        <v>0</v>
      </c>
      <c r="I16" s="103">
        <f t="shared" si="3"/>
        <v>28146</v>
      </c>
      <c r="J16" s="104">
        <f t="shared" si="4"/>
        <v>98.733644368049951</v>
      </c>
      <c r="K16" s="103">
        <v>24414</v>
      </c>
      <c r="L16" s="104">
        <f t="shared" si="5"/>
        <v>85.64212298733645</v>
      </c>
      <c r="M16" s="103">
        <v>0</v>
      </c>
      <c r="N16" s="104">
        <f t="shared" si="6"/>
        <v>0</v>
      </c>
      <c r="O16" s="103">
        <v>3732</v>
      </c>
      <c r="P16" s="103">
        <v>3500</v>
      </c>
      <c r="Q16" s="104">
        <f t="shared" si="7"/>
        <v>13.091521380713509</v>
      </c>
      <c r="R16" s="103">
        <v>444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21" t="s">
        <v>256</v>
      </c>
      <c r="AB16" s="122"/>
    </row>
    <row r="17" spans="1:28" s="105" customFormat="1" ht="13.5" customHeight="1" x14ac:dyDescent="0.15">
      <c r="A17" s="101" t="s">
        <v>26</v>
      </c>
      <c r="B17" s="102" t="s">
        <v>274</v>
      </c>
      <c r="C17" s="101" t="s">
        <v>275</v>
      </c>
      <c r="D17" s="103">
        <f t="shared" si="0"/>
        <v>79446</v>
      </c>
      <c r="E17" s="103">
        <f t="shared" si="1"/>
        <v>1163</v>
      </c>
      <c r="F17" s="104">
        <f t="shared" si="2"/>
        <v>1.4638874203861743</v>
      </c>
      <c r="G17" s="103">
        <v>1163</v>
      </c>
      <c r="H17" s="103">
        <v>0</v>
      </c>
      <c r="I17" s="103">
        <f t="shared" si="3"/>
        <v>78283</v>
      </c>
      <c r="J17" s="104">
        <f t="shared" si="4"/>
        <v>98.536112579613828</v>
      </c>
      <c r="K17" s="103">
        <v>70501</v>
      </c>
      <c r="L17" s="104">
        <f t="shared" si="5"/>
        <v>88.740779900813124</v>
      </c>
      <c r="M17" s="103">
        <v>135</v>
      </c>
      <c r="N17" s="104">
        <f t="shared" si="6"/>
        <v>0.16992674269315006</v>
      </c>
      <c r="O17" s="103">
        <v>7647</v>
      </c>
      <c r="P17" s="103">
        <v>2374</v>
      </c>
      <c r="Q17" s="104">
        <f t="shared" si="7"/>
        <v>9.6254059361075441</v>
      </c>
      <c r="R17" s="103">
        <v>835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21" t="s">
        <v>256</v>
      </c>
      <c r="AB17" s="122"/>
    </row>
    <row r="18" spans="1:28" s="105" customFormat="1" ht="13.5" customHeight="1" x14ac:dyDescent="0.15">
      <c r="A18" s="101" t="s">
        <v>26</v>
      </c>
      <c r="B18" s="102" t="s">
        <v>276</v>
      </c>
      <c r="C18" s="101" t="s">
        <v>277</v>
      </c>
      <c r="D18" s="103">
        <f t="shared" si="0"/>
        <v>263241</v>
      </c>
      <c r="E18" s="103">
        <f t="shared" si="1"/>
        <v>12900</v>
      </c>
      <c r="F18" s="104">
        <f t="shared" si="2"/>
        <v>4.9004524371203573</v>
      </c>
      <c r="G18" s="103">
        <v>12900</v>
      </c>
      <c r="H18" s="103">
        <v>0</v>
      </c>
      <c r="I18" s="103">
        <f t="shared" si="3"/>
        <v>250341</v>
      </c>
      <c r="J18" s="104">
        <f t="shared" si="4"/>
        <v>95.099547562879636</v>
      </c>
      <c r="K18" s="103">
        <v>232545</v>
      </c>
      <c r="L18" s="104">
        <f t="shared" si="5"/>
        <v>88.339202479856866</v>
      </c>
      <c r="M18" s="103">
        <v>0</v>
      </c>
      <c r="N18" s="104">
        <f t="shared" si="6"/>
        <v>0</v>
      </c>
      <c r="O18" s="103">
        <v>17796</v>
      </c>
      <c r="P18" s="103">
        <v>8366</v>
      </c>
      <c r="Q18" s="104">
        <f t="shared" si="7"/>
        <v>6.7603450830227816</v>
      </c>
      <c r="R18" s="103">
        <v>2976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21" t="s">
        <v>256</v>
      </c>
      <c r="AB18" s="122"/>
    </row>
    <row r="19" spans="1:28" s="105" customFormat="1" ht="13.5" customHeight="1" x14ac:dyDescent="0.15">
      <c r="A19" s="101" t="s">
        <v>26</v>
      </c>
      <c r="B19" s="102" t="s">
        <v>278</v>
      </c>
      <c r="C19" s="101" t="s">
        <v>279</v>
      </c>
      <c r="D19" s="103">
        <f t="shared" si="0"/>
        <v>46853</v>
      </c>
      <c r="E19" s="103">
        <f t="shared" si="1"/>
        <v>433</v>
      </c>
      <c r="F19" s="104">
        <f t="shared" si="2"/>
        <v>0.92416707574755086</v>
      </c>
      <c r="G19" s="103">
        <v>433</v>
      </c>
      <c r="H19" s="103">
        <v>0</v>
      </c>
      <c r="I19" s="103">
        <f t="shared" si="3"/>
        <v>46420</v>
      </c>
      <c r="J19" s="104">
        <f t="shared" si="4"/>
        <v>99.075832924252452</v>
      </c>
      <c r="K19" s="103">
        <v>43444</v>
      </c>
      <c r="L19" s="104">
        <f t="shared" si="5"/>
        <v>92.724051821654967</v>
      </c>
      <c r="M19" s="103">
        <v>0</v>
      </c>
      <c r="N19" s="104">
        <f t="shared" si="6"/>
        <v>0</v>
      </c>
      <c r="O19" s="103">
        <v>2976</v>
      </c>
      <c r="P19" s="103">
        <v>2082</v>
      </c>
      <c r="Q19" s="104">
        <f t="shared" si="7"/>
        <v>6.3517811025974851</v>
      </c>
      <c r="R19" s="103">
        <v>402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21" t="s">
        <v>256</v>
      </c>
      <c r="AB19" s="122"/>
    </row>
    <row r="20" spans="1:28" s="105" customFormat="1" ht="13.5" customHeight="1" x14ac:dyDescent="0.15">
      <c r="A20" s="101" t="s">
        <v>26</v>
      </c>
      <c r="B20" s="102" t="s">
        <v>280</v>
      </c>
      <c r="C20" s="101" t="s">
        <v>281</v>
      </c>
      <c r="D20" s="103">
        <f t="shared" si="0"/>
        <v>39999</v>
      </c>
      <c r="E20" s="103">
        <f t="shared" si="1"/>
        <v>169</v>
      </c>
      <c r="F20" s="104">
        <f t="shared" si="2"/>
        <v>0.42251056276406912</v>
      </c>
      <c r="G20" s="103">
        <v>169</v>
      </c>
      <c r="H20" s="103">
        <v>0</v>
      </c>
      <c r="I20" s="103">
        <f t="shared" si="3"/>
        <v>39830</v>
      </c>
      <c r="J20" s="104">
        <f t="shared" si="4"/>
        <v>99.57748943723594</v>
      </c>
      <c r="K20" s="103">
        <v>30731</v>
      </c>
      <c r="L20" s="104">
        <f t="shared" si="5"/>
        <v>76.829420735518383</v>
      </c>
      <c r="M20" s="103">
        <v>0</v>
      </c>
      <c r="N20" s="104">
        <f t="shared" si="6"/>
        <v>0</v>
      </c>
      <c r="O20" s="103">
        <v>9099</v>
      </c>
      <c r="P20" s="103">
        <v>1643</v>
      </c>
      <c r="Q20" s="104">
        <f t="shared" si="7"/>
        <v>22.748068701717543</v>
      </c>
      <c r="R20" s="103">
        <v>710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 x14ac:dyDescent="0.15">
      <c r="A21" s="101" t="s">
        <v>26</v>
      </c>
      <c r="B21" s="102" t="s">
        <v>282</v>
      </c>
      <c r="C21" s="101" t="s">
        <v>283</v>
      </c>
      <c r="D21" s="103">
        <f t="shared" si="0"/>
        <v>233397</v>
      </c>
      <c r="E21" s="103">
        <f t="shared" si="1"/>
        <v>200</v>
      </c>
      <c r="F21" s="104">
        <f t="shared" si="2"/>
        <v>8.5690904338958943E-2</v>
      </c>
      <c r="G21" s="103">
        <v>200</v>
      </c>
      <c r="H21" s="103">
        <v>0</v>
      </c>
      <c r="I21" s="103">
        <f t="shared" si="3"/>
        <v>233197</v>
      </c>
      <c r="J21" s="104">
        <f t="shared" si="4"/>
        <v>99.914309095661039</v>
      </c>
      <c r="K21" s="103">
        <v>230679</v>
      </c>
      <c r="L21" s="104">
        <f t="shared" si="5"/>
        <v>98.83546061003355</v>
      </c>
      <c r="M21" s="103">
        <v>0</v>
      </c>
      <c r="N21" s="104">
        <f t="shared" si="6"/>
        <v>0</v>
      </c>
      <c r="O21" s="103">
        <v>2518</v>
      </c>
      <c r="P21" s="103">
        <v>1958</v>
      </c>
      <c r="Q21" s="104">
        <f t="shared" si="7"/>
        <v>1.0788484856274931</v>
      </c>
      <c r="R21" s="103">
        <v>3039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21" t="s">
        <v>256</v>
      </c>
      <c r="AB21" s="122"/>
    </row>
    <row r="22" spans="1:28" s="105" customFormat="1" ht="13.5" customHeight="1" x14ac:dyDescent="0.15">
      <c r="A22" s="101" t="s">
        <v>26</v>
      </c>
      <c r="B22" s="102" t="s">
        <v>284</v>
      </c>
      <c r="C22" s="101" t="s">
        <v>285</v>
      </c>
      <c r="D22" s="103">
        <f t="shared" si="0"/>
        <v>76670</v>
      </c>
      <c r="E22" s="103">
        <f t="shared" si="1"/>
        <v>3464</v>
      </c>
      <c r="F22" s="104">
        <f t="shared" si="2"/>
        <v>4.5180644319812187</v>
      </c>
      <c r="G22" s="103">
        <v>3464</v>
      </c>
      <c r="H22" s="103">
        <v>0</v>
      </c>
      <c r="I22" s="103">
        <f t="shared" si="3"/>
        <v>73206</v>
      </c>
      <c r="J22" s="104">
        <f t="shared" si="4"/>
        <v>95.481935568018784</v>
      </c>
      <c r="K22" s="103">
        <v>64263</v>
      </c>
      <c r="L22" s="104">
        <f t="shared" si="5"/>
        <v>83.817660101734702</v>
      </c>
      <c r="M22" s="103">
        <v>0</v>
      </c>
      <c r="N22" s="104">
        <f t="shared" si="6"/>
        <v>0</v>
      </c>
      <c r="O22" s="103">
        <v>8943</v>
      </c>
      <c r="P22" s="103">
        <v>5536</v>
      </c>
      <c r="Q22" s="104">
        <f t="shared" si="7"/>
        <v>11.664275466284074</v>
      </c>
      <c r="R22" s="103">
        <v>1876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21" t="s">
        <v>256</v>
      </c>
      <c r="AB22" s="122"/>
    </row>
    <row r="23" spans="1:28" s="105" customFormat="1" ht="13.5" customHeight="1" x14ac:dyDescent="0.15">
      <c r="A23" s="101" t="s">
        <v>26</v>
      </c>
      <c r="B23" s="102" t="s">
        <v>286</v>
      </c>
      <c r="C23" s="101" t="s">
        <v>287</v>
      </c>
      <c r="D23" s="103">
        <f t="shared" si="0"/>
        <v>89932</v>
      </c>
      <c r="E23" s="103">
        <f t="shared" si="1"/>
        <v>1299</v>
      </c>
      <c r="F23" s="104">
        <f t="shared" si="2"/>
        <v>1.4444246764221857</v>
      </c>
      <c r="G23" s="103">
        <v>1299</v>
      </c>
      <c r="H23" s="103">
        <v>0</v>
      </c>
      <c r="I23" s="103">
        <f t="shared" si="3"/>
        <v>88633</v>
      </c>
      <c r="J23" s="104">
        <f t="shared" si="4"/>
        <v>98.555575323577813</v>
      </c>
      <c r="K23" s="103">
        <v>80991</v>
      </c>
      <c r="L23" s="104">
        <f t="shared" si="5"/>
        <v>90.058043855357383</v>
      </c>
      <c r="M23" s="103">
        <v>0</v>
      </c>
      <c r="N23" s="104">
        <f t="shared" si="6"/>
        <v>0</v>
      </c>
      <c r="O23" s="103">
        <v>7642</v>
      </c>
      <c r="P23" s="103">
        <v>5613</v>
      </c>
      <c r="Q23" s="104">
        <f t="shared" si="7"/>
        <v>8.4975314682204335</v>
      </c>
      <c r="R23" s="103">
        <v>1208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21" t="s">
        <v>256</v>
      </c>
      <c r="AB23" s="122"/>
    </row>
    <row r="24" spans="1:28" s="105" customFormat="1" ht="13.5" customHeight="1" x14ac:dyDescent="0.15">
      <c r="A24" s="101" t="s">
        <v>26</v>
      </c>
      <c r="B24" s="102" t="s">
        <v>288</v>
      </c>
      <c r="C24" s="101" t="s">
        <v>289</v>
      </c>
      <c r="D24" s="103">
        <f t="shared" si="0"/>
        <v>156395</v>
      </c>
      <c r="E24" s="103">
        <f t="shared" si="1"/>
        <v>377</v>
      </c>
      <c r="F24" s="104">
        <f t="shared" si="2"/>
        <v>0.24105629975382845</v>
      </c>
      <c r="G24" s="103">
        <v>377</v>
      </c>
      <c r="H24" s="103">
        <v>0</v>
      </c>
      <c r="I24" s="103">
        <f t="shared" si="3"/>
        <v>156018</v>
      </c>
      <c r="J24" s="104">
        <f t="shared" si="4"/>
        <v>99.758943700246178</v>
      </c>
      <c r="K24" s="103">
        <v>155366</v>
      </c>
      <c r="L24" s="104">
        <f t="shared" si="5"/>
        <v>99.342050577064484</v>
      </c>
      <c r="M24" s="103">
        <v>0</v>
      </c>
      <c r="N24" s="104">
        <f t="shared" si="6"/>
        <v>0</v>
      </c>
      <c r="O24" s="103">
        <v>652</v>
      </c>
      <c r="P24" s="103">
        <v>126</v>
      </c>
      <c r="Q24" s="104">
        <f t="shared" si="7"/>
        <v>0.41689312318168736</v>
      </c>
      <c r="R24" s="103">
        <v>1370</v>
      </c>
      <c r="S24" s="101"/>
      <c r="T24" s="101" t="s">
        <v>257</v>
      </c>
      <c r="U24" s="101"/>
      <c r="V24" s="101"/>
      <c r="W24" s="101" t="s">
        <v>257</v>
      </c>
      <c r="X24" s="101"/>
      <c r="Y24" s="101"/>
      <c r="Z24" s="101"/>
      <c r="AA24" s="121" t="s">
        <v>256</v>
      </c>
      <c r="AB24" s="122"/>
    </row>
    <row r="25" spans="1:28" s="105" customFormat="1" ht="13.5" customHeight="1" x14ac:dyDescent="0.15">
      <c r="A25" s="101" t="s">
        <v>26</v>
      </c>
      <c r="B25" s="102" t="s">
        <v>290</v>
      </c>
      <c r="C25" s="101" t="s">
        <v>291</v>
      </c>
      <c r="D25" s="103">
        <f t="shared" si="0"/>
        <v>48211</v>
      </c>
      <c r="E25" s="103">
        <f t="shared" si="1"/>
        <v>1978</v>
      </c>
      <c r="F25" s="104">
        <f t="shared" si="2"/>
        <v>4.1027981166123908</v>
      </c>
      <c r="G25" s="103">
        <v>1978</v>
      </c>
      <c r="H25" s="103">
        <v>0</v>
      </c>
      <c r="I25" s="103">
        <f t="shared" si="3"/>
        <v>46233</v>
      </c>
      <c r="J25" s="104">
        <f t="shared" si="4"/>
        <v>95.897201883387609</v>
      </c>
      <c r="K25" s="103">
        <v>40302</v>
      </c>
      <c r="L25" s="104">
        <f t="shared" si="5"/>
        <v>83.595030179834467</v>
      </c>
      <c r="M25" s="103">
        <v>0</v>
      </c>
      <c r="N25" s="104">
        <f t="shared" si="6"/>
        <v>0</v>
      </c>
      <c r="O25" s="103">
        <v>5931</v>
      </c>
      <c r="P25" s="103">
        <v>2361</v>
      </c>
      <c r="Q25" s="104">
        <f t="shared" si="7"/>
        <v>12.302171703553132</v>
      </c>
      <c r="R25" s="103">
        <v>897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21" t="s">
        <v>256</v>
      </c>
      <c r="AB25" s="122"/>
    </row>
    <row r="26" spans="1:28" s="105" customFormat="1" ht="13.5" customHeight="1" x14ac:dyDescent="0.15">
      <c r="A26" s="101" t="s">
        <v>26</v>
      </c>
      <c r="B26" s="102" t="s">
        <v>292</v>
      </c>
      <c r="C26" s="101" t="s">
        <v>293</v>
      </c>
      <c r="D26" s="103">
        <f t="shared" si="0"/>
        <v>110996</v>
      </c>
      <c r="E26" s="103">
        <f t="shared" si="1"/>
        <v>2399</v>
      </c>
      <c r="F26" s="104">
        <f t="shared" si="2"/>
        <v>2.1613391473566614</v>
      </c>
      <c r="G26" s="103">
        <v>1745</v>
      </c>
      <c r="H26" s="103">
        <v>654</v>
      </c>
      <c r="I26" s="103">
        <f t="shared" si="3"/>
        <v>108597</v>
      </c>
      <c r="J26" s="104">
        <f t="shared" si="4"/>
        <v>97.838660852643329</v>
      </c>
      <c r="K26" s="103">
        <v>96113</v>
      </c>
      <c r="L26" s="104">
        <f t="shared" si="5"/>
        <v>86.591408699412582</v>
      </c>
      <c r="M26" s="103">
        <v>2385</v>
      </c>
      <c r="N26" s="104">
        <f t="shared" si="6"/>
        <v>2.1487260802191073</v>
      </c>
      <c r="O26" s="103">
        <v>10099</v>
      </c>
      <c r="P26" s="103">
        <v>5466</v>
      </c>
      <c r="Q26" s="104">
        <f t="shared" si="7"/>
        <v>9.0985260730116391</v>
      </c>
      <c r="R26" s="103">
        <v>1171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 x14ac:dyDescent="0.15">
      <c r="A27" s="101" t="s">
        <v>26</v>
      </c>
      <c r="B27" s="102" t="s">
        <v>294</v>
      </c>
      <c r="C27" s="101" t="s">
        <v>295</v>
      </c>
      <c r="D27" s="103">
        <f t="shared" si="0"/>
        <v>43623</v>
      </c>
      <c r="E27" s="103">
        <f t="shared" si="1"/>
        <v>3689</v>
      </c>
      <c r="F27" s="104">
        <f t="shared" si="2"/>
        <v>8.4565481512046397</v>
      </c>
      <c r="G27" s="103">
        <v>3689</v>
      </c>
      <c r="H27" s="103">
        <v>0</v>
      </c>
      <c r="I27" s="103">
        <f t="shared" si="3"/>
        <v>39934</v>
      </c>
      <c r="J27" s="104">
        <f t="shared" si="4"/>
        <v>91.543451848795371</v>
      </c>
      <c r="K27" s="103">
        <v>24461</v>
      </c>
      <c r="L27" s="104">
        <f t="shared" si="5"/>
        <v>56.073630882791193</v>
      </c>
      <c r="M27" s="103">
        <v>7896</v>
      </c>
      <c r="N27" s="104">
        <f t="shared" si="6"/>
        <v>18.100543291382987</v>
      </c>
      <c r="O27" s="103">
        <v>7577</v>
      </c>
      <c r="P27" s="103">
        <v>208</v>
      </c>
      <c r="Q27" s="104">
        <f t="shared" si="7"/>
        <v>17.369277674621188</v>
      </c>
      <c r="R27" s="103">
        <v>1322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21" t="s">
        <v>256</v>
      </c>
      <c r="AB27" s="122"/>
    </row>
    <row r="28" spans="1:28" s="105" customFormat="1" ht="13.5" customHeight="1" x14ac:dyDescent="0.15">
      <c r="A28" s="101" t="s">
        <v>26</v>
      </c>
      <c r="B28" s="102" t="s">
        <v>296</v>
      </c>
      <c r="C28" s="101" t="s">
        <v>337</v>
      </c>
      <c r="D28" s="103">
        <f t="shared" si="0"/>
        <v>40928</v>
      </c>
      <c r="E28" s="103">
        <f t="shared" si="1"/>
        <v>1322</v>
      </c>
      <c r="F28" s="104">
        <f t="shared" si="2"/>
        <v>3.230062548866302</v>
      </c>
      <c r="G28" s="103">
        <v>1322</v>
      </c>
      <c r="H28" s="103">
        <v>0</v>
      </c>
      <c r="I28" s="103">
        <f t="shared" si="3"/>
        <v>39606</v>
      </c>
      <c r="J28" s="104">
        <f t="shared" si="4"/>
        <v>96.7699374511337</v>
      </c>
      <c r="K28" s="103">
        <v>28897</v>
      </c>
      <c r="L28" s="104">
        <f t="shared" si="5"/>
        <v>70.604476153244718</v>
      </c>
      <c r="M28" s="103">
        <v>2405</v>
      </c>
      <c r="N28" s="104">
        <f t="shared" si="6"/>
        <v>5.8761727912431585</v>
      </c>
      <c r="O28" s="103">
        <v>8304</v>
      </c>
      <c r="P28" s="103">
        <v>7764</v>
      </c>
      <c r="Q28" s="104">
        <f t="shared" si="7"/>
        <v>20.289288506645818</v>
      </c>
      <c r="R28" s="103">
        <v>860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21" t="s">
        <v>256</v>
      </c>
      <c r="AB28" s="122"/>
    </row>
    <row r="29" spans="1:28" s="105" customFormat="1" ht="13.5" customHeight="1" x14ac:dyDescent="0.15">
      <c r="A29" s="101" t="s">
        <v>26</v>
      </c>
      <c r="B29" s="102" t="s">
        <v>297</v>
      </c>
      <c r="C29" s="101" t="s">
        <v>298</v>
      </c>
      <c r="D29" s="103">
        <f t="shared" si="0"/>
        <v>22899</v>
      </c>
      <c r="E29" s="103">
        <f t="shared" si="1"/>
        <v>816</v>
      </c>
      <c r="F29" s="104">
        <f t="shared" si="2"/>
        <v>3.5634743875278394</v>
      </c>
      <c r="G29" s="103">
        <v>816</v>
      </c>
      <c r="H29" s="103">
        <v>0</v>
      </c>
      <c r="I29" s="103">
        <f t="shared" si="3"/>
        <v>22083</v>
      </c>
      <c r="J29" s="104">
        <f t="shared" si="4"/>
        <v>96.436525612472153</v>
      </c>
      <c r="K29" s="103">
        <v>13501</v>
      </c>
      <c r="L29" s="104">
        <f t="shared" si="5"/>
        <v>58.958906502467357</v>
      </c>
      <c r="M29" s="103">
        <v>1948</v>
      </c>
      <c r="N29" s="104">
        <f t="shared" si="6"/>
        <v>8.5069216996375392</v>
      </c>
      <c r="O29" s="103">
        <v>6634</v>
      </c>
      <c r="P29" s="103">
        <v>945</v>
      </c>
      <c r="Q29" s="104">
        <f t="shared" si="7"/>
        <v>28.970697410367265</v>
      </c>
      <c r="R29" s="103">
        <v>113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21" t="s">
        <v>256</v>
      </c>
      <c r="AB29" s="122"/>
    </row>
    <row r="30" spans="1:28" s="105" customFormat="1" ht="13.5" customHeight="1" x14ac:dyDescent="0.15">
      <c r="A30" s="101" t="s">
        <v>26</v>
      </c>
      <c r="B30" s="102" t="s">
        <v>299</v>
      </c>
      <c r="C30" s="101" t="s">
        <v>300</v>
      </c>
      <c r="D30" s="103">
        <f t="shared" si="0"/>
        <v>63324</v>
      </c>
      <c r="E30" s="103">
        <f t="shared" si="1"/>
        <v>715</v>
      </c>
      <c r="F30" s="104">
        <f t="shared" si="2"/>
        <v>1.1291137641336617</v>
      </c>
      <c r="G30" s="103">
        <v>707</v>
      </c>
      <c r="H30" s="103">
        <v>8</v>
      </c>
      <c r="I30" s="103">
        <f t="shared" si="3"/>
        <v>62609</v>
      </c>
      <c r="J30" s="104">
        <f t="shared" si="4"/>
        <v>98.870886235866337</v>
      </c>
      <c r="K30" s="103">
        <v>33778</v>
      </c>
      <c r="L30" s="104">
        <f t="shared" si="5"/>
        <v>53.341545069799757</v>
      </c>
      <c r="M30" s="103">
        <v>1967</v>
      </c>
      <c r="N30" s="104">
        <f t="shared" si="6"/>
        <v>3.106247236434843</v>
      </c>
      <c r="O30" s="103">
        <v>26864</v>
      </c>
      <c r="P30" s="103">
        <v>26524</v>
      </c>
      <c r="Q30" s="104">
        <f t="shared" si="7"/>
        <v>42.423093929631733</v>
      </c>
      <c r="R30" s="103">
        <v>963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21" t="s">
        <v>256</v>
      </c>
      <c r="AB30" s="122"/>
    </row>
    <row r="31" spans="1:28" s="105" customFormat="1" ht="13.5" customHeight="1" x14ac:dyDescent="0.15">
      <c r="A31" s="101" t="s">
        <v>26</v>
      </c>
      <c r="B31" s="102" t="s">
        <v>301</v>
      </c>
      <c r="C31" s="101" t="s">
        <v>302</v>
      </c>
      <c r="D31" s="103">
        <f t="shared" si="0"/>
        <v>46497</v>
      </c>
      <c r="E31" s="103">
        <f t="shared" si="1"/>
        <v>237</v>
      </c>
      <c r="F31" s="104">
        <f t="shared" si="2"/>
        <v>0.50971030389057359</v>
      </c>
      <c r="G31" s="103">
        <v>237</v>
      </c>
      <c r="H31" s="103">
        <v>0</v>
      </c>
      <c r="I31" s="103">
        <f t="shared" si="3"/>
        <v>46260</v>
      </c>
      <c r="J31" s="104">
        <f t="shared" si="4"/>
        <v>99.490289696109429</v>
      </c>
      <c r="K31" s="103">
        <v>40039</v>
      </c>
      <c r="L31" s="104">
        <f t="shared" si="5"/>
        <v>86.110931888078795</v>
      </c>
      <c r="M31" s="103">
        <v>0</v>
      </c>
      <c r="N31" s="104">
        <f t="shared" si="6"/>
        <v>0</v>
      </c>
      <c r="O31" s="103">
        <v>6221</v>
      </c>
      <c r="P31" s="103">
        <v>2734</v>
      </c>
      <c r="Q31" s="104">
        <f t="shared" si="7"/>
        <v>13.379357808030626</v>
      </c>
      <c r="R31" s="103">
        <v>465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21" t="s">
        <v>256</v>
      </c>
      <c r="AB31" s="122"/>
    </row>
    <row r="32" spans="1:28" s="105" customFormat="1" ht="13.5" customHeight="1" x14ac:dyDescent="0.15">
      <c r="A32" s="101" t="s">
        <v>26</v>
      </c>
      <c r="B32" s="102" t="s">
        <v>303</v>
      </c>
      <c r="C32" s="101" t="s">
        <v>304</v>
      </c>
      <c r="D32" s="103">
        <f t="shared" si="0"/>
        <v>29832</v>
      </c>
      <c r="E32" s="103">
        <f t="shared" si="1"/>
        <v>1375</v>
      </c>
      <c r="F32" s="104">
        <f t="shared" si="2"/>
        <v>4.609144542772861</v>
      </c>
      <c r="G32" s="103">
        <v>1375</v>
      </c>
      <c r="H32" s="103">
        <v>0</v>
      </c>
      <c r="I32" s="103">
        <f t="shared" si="3"/>
        <v>28457</v>
      </c>
      <c r="J32" s="104">
        <f t="shared" si="4"/>
        <v>95.390855457227147</v>
      </c>
      <c r="K32" s="103">
        <v>20133</v>
      </c>
      <c r="L32" s="104">
        <f t="shared" si="5"/>
        <v>67.487932421560743</v>
      </c>
      <c r="M32" s="103">
        <v>6954</v>
      </c>
      <c r="N32" s="104">
        <f t="shared" si="6"/>
        <v>23.310539018503622</v>
      </c>
      <c r="O32" s="103">
        <v>1370</v>
      </c>
      <c r="P32" s="103">
        <v>1184</v>
      </c>
      <c r="Q32" s="104">
        <f t="shared" si="7"/>
        <v>4.5923840171627779</v>
      </c>
      <c r="R32" s="103">
        <v>343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21" t="s">
        <v>256</v>
      </c>
      <c r="AB32" s="122"/>
    </row>
    <row r="33" spans="1:28" s="105" customFormat="1" ht="13.5" customHeight="1" x14ac:dyDescent="0.15">
      <c r="A33" s="101" t="s">
        <v>26</v>
      </c>
      <c r="B33" s="102" t="s">
        <v>305</v>
      </c>
      <c r="C33" s="101" t="s">
        <v>306</v>
      </c>
      <c r="D33" s="103">
        <f t="shared" si="0"/>
        <v>43145</v>
      </c>
      <c r="E33" s="103">
        <f t="shared" si="1"/>
        <v>4345</v>
      </c>
      <c r="F33" s="104">
        <f t="shared" si="2"/>
        <v>10.070691853053656</v>
      </c>
      <c r="G33" s="103">
        <v>4345</v>
      </c>
      <c r="H33" s="103">
        <v>0</v>
      </c>
      <c r="I33" s="103">
        <f t="shared" si="3"/>
        <v>38800</v>
      </c>
      <c r="J33" s="104">
        <f t="shared" si="4"/>
        <v>89.92930814694634</v>
      </c>
      <c r="K33" s="103">
        <v>19440</v>
      </c>
      <c r="L33" s="104">
        <f t="shared" si="5"/>
        <v>45.057364700428785</v>
      </c>
      <c r="M33" s="103">
        <v>751</v>
      </c>
      <c r="N33" s="104">
        <f t="shared" si="6"/>
        <v>1.7406420210916675</v>
      </c>
      <c r="O33" s="103">
        <v>18609</v>
      </c>
      <c r="P33" s="103">
        <v>10864</v>
      </c>
      <c r="Q33" s="104">
        <f t="shared" si="7"/>
        <v>43.131301425425889</v>
      </c>
      <c r="R33" s="103">
        <v>253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21" t="s">
        <v>256</v>
      </c>
      <c r="AB33" s="122"/>
    </row>
    <row r="34" spans="1:28" s="105" customFormat="1" ht="13.5" customHeight="1" x14ac:dyDescent="0.15">
      <c r="A34" s="101" t="s">
        <v>26</v>
      </c>
      <c r="B34" s="102" t="s">
        <v>307</v>
      </c>
      <c r="C34" s="101" t="s">
        <v>308</v>
      </c>
      <c r="D34" s="103">
        <f t="shared" si="0"/>
        <v>36804</v>
      </c>
      <c r="E34" s="103">
        <f t="shared" si="1"/>
        <v>2113</v>
      </c>
      <c r="F34" s="104">
        <f t="shared" si="2"/>
        <v>5.7412237800239101</v>
      </c>
      <c r="G34" s="103">
        <v>2113</v>
      </c>
      <c r="H34" s="103">
        <v>0</v>
      </c>
      <c r="I34" s="103">
        <f t="shared" si="3"/>
        <v>34691</v>
      </c>
      <c r="J34" s="104">
        <f t="shared" si="4"/>
        <v>94.258776219976099</v>
      </c>
      <c r="K34" s="103">
        <v>19101</v>
      </c>
      <c r="L34" s="104">
        <f t="shared" si="5"/>
        <v>51.899250081512882</v>
      </c>
      <c r="M34" s="103">
        <v>7913</v>
      </c>
      <c r="N34" s="104">
        <f t="shared" si="6"/>
        <v>21.500380393435496</v>
      </c>
      <c r="O34" s="103">
        <v>7677</v>
      </c>
      <c r="P34" s="103">
        <v>932</v>
      </c>
      <c r="Q34" s="104">
        <f t="shared" si="7"/>
        <v>20.859145745027714</v>
      </c>
      <c r="R34" s="103">
        <v>275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21" t="s">
        <v>256</v>
      </c>
      <c r="AB34" s="122"/>
    </row>
    <row r="35" spans="1:28" s="105" customFormat="1" ht="13.5" customHeight="1" x14ac:dyDescent="0.15">
      <c r="A35" s="101" t="s">
        <v>26</v>
      </c>
      <c r="B35" s="102" t="s">
        <v>309</v>
      </c>
      <c r="C35" s="101" t="s">
        <v>310</v>
      </c>
      <c r="D35" s="103">
        <f t="shared" si="0"/>
        <v>40240</v>
      </c>
      <c r="E35" s="103">
        <f t="shared" si="1"/>
        <v>2560</v>
      </c>
      <c r="F35" s="104">
        <f t="shared" si="2"/>
        <v>6.3618290258449299</v>
      </c>
      <c r="G35" s="103">
        <v>2560</v>
      </c>
      <c r="H35" s="103">
        <v>0</v>
      </c>
      <c r="I35" s="103">
        <f t="shared" si="3"/>
        <v>37680</v>
      </c>
      <c r="J35" s="104">
        <f t="shared" si="4"/>
        <v>93.638170974155059</v>
      </c>
      <c r="K35" s="103">
        <v>32737</v>
      </c>
      <c r="L35" s="104">
        <f t="shared" si="5"/>
        <v>81.354373757455264</v>
      </c>
      <c r="M35" s="103">
        <v>1110</v>
      </c>
      <c r="N35" s="104">
        <f t="shared" si="6"/>
        <v>2.7584493041749503</v>
      </c>
      <c r="O35" s="103">
        <v>3833</v>
      </c>
      <c r="P35" s="103">
        <v>3730</v>
      </c>
      <c r="Q35" s="104">
        <f t="shared" si="7"/>
        <v>9.5253479125248504</v>
      </c>
      <c r="R35" s="103">
        <v>1766</v>
      </c>
      <c r="S35" s="101" t="s">
        <v>257</v>
      </c>
      <c r="T35" s="101"/>
      <c r="U35" s="101"/>
      <c r="V35" s="101"/>
      <c r="W35" s="101"/>
      <c r="X35" s="101"/>
      <c r="Y35" s="101"/>
      <c r="Z35" s="101" t="s">
        <v>257</v>
      </c>
      <c r="AA35" s="121" t="s">
        <v>256</v>
      </c>
      <c r="AB35" s="122"/>
    </row>
    <row r="36" spans="1:28" s="105" customFormat="1" ht="13.5" customHeight="1" x14ac:dyDescent="0.15">
      <c r="A36" s="101" t="s">
        <v>26</v>
      </c>
      <c r="B36" s="102" t="s">
        <v>311</v>
      </c>
      <c r="C36" s="101" t="s">
        <v>312</v>
      </c>
      <c r="D36" s="103">
        <f t="shared" si="0"/>
        <v>75710</v>
      </c>
      <c r="E36" s="103">
        <f t="shared" si="1"/>
        <v>2663</v>
      </c>
      <c r="F36" s="104">
        <f t="shared" si="2"/>
        <v>3.5173689076740193</v>
      </c>
      <c r="G36" s="103">
        <v>2663</v>
      </c>
      <c r="H36" s="103">
        <v>0</v>
      </c>
      <c r="I36" s="103">
        <f t="shared" si="3"/>
        <v>73047</v>
      </c>
      <c r="J36" s="104">
        <f t="shared" si="4"/>
        <v>96.482631092325974</v>
      </c>
      <c r="K36" s="103">
        <v>64316</v>
      </c>
      <c r="L36" s="104">
        <f t="shared" si="5"/>
        <v>84.950468894465729</v>
      </c>
      <c r="M36" s="103">
        <v>86</v>
      </c>
      <c r="N36" s="104">
        <f t="shared" si="6"/>
        <v>0.1135913353586052</v>
      </c>
      <c r="O36" s="103">
        <v>8645</v>
      </c>
      <c r="P36" s="103">
        <v>3540</v>
      </c>
      <c r="Q36" s="104">
        <f t="shared" si="7"/>
        <v>11.418570862501651</v>
      </c>
      <c r="R36" s="103">
        <v>664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21" t="s">
        <v>256</v>
      </c>
      <c r="AB36" s="122"/>
    </row>
    <row r="37" spans="1:28" s="105" customFormat="1" ht="13.5" customHeight="1" x14ac:dyDescent="0.15">
      <c r="A37" s="101" t="s">
        <v>26</v>
      </c>
      <c r="B37" s="102" t="s">
        <v>313</v>
      </c>
      <c r="C37" s="101" t="s">
        <v>314</v>
      </c>
      <c r="D37" s="103">
        <f t="shared" si="0"/>
        <v>30533</v>
      </c>
      <c r="E37" s="103">
        <f t="shared" si="1"/>
        <v>0</v>
      </c>
      <c r="F37" s="104">
        <f t="shared" si="2"/>
        <v>0</v>
      </c>
      <c r="G37" s="103">
        <v>0</v>
      </c>
      <c r="H37" s="103">
        <v>0</v>
      </c>
      <c r="I37" s="103">
        <f t="shared" si="3"/>
        <v>30533</v>
      </c>
      <c r="J37" s="104">
        <f t="shared" si="4"/>
        <v>100</v>
      </c>
      <c r="K37" s="103">
        <v>30218</v>
      </c>
      <c r="L37" s="104">
        <f t="shared" si="5"/>
        <v>98.968329348573675</v>
      </c>
      <c r="M37" s="103">
        <v>0</v>
      </c>
      <c r="N37" s="104">
        <f t="shared" si="6"/>
        <v>0</v>
      </c>
      <c r="O37" s="103">
        <v>315</v>
      </c>
      <c r="P37" s="103">
        <v>310</v>
      </c>
      <c r="Q37" s="104">
        <f t="shared" si="7"/>
        <v>1.0316706514263256</v>
      </c>
      <c r="R37" s="103">
        <v>205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21" t="s">
        <v>256</v>
      </c>
      <c r="AB37" s="122"/>
    </row>
    <row r="38" spans="1:28" s="105" customFormat="1" ht="13.5" customHeight="1" x14ac:dyDescent="0.15">
      <c r="A38" s="101" t="s">
        <v>26</v>
      </c>
      <c r="B38" s="102" t="s">
        <v>315</v>
      </c>
      <c r="C38" s="101" t="s">
        <v>316</v>
      </c>
      <c r="D38" s="103">
        <f t="shared" si="0"/>
        <v>20271</v>
      </c>
      <c r="E38" s="103">
        <f t="shared" si="1"/>
        <v>42</v>
      </c>
      <c r="F38" s="104">
        <f t="shared" si="2"/>
        <v>0.20719254106852156</v>
      </c>
      <c r="G38" s="103">
        <v>42</v>
      </c>
      <c r="H38" s="103">
        <v>0</v>
      </c>
      <c r="I38" s="103">
        <f t="shared" si="3"/>
        <v>20229</v>
      </c>
      <c r="J38" s="104">
        <f t="shared" si="4"/>
        <v>99.792807458931478</v>
      </c>
      <c r="K38" s="103">
        <v>10901</v>
      </c>
      <c r="L38" s="104">
        <f t="shared" si="5"/>
        <v>53.776330718760789</v>
      </c>
      <c r="M38" s="103">
        <v>490</v>
      </c>
      <c r="N38" s="104">
        <f t="shared" si="6"/>
        <v>2.4172463124660846</v>
      </c>
      <c r="O38" s="103">
        <v>8838</v>
      </c>
      <c r="P38" s="103">
        <v>8838</v>
      </c>
      <c r="Q38" s="104">
        <f t="shared" si="7"/>
        <v>43.599230427704605</v>
      </c>
      <c r="R38" s="103">
        <v>303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21" t="s">
        <v>256</v>
      </c>
      <c r="AB38" s="122"/>
    </row>
    <row r="39" spans="1:28" s="105" customFormat="1" ht="13.5" customHeight="1" x14ac:dyDescent="0.15">
      <c r="A39" s="101" t="s">
        <v>26</v>
      </c>
      <c r="B39" s="102" t="s">
        <v>317</v>
      </c>
      <c r="C39" s="101" t="s">
        <v>318</v>
      </c>
      <c r="D39" s="103">
        <f t="shared" si="0"/>
        <v>30885</v>
      </c>
      <c r="E39" s="103">
        <f t="shared" si="1"/>
        <v>1528</v>
      </c>
      <c r="F39" s="104">
        <f t="shared" si="2"/>
        <v>4.9473854621984783</v>
      </c>
      <c r="G39" s="103">
        <v>1528</v>
      </c>
      <c r="H39" s="103">
        <v>0</v>
      </c>
      <c r="I39" s="103">
        <f t="shared" si="3"/>
        <v>29357</v>
      </c>
      <c r="J39" s="104">
        <f t="shared" si="4"/>
        <v>95.052614537801517</v>
      </c>
      <c r="K39" s="103">
        <v>24506</v>
      </c>
      <c r="L39" s="104">
        <f t="shared" si="5"/>
        <v>79.345960822405701</v>
      </c>
      <c r="M39" s="103">
        <v>0</v>
      </c>
      <c r="N39" s="104">
        <f t="shared" si="6"/>
        <v>0</v>
      </c>
      <c r="O39" s="103">
        <v>4851</v>
      </c>
      <c r="P39" s="103">
        <v>4851</v>
      </c>
      <c r="Q39" s="104">
        <f t="shared" si="7"/>
        <v>15.706653715395824</v>
      </c>
      <c r="R39" s="103">
        <v>518</v>
      </c>
      <c r="S39" s="101" t="s">
        <v>257</v>
      </c>
      <c r="T39" s="101"/>
      <c r="U39" s="101"/>
      <c r="V39" s="101"/>
      <c r="W39" s="101"/>
      <c r="X39" s="101" t="s">
        <v>257</v>
      </c>
      <c r="Y39" s="101"/>
      <c r="Z39" s="101"/>
      <c r="AA39" s="121" t="s">
        <v>256</v>
      </c>
      <c r="AB39" s="122"/>
    </row>
    <row r="40" spans="1:28" s="105" customFormat="1" ht="13.5" customHeight="1" x14ac:dyDescent="0.15">
      <c r="A40" s="101" t="s">
        <v>26</v>
      </c>
      <c r="B40" s="102" t="s">
        <v>319</v>
      </c>
      <c r="C40" s="101" t="s">
        <v>320</v>
      </c>
      <c r="D40" s="103">
        <f t="shared" si="0"/>
        <v>34623</v>
      </c>
      <c r="E40" s="103">
        <f t="shared" si="1"/>
        <v>343</v>
      </c>
      <c r="F40" s="104">
        <f t="shared" si="2"/>
        <v>0.99067094128180688</v>
      </c>
      <c r="G40" s="103">
        <v>343</v>
      </c>
      <c r="H40" s="103">
        <v>0</v>
      </c>
      <c r="I40" s="103">
        <f t="shared" si="3"/>
        <v>34280</v>
      </c>
      <c r="J40" s="104">
        <f t="shared" si="4"/>
        <v>99.009329058718194</v>
      </c>
      <c r="K40" s="103">
        <v>31600</v>
      </c>
      <c r="L40" s="104">
        <f t="shared" si="5"/>
        <v>91.268809750743728</v>
      </c>
      <c r="M40" s="103">
        <v>0</v>
      </c>
      <c r="N40" s="104">
        <f t="shared" si="6"/>
        <v>0</v>
      </c>
      <c r="O40" s="103">
        <v>2680</v>
      </c>
      <c r="P40" s="103">
        <v>170</v>
      </c>
      <c r="Q40" s="104">
        <f t="shared" si="7"/>
        <v>7.7405193079744681</v>
      </c>
      <c r="R40" s="103">
        <v>501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21" t="s">
        <v>256</v>
      </c>
      <c r="AB40" s="122"/>
    </row>
    <row r="41" spans="1:28" s="105" customFormat="1" ht="13.5" customHeight="1" x14ac:dyDescent="0.15">
      <c r="A41" s="101" t="s">
        <v>26</v>
      </c>
      <c r="B41" s="102" t="s">
        <v>321</v>
      </c>
      <c r="C41" s="101" t="s">
        <v>322</v>
      </c>
      <c r="D41" s="103">
        <f t="shared" si="0"/>
        <v>11726</v>
      </c>
      <c r="E41" s="103">
        <f t="shared" si="1"/>
        <v>1904</v>
      </c>
      <c r="F41" s="104">
        <f t="shared" si="2"/>
        <v>16.237421115469896</v>
      </c>
      <c r="G41" s="103">
        <v>1904</v>
      </c>
      <c r="H41" s="103">
        <v>0</v>
      </c>
      <c r="I41" s="103">
        <f t="shared" si="3"/>
        <v>9822</v>
      </c>
      <c r="J41" s="104">
        <f t="shared" si="4"/>
        <v>83.7625788845301</v>
      </c>
      <c r="K41" s="103">
        <v>1496</v>
      </c>
      <c r="L41" s="104">
        <f t="shared" si="5"/>
        <v>12.757973733583489</v>
      </c>
      <c r="M41" s="103">
        <v>972</v>
      </c>
      <c r="N41" s="104">
        <f t="shared" si="6"/>
        <v>8.2892717039058503</v>
      </c>
      <c r="O41" s="103">
        <v>7354</v>
      </c>
      <c r="P41" s="103">
        <v>5098</v>
      </c>
      <c r="Q41" s="104">
        <f t="shared" si="7"/>
        <v>62.715333447040763</v>
      </c>
      <c r="R41" s="103">
        <v>149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21" t="s">
        <v>256</v>
      </c>
      <c r="AB41" s="122"/>
    </row>
    <row r="42" spans="1:28" s="105" customFormat="1" ht="13.5" customHeight="1" x14ac:dyDescent="0.15">
      <c r="A42" s="101" t="s">
        <v>26</v>
      </c>
      <c r="B42" s="102" t="s">
        <v>323</v>
      </c>
      <c r="C42" s="101" t="s">
        <v>324</v>
      </c>
      <c r="D42" s="103">
        <f t="shared" si="0"/>
        <v>19036</v>
      </c>
      <c r="E42" s="103">
        <f t="shared" si="1"/>
        <v>1377</v>
      </c>
      <c r="F42" s="104">
        <f t="shared" si="2"/>
        <v>7.2336625341458296</v>
      </c>
      <c r="G42" s="103">
        <v>1377</v>
      </c>
      <c r="H42" s="103">
        <v>0</v>
      </c>
      <c r="I42" s="103">
        <f t="shared" si="3"/>
        <v>17659</v>
      </c>
      <c r="J42" s="104">
        <f t="shared" si="4"/>
        <v>92.766337465854178</v>
      </c>
      <c r="K42" s="103">
        <v>12261</v>
      </c>
      <c r="L42" s="104">
        <f t="shared" si="5"/>
        <v>64.409539819289762</v>
      </c>
      <c r="M42" s="103">
        <v>0</v>
      </c>
      <c r="N42" s="104">
        <f t="shared" si="6"/>
        <v>0</v>
      </c>
      <c r="O42" s="103">
        <v>5398</v>
      </c>
      <c r="P42" s="103">
        <v>4755</v>
      </c>
      <c r="Q42" s="104">
        <f t="shared" si="7"/>
        <v>28.356797646564402</v>
      </c>
      <c r="R42" s="103">
        <v>487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21" t="s">
        <v>256</v>
      </c>
      <c r="AB42" s="122"/>
    </row>
    <row r="43" spans="1:28" s="105" customFormat="1" ht="13.5" customHeight="1" x14ac:dyDescent="0.15">
      <c r="A43" s="101" t="s">
        <v>26</v>
      </c>
      <c r="B43" s="102" t="s">
        <v>325</v>
      </c>
      <c r="C43" s="101" t="s">
        <v>326</v>
      </c>
      <c r="D43" s="103">
        <f t="shared" si="0"/>
        <v>11134</v>
      </c>
      <c r="E43" s="103">
        <f t="shared" si="1"/>
        <v>257</v>
      </c>
      <c r="F43" s="104">
        <f t="shared" si="2"/>
        <v>2.3082450152685468</v>
      </c>
      <c r="G43" s="103">
        <v>257</v>
      </c>
      <c r="H43" s="103">
        <v>0</v>
      </c>
      <c r="I43" s="103">
        <f t="shared" si="3"/>
        <v>10877</v>
      </c>
      <c r="J43" s="104">
        <f t="shared" si="4"/>
        <v>97.691754984731446</v>
      </c>
      <c r="K43" s="103">
        <v>5935</v>
      </c>
      <c r="L43" s="104">
        <f t="shared" si="5"/>
        <v>53.30519130590983</v>
      </c>
      <c r="M43" s="103">
        <v>1220</v>
      </c>
      <c r="N43" s="104">
        <f t="shared" si="6"/>
        <v>10.957427698940183</v>
      </c>
      <c r="O43" s="103">
        <v>3722</v>
      </c>
      <c r="P43" s="103">
        <v>987</v>
      </c>
      <c r="Q43" s="104">
        <f t="shared" si="7"/>
        <v>33.429135979881444</v>
      </c>
      <c r="R43" s="103">
        <v>63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21" t="s">
        <v>256</v>
      </c>
      <c r="AB43" s="122"/>
    </row>
    <row r="44" spans="1:28" s="105" customFormat="1" ht="13.5" customHeight="1" x14ac:dyDescent="0.15">
      <c r="A44" s="101" t="s">
        <v>26</v>
      </c>
      <c r="B44" s="102" t="s">
        <v>327</v>
      </c>
      <c r="C44" s="101" t="s">
        <v>328</v>
      </c>
      <c r="D44" s="103">
        <f t="shared" si="0"/>
        <v>34022</v>
      </c>
      <c r="E44" s="103">
        <f t="shared" si="1"/>
        <v>396</v>
      </c>
      <c r="F44" s="104">
        <f t="shared" si="2"/>
        <v>1.1639527364646405</v>
      </c>
      <c r="G44" s="103">
        <v>396</v>
      </c>
      <c r="H44" s="103">
        <v>0</v>
      </c>
      <c r="I44" s="103">
        <f t="shared" si="3"/>
        <v>33626</v>
      </c>
      <c r="J44" s="104">
        <f t="shared" si="4"/>
        <v>98.836047263535363</v>
      </c>
      <c r="K44" s="103">
        <v>33055</v>
      </c>
      <c r="L44" s="104">
        <f t="shared" si="5"/>
        <v>97.157721474340136</v>
      </c>
      <c r="M44" s="103">
        <v>0</v>
      </c>
      <c r="N44" s="104">
        <f t="shared" si="6"/>
        <v>0</v>
      </c>
      <c r="O44" s="103">
        <v>571</v>
      </c>
      <c r="P44" s="103">
        <v>174</v>
      </c>
      <c r="Q44" s="104">
        <f t="shared" si="7"/>
        <v>1.6783257891952266</v>
      </c>
      <c r="R44" s="103">
        <v>255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21" t="s">
        <v>256</v>
      </c>
      <c r="AB44" s="122"/>
    </row>
    <row r="45" spans="1:28" s="105" customFormat="1" ht="13.5" customHeight="1" x14ac:dyDescent="0.15">
      <c r="A45" s="101" t="s">
        <v>26</v>
      </c>
      <c r="B45" s="102" t="s">
        <v>329</v>
      </c>
      <c r="C45" s="101" t="s">
        <v>330</v>
      </c>
      <c r="D45" s="103">
        <f t="shared" si="0"/>
        <v>14602</v>
      </c>
      <c r="E45" s="103">
        <f t="shared" si="1"/>
        <v>867</v>
      </c>
      <c r="F45" s="104">
        <f t="shared" si="2"/>
        <v>5.9375428023558419</v>
      </c>
      <c r="G45" s="103">
        <v>867</v>
      </c>
      <c r="H45" s="103">
        <v>0</v>
      </c>
      <c r="I45" s="103">
        <f t="shared" si="3"/>
        <v>13735</v>
      </c>
      <c r="J45" s="104">
        <f t="shared" si="4"/>
        <v>94.06245719764415</v>
      </c>
      <c r="K45" s="103">
        <v>10171</v>
      </c>
      <c r="L45" s="104">
        <f t="shared" si="5"/>
        <v>69.654841802492811</v>
      </c>
      <c r="M45" s="103">
        <v>557</v>
      </c>
      <c r="N45" s="104">
        <f t="shared" si="6"/>
        <v>3.8145459526092313</v>
      </c>
      <c r="O45" s="103">
        <v>3007</v>
      </c>
      <c r="P45" s="103">
        <v>3007</v>
      </c>
      <c r="Q45" s="104">
        <f t="shared" si="7"/>
        <v>20.593069442542117</v>
      </c>
      <c r="R45" s="103">
        <v>162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21" t="s">
        <v>256</v>
      </c>
      <c r="AB45" s="122"/>
    </row>
    <row r="46" spans="1:28" s="105" customFormat="1" ht="13.5" customHeight="1" x14ac:dyDescent="0.15">
      <c r="A46" s="101" t="s">
        <v>26</v>
      </c>
      <c r="B46" s="102" t="s">
        <v>331</v>
      </c>
      <c r="C46" s="101" t="s">
        <v>332</v>
      </c>
      <c r="D46" s="103">
        <f t="shared" si="0"/>
        <v>16143</v>
      </c>
      <c r="E46" s="103">
        <f t="shared" si="1"/>
        <v>550</v>
      </c>
      <c r="F46" s="104">
        <f t="shared" si="2"/>
        <v>3.4070494951372114</v>
      </c>
      <c r="G46" s="103">
        <v>550</v>
      </c>
      <c r="H46" s="103">
        <v>0</v>
      </c>
      <c r="I46" s="103">
        <f t="shared" si="3"/>
        <v>15593</v>
      </c>
      <c r="J46" s="104">
        <f t="shared" si="4"/>
        <v>96.592950504862785</v>
      </c>
      <c r="K46" s="103">
        <v>10695</v>
      </c>
      <c r="L46" s="104">
        <f t="shared" si="5"/>
        <v>66.251626091804496</v>
      </c>
      <c r="M46" s="103">
        <v>323</v>
      </c>
      <c r="N46" s="104">
        <f t="shared" si="6"/>
        <v>2.0008672489623986</v>
      </c>
      <c r="O46" s="103">
        <v>4575</v>
      </c>
      <c r="P46" s="103">
        <v>4575</v>
      </c>
      <c r="Q46" s="104">
        <f t="shared" si="7"/>
        <v>28.340457164095895</v>
      </c>
      <c r="R46" s="103">
        <v>172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21" t="s">
        <v>256</v>
      </c>
      <c r="AB46" s="122"/>
    </row>
    <row r="47" spans="1:28" s="105" customFormat="1" ht="13.5" customHeight="1" x14ac:dyDescent="0.15">
      <c r="A47" s="101" t="s">
        <v>26</v>
      </c>
      <c r="B47" s="102" t="s">
        <v>333</v>
      </c>
      <c r="C47" s="101" t="s">
        <v>334</v>
      </c>
      <c r="D47" s="103">
        <f t="shared" si="0"/>
        <v>17009</v>
      </c>
      <c r="E47" s="103">
        <f t="shared" si="1"/>
        <v>1895</v>
      </c>
      <c r="F47" s="104">
        <f t="shared" si="2"/>
        <v>11.141160562055383</v>
      </c>
      <c r="G47" s="103">
        <v>1808</v>
      </c>
      <c r="H47" s="103">
        <v>87</v>
      </c>
      <c r="I47" s="103">
        <f t="shared" si="3"/>
        <v>15114</v>
      </c>
      <c r="J47" s="104">
        <f t="shared" si="4"/>
        <v>88.85883943794461</v>
      </c>
      <c r="K47" s="103">
        <v>10797</v>
      </c>
      <c r="L47" s="104">
        <f t="shared" si="5"/>
        <v>63.478158621906047</v>
      </c>
      <c r="M47" s="103">
        <v>1088</v>
      </c>
      <c r="N47" s="104">
        <f t="shared" si="6"/>
        <v>6.3966135575283678</v>
      </c>
      <c r="O47" s="103">
        <v>3229</v>
      </c>
      <c r="P47" s="103">
        <v>1756</v>
      </c>
      <c r="Q47" s="104">
        <f t="shared" si="7"/>
        <v>18.984067258510201</v>
      </c>
      <c r="R47" s="103">
        <v>117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21" t="s">
        <v>256</v>
      </c>
      <c r="AB47" s="122"/>
    </row>
    <row r="48" spans="1:28" s="105" customFormat="1" ht="13.5" customHeight="1" x14ac:dyDescent="0.15">
      <c r="A48" s="101" t="s">
        <v>26</v>
      </c>
      <c r="B48" s="102" t="s">
        <v>335</v>
      </c>
      <c r="C48" s="101" t="s">
        <v>336</v>
      </c>
      <c r="D48" s="103">
        <f t="shared" si="0"/>
        <v>13836</v>
      </c>
      <c r="E48" s="103">
        <f t="shared" si="1"/>
        <v>2124</v>
      </c>
      <c r="F48" s="104">
        <f t="shared" si="2"/>
        <v>15.351257588898527</v>
      </c>
      <c r="G48" s="103">
        <v>2124</v>
      </c>
      <c r="H48" s="103">
        <v>0</v>
      </c>
      <c r="I48" s="103">
        <f t="shared" si="3"/>
        <v>11712</v>
      </c>
      <c r="J48" s="104">
        <f t="shared" si="4"/>
        <v>84.64874241110148</v>
      </c>
      <c r="K48" s="103">
        <v>3729</v>
      </c>
      <c r="L48" s="104">
        <f t="shared" si="5"/>
        <v>26.951431049436252</v>
      </c>
      <c r="M48" s="103">
        <v>747</v>
      </c>
      <c r="N48" s="104">
        <f t="shared" si="6"/>
        <v>5.3989592367736341</v>
      </c>
      <c r="O48" s="103">
        <v>7236</v>
      </c>
      <c r="P48" s="103">
        <v>714</v>
      </c>
      <c r="Q48" s="104">
        <f t="shared" si="7"/>
        <v>52.298352124891586</v>
      </c>
      <c r="R48" s="103">
        <v>142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21" t="s">
        <v>256</v>
      </c>
      <c r="AB48" s="122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xmlns:xlrd2="http://schemas.microsoft.com/office/spreadsheetml/2017/richdata2" ref="A8:AA48">
    <sortCondition ref="A8:A48"/>
    <sortCondition ref="B8:B48"/>
    <sortCondition ref="C8:C48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8" t="s">
        <v>193</v>
      </c>
      <c r="B2" s="145" t="s">
        <v>194</v>
      </c>
      <c r="C2" s="149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50" t="s">
        <v>219</v>
      </c>
      <c r="AG2" s="151"/>
      <c r="AH2" s="151"/>
      <c r="AI2" s="152"/>
      <c r="AJ2" s="150" t="s">
        <v>220</v>
      </c>
      <c r="AK2" s="151"/>
      <c r="AL2" s="151"/>
      <c r="AM2" s="151"/>
      <c r="AN2" s="151"/>
      <c r="AO2" s="151"/>
      <c r="AP2" s="151"/>
      <c r="AQ2" s="151"/>
      <c r="AR2" s="151"/>
      <c r="AS2" s="152"/>
      <c r="AT2" s="159" t="s">
        <v>221</v>
      </c>
      <c r="AU2" s="145"/>
      <c r="AV2" s="145"/>
      <c r="AW2" s="145"/>
      <c r="AX2" s="145"/>
      <c r="AY2" s="145"/>
      <c r="AZ2" s="150" t="s">
        <v>222</v>
      </c>
      <c r="BA2" s="151"/>
      <c r="BB2" s="151"/>
      <c r="BC2" s="152"/>
    </row>
    <row r="3" spans="1:55" s="100" customFormat="1" ht="13.5" customHeight="1" x14ac:dyDescent="0.15">
      <c r="A3" s="146"/>
      <c r="B3" s="146"/>
      <c r="C3" s="146"/>
      <c r="D3" s="91" t="s">
        <v>200</v>
      </c>
      <c r="E3" s="153" t="s">
        <v>223</v>
      </c>
      <c r="F3" s="151"/>
      <c r="G3" s="152"/>
      <c r="H3" s="156" t="s">
        <v>224</v>
      </c>
      <c r="I3" s="157"/>
      <c r="J3" s="158"/>
      <c r="K3" s="153" t="s">
        <v>225</v>
      </c>
      <c r="L3" s="157"/>
      <c r="M3" s="158"/>
      <c r="N3" s="91" t="s">
        <v>200</v>
      </c>
      <c r="O3" s="153" t="s">
        <v>226</v>
      </c>
      <c r="P3" s="154"/>
      <c r="Q3" s="154"/>
      <c r="R3" s="154"/>
      <c r="S3" s="154"/>
      <c r="T3" s="154"/>
      <c r="U3" s="155"/>
      <c r="V3" s="153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7" t="s">
        <v>200</v>
      </c>
      <c r="AG3" s="145" t="s">
        <v>229</v>
      </c>
      <c r="AH3" s="145" t="s">
        <v>230</v>
      </c>
      <c r="AI3" s="145" t="s">
        <v>231</v>
      </c>
      <c r="AJ3" s="146" t="s">
        <v>200</v>
      </c>
      <c r="AK3" s="145" t="s">
        <v>232</v>
      </c>
      <c r="AL3" s="145" t="s">
        <v>233</v>
      </c>
      <c r="AM3" s="145" t="s">
        <v>234</v>
      </c>
      <c r="AN3" s="145" t="s">
        <v>230</v>
      </c>
      <c r="AO3" s="145" t="s">
        <v>231</v>
      </c>
      <c r="AP3" s="145" t="s">
        <v>235</v>
      </c>
      <c r="AQ3" s="145" t="s">
        <v>236</v>
      </c>
      <c r="AR3" s="145" t="s">
        <v>237</v>
      </c>
      <c r="AS3" s="145" t="s">
        <v>238</v>
      </c>
      <c r="AT3" s="147" t="s">
        <v>200</v>
      </c>
      <c r="AU3" s="145" t="s">
        <v>232</v>
      </c>
      <c r="AV3" s="145" t="s">
        <v>233</v>
      </c>
      <c r="AW3" s="145" t="s">
        <v>234</v>
      </c>
      <c r="AX3" s="145" t="s">
        <v>230</v>
      </c>
      <c r="AY3" s="145" t="s">
        <v>231</v>
      </c>
      <c r="AZ3" s="147" t="s">
        <v>200</v>
      </c>
      <c r="BA3" s="145" t="s">
        <v>229</v>
      </c>
      <c r="BB3" s="145" t="s">
        <v>230</v>
      </c>
      <c r="BC3" s="145" t="s">
        <v>231</v>
      </c>
    </row>
    <row r="4" spans="1:55" s="100" customFormat="1" ht="18.75" customHeight="1" x14ac:dyDescent="0.15">
      <c r="A4" s="146"/>
      <c r="B4" s="146"/>
      <c r="C4" s="146"/>
      <c r="D4" s="91"/>
      <c r="E4" s="91" t="s">
        <v>200</v>
      </c>
      <c r="F4" s="143" t="s">
        <v>239</v>
      </c>
      <c r="G4" s="143" t="s">
        <v>240</v>
      </c>
      <c r="H4" s="91" t="s">
        <v>200</v>
      </c>
      <c r="I4" s="143" t="s">
        <v>239</v>
      </c>
      <c r="J4" s="143" t="s">
        <v>240</v>
      </c>
      <c r="K4" s="91" t="s">
        <v>200</v>
      </c>
      <c r="L4" s="143" t="s">
        <v>239</v>
      </c>
      <c r="M4" s="143" t="s">
        <v>240</v>
      </c>
      <c r="N4" s="91"/>
      <c r="O4" s="91" t="s">
        <v>200</v>
      </c>
      <c r="P4" s="143" t="s">
        <v>229</v>
      </c>
      <c r="Q4" s="141" t="s">
        <v>230</v>
      </c>
      <c r="R4" s="141" t="s">
        <v>231</v>
      </c>
      <c r="S4" s="143" t="s">
        <v>241</v>
      </c>
      <c r="T4" s="143" t="s">
        <v>242</v>
      </c>
      <c r="U4" s="143" t="s">
        <v>243</v>
      </c>
      <c r="V4" s="91" t="s">
        <v>200</v>
      </c>
      <c r="W4" s="143" t="s">
        <v>229</v>
      </c>
      <c r="X4" s="141" t="s">
        <v>230</v>
      </c>
      <c r="Y4" s="141" t="s">
        <v>231</v>
      </c>
      <c r="Z4" s="143" t="s">
        <v>241</v>
      </c>
      <c r="AA4" s="143" t="s">
        <v>242</v>
      </c>
      <c r="AB4" s="143" t="s">
        <v>243</v>
      </c>
      <c r="AC4" s="91" t="s">
        <v>200</v>
      </c>
      <c r="AD4" s="143" t="s">
        <v>239</v>
      </c>
      <c r="AE4" s="143" t="s">
        <v>240</v>
      </c>
      <c r="AF4" s="147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7"/>
      <c r="AU4" s="146"/>
      <c r="AV4" s="146"/>
      <c r="AW4" s="146"/>
      <c r="AX4" s="146"/>
      <c r="AY4" s="146"/>
      <c r="AZ4" s="147"/>
      <c r="BA4" s="146"/>
      <c r="BB4" s="146"/>
      <c r="BC4" s="146"/>
    </row>
    <row r="5" spans="1:55" s="52" customFormat="1" ht="22.5" customHeight="1" x14ac:dyDescent="0.15">
      <c r="A5" s="146"/>
      <c r="B5" s="146"/>
      <c r="C5" s="146"/>
      <c r="D5" s="93"/>
      <c r="E5" s="93"/>
      <c r="F5" s="144"/>
      <c r="G5" s="144"/>
      <c r="H5" s="93"/>
      <c r="I5" s="144"/>
      <c r="J5" s="144"/>
      <c r="K5" s="93"/>
      <c r="L5" s="144"/>
      <c r="M5" s="144"/>
      <c r="N5" s="93"/>
      <c r="O5" s="93"/>
      <c r="P5" s="144"/>
      <c r="Q5" s="142"/>
      <c r="R5" s="142"/>
      <c r="S5" s="144"/>
      <c r="T5" s="144"/>
      <c r="U5" s="144"/>
      <c r="V5" s="93"/>
      <c r="W5" s="144"/>
      <c r="X5" s="142"/>
      <c r="Y5" s="142"/>
      <c r="Z5" s="144"/>
      <c r="AA5" s="144"/>
      <c r="AB5" s="144"/>
      <c r="AC5" s="93"/>
      <c r="AD5" s="144"/>
      <c r="AE5" s="144"/>
      <c r="AF5" s="90"/>
      <c r="AG5" s="90"/>
      <c r="AH5" s="90"/>
      <c r="AI5" s="90"/>
      <c r="AJ5" s="90"/>
      <c r="AK5" s="90"/>
      <c r="AL5" s="146"/>
      <c r="AM5" s="90"/>
      <c r="AN5" s="90"/>
      <c r="AO5" s="90"/>
      <c r="AP5" s="90"/>
      <c r="AQ5" s="90"/>
      <c r="AR5" s="90"/>
      <c r="AS5" s="90"/>
      <c r="AT5" s="90"/>
      <c r="AU5" s="90"/>
      <c r="AV5" s="146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46"/>
      <c r="B6" s="146"/>
      <c r="C6" s="146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兵庫県</v>
      </c>
      <c r="B7" s="107" t="str">
        <f>水洗化人口等!B7</f>
        <v>28000</v>
      </c>
      <c r="C7" s="106" t="s">
        <v>200</v>
      </c>
      <c r="D7" s="108">
        <f t="shared" ref="D7:D48" si="0">SUM(E7,+H7,+K7)</f>
        <v>289144</v>
      </c>
      <c r="E7" s="108">
        <f t="shared" ref="E7:E48" si="1">SUM(F7:G7)</f>
        <v>25201</v>
      </c>
      <c r="F7" s="108">
        <f>SUM(F$8:F$207)</f>
        <v>15522</v>
      </c>
      <c r="G7" s="108">
        <f>SUM(G$8:G$207)</f>
        <v>9679</v>
      </c>
      <c r="H7" s="108">
        <f t="shared" ref="H7:H48" si="2">SUM(I7:J7)</f>
        <v>77336</v>
      </c>
      <c r="I7" s="108">
        <f>SUM(I$8:I$207)</f>
        <v>37759</v>
      </c>
      <c r="J7" s="108">
        <f>SUM(J$8:J$207)</f>
        <v>39577</v>
      </c>
      <c r="K7" s="108">
        <f t="shared" ref="K7:K48" si="3">SUM(L7:M7)</f>
        <v>186607</v>
      </c>
      <c r="L7" s="108">
        <f>SUM(L$8:L$207)</f>
        <v>19294</v>
      </c>
      <c r="M7" s="108">
        <f>SUM(M$8:M$207)</f>
        <v>167313</v>
      </c>
      <c r="N7" s="108">
        <f t="shared" ref="N7:N48" si="4">SUM(O7,+V7,+AC7)</f>
        <v>289643</v>
      </c>
      <c r="O7" s="108">
        <f t="shared" ref="O7:O48" si="5">SUM(P7:U7)</f>
        <v>72575</v>
      </c>
      <c r="P7" s="108">
        <f t="shared" ref="P7:U7" si="6">SUM(P$8:P$207)</f>
        <v>42906</v>
      </c>
      <c r="Q7" s="108">
        <f t="shared" si="6"/>
        <v>0</v>
      </c>
      <c r="R7" s="108">
        <f t="shared" si="6"/>
        <v>0</v>
      </c>
      <c r="S7" s="108">
        <f t="shared" si="6"/>
        <v>29669</v>
      </c>
      <c r="T7" s="108">
        <f t="shared" si="6"/>
        <v>0</v>
      </c>
      <c r="U7" s="108">
        <f t="shared" si="6"/>
        <v>0</v>
      </c>
      <c r="V7" s="108">
        <f t="shared" ref="V7:V48" si="7">SUM(W7:AB7)</f>
        <v>216569</v>
      </c>
      <c r="W7" s="108">
        <f t="shared" ref="W7:AB7" si="8">SUM(W$8:W$207)</f>
        <v>163185</v>
      </c>
      <c r="X7" s="108">
        <f t="shared" si="8"/>
        <v>0</v>
      </c>
      <c r="Y7" s="108">
        <f t="shared" si="8"/>
        <v>0</v>
      </c>
      <c r="Z7" s="108">
        <f t="shared" si="8"/>
        <v>53384</v>
      </c>
      <c r="AA7" s="108">
        <f t="shared" si="8"/>
        <v>0</v>
      </c>
      <c r="AB7" s="108">
        <f t="shared" si="8"/>
        <v>0</v>
      </c>
      <c r="AC7" s="108">
        <f t="shared" ref="AC7:AC48" si="9">SUM(AD7:AE7)</f>
        <v>499</v>
      </c>
      <c r="AD7" s="108">
        <f>SUM(AD$8:AD$207)</f>
        <v>499</v>
      </c>
      <c r="AE7" s="108">
        <f>SUM(AE$8:AE$207)</f>
        <v>0</v>
      </c>
      <c r="AF7" s="108">
        <f t="shared" ref="AF7:AF48" si="10">SUM(AG7:AI7)</f>
        <v>6604</v>
      </c>
      <c r="AG7" s="108">
        <f>SUM(AG$8:AG$207)</f>
        <v>6604</v>
      </c>
      <c r="AH7" s="108">
        <f>SUM(AH$8:AH$207)</f>
        <v>0</v>
      </c>
      <c r="AI7" s="108">
        <f>SUM(AI$8:AI$207)</f>
        <v>0</v>
      </c>
      <c r="AJ7" s="108">
        <f t="shared" ref="AJ7:AJ48" si="11">SUM(AK7:AS7)</f>
        <v>7583</v>
      </c>
      <c r="AK7" s="108">
        <f t="shared" ref="AK7:AS7" si="12">SUM(AK$8:AK$207)</f>
        <v>1086</v>
      </c>
      <c r="AL7" s="108">
        <f t="shared" si="12"/>
        <v>0</v>
      </c>
      <c r="AM7" s="108">
        <f t="shared" si="12"/>
        <v>1871</v>
      </c>
      <c r="AN7" s="108">
        <f t="shared" si="12"/>
        <v>1555</v>
      </c>
      <c r="AO7" s="108">
        <f t="shared" si="12"/>
        <v>0</v>
      </c>
      <c r="AP7" s="108">
        <f t="shared" si="12"/>
        <v>0</v>
      </c>
      <c r="AQ7" s="108">
        <f t="shared" si="12"/>
        <v>30</v>
      </c>
      <c r="AR7" s="108">
        <f t="shared" si="12"/>
        <v>49</v>
      </c>
      <c r="AS7" s="108">
        <f t="shared" si="12"/>
        <v>2992</v>
      </c>
      <c r="AT7" s="108">
        <f t="shared" ref="AT7:AT48" si="13">SUM(AU7:AY7)</f>
        <v>107</v>
      </c>
      <c r="AU7" s="108">
        <f>SUM(AU$8:AU$207)</f>
        <v>107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 t="shared" ref="AZ7:AZ48" si="14">SUM(BA7:BC7)</f>
        <v>456</v>
      </c>
      <c r="BA7" s="108">
        <f>SUM(BA$8:BA$207)</f>
        <v>456</v>
      </c>
      <c r="BB7" s="108">
        <f>SUM(BB$8:BB$207)</f>
        <v>0</v>
      </c>
      <c r="BC7" s="108">
        <f>SUM(BC$8:BC$207)</f>
        <v>0</v>
      </c>
    </row>
    <row r="8" spans="1:55" s="105" customFormat="1" ht="13.5" customHeight="1" x14ac:dyDescent="0.15">
      <c r="A8" s="115" t="s">
        <v>26</v>
      </c>
      <c r="B8" s="113" t="s">
        <v>254</v>
      </c>
      <c r="C8" s="101" t="s">
        <v>255</v>
      </c>
      <c r="D8" s="103">
        <f t="shared" si="0"/>
        <v>17988</v>
      </c>
      <c r="E8" s="103">
        <f t="shared" si="1"/>
        <v>534</v>
      </c>
      <c r="F8" s="103">
        <v>534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17454</v>
      </c>
      <c r="L8" s="103">
        <v>766</v>
      </c>
      <c r="M8" s="103">
        <v>16688</v>
      </c>
      <c r="N8" s="103">
        <f t="shared" si="4"/>
        <v>18009</v>
      </c>
      <c r="O8" s="103">
        <f t="shared" si="5"/>
        <v>1300</v>
      </c>
      <c r="P8" s="103">
        <v>1300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16688</v>
      </c>
      <c r="W8" s="103">
        <v>16688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21</v>
      </c>
      <c r="AD8" s="103">
        <v>21</v>
      </c>
      <c r="AE8" s="103">
        <v>0</v>
      </c>
      <c r="AF8" s="103">
        <f t="shared" si="10"/>
        <v>57</v>
      </c>
      <c r="AG8" s="103">
        <v>57</v>
      </c>
      <c r="AH8" s="103">
        <v>0</v>
      </c>
      <c r="AI8" s="103">
        <v>0</v>
      </c>
      <c r="AJ8" s="103">
        <f t="shared" si="11"/>
        <v>57</v>
      </c>
      <c r="AK8" s="103">
        <v>0</v>
      </c>
      <c r="AL8" s="103">
        <v>0</v>
      </c>
      <c r="AM8" s="103">
        <v>9</v>
      </c>
      <c r="AN8" s="103">
        <v>0</v>
      </c>
      <c r="AO8" s="103">
        <v>0</v>
      </c>
      <c r="AP8" s="103">
        <v>0</v>
      </c>
      <c r="AQ8" s="103">
        <v>0</v>
      </c>
      <c r="AR8" s="103">
        <v>48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26</v>
      </c>
      <c r="B9" s="113" t="s">
        <v>258</v>
      </c>
      <c r="C9" s="101" t="s">
        <v>259</v>
      </c>
      <c r="D9" s="103">
        <f t="shared" si="0"/>
        <v>26178</v>
      </c>
      <c r="E9" s="103">
        <f t="shared" si="1"/>
        <v>5474</v>
      </c>
      <c r="F9" s="103">
        <v>5474</v>
      </c>
      <c r="G9" s="103">
        <v>0</v>
      </c>
      <c r="H9" s="103">
        <f t="shared" si="2"/>
        <v>570</v>
      </c>
      <c r="I9" s="103">
        <v>570</v>
      </c>
      <c r="J9" s="103">
        <v>0</v>
      </c>
      <c r="K9" s="103">
        <f t="shared" si="3"/>
        <v>20134</v>
      </c>
      <c r="L9" s="103">
        <v>1294</v>
      </c>
      <c r="M9" s="103">
        <v>18840</v>
      </c>
      <c r="N9" s="103">
        <f t="shared" si="4"/>
        <v>26178</v>
      </c>
      <c r="O9" s="103">
        <f t="shared" si="5"/>
        <v>7338</v>
      </c>
      <c r="P9" s="103">
        <v>7338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18840</v>
      </c>
      <c r="W9" s="103">
        <v>18840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878</v>
      </c>
      <c r="AG9" s="103">
        <v>878</v>
      </c>
      <c r="AH9" s="103">
        <v>0</v>
      </c>
      <c r="AI9" s="103">
        <v>0</v>
      </c>
      <c r="AJ9" s="103">
        <f t="shared" si="11"/>
        <v>878</v>
      </c>
      <c r="AK9" s="103">
        <v>0</v>
      </c>
      <c r="AL9" s="103">
        <v>0</v>
      </c>
      <c r="AM9" s="103">
        <v>650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228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26</v>
      </c>
      <c r="B10" s="113" t="s">
        <v>260</v>
      </c>
      <c r="C10" s="101" t="s">
        <v>261</v>
      </c>
      <c r="D10" s="103">
        <f t="shared" si="0"/>
        <v>5255</v>
      </c>
      <c r="E10" s="103">
        <f t="shared" si="1"/>
        <v>0</v>
      </c>
      <c r="F10" s="103">
        <v>0</v>
      </c>
      <c r="G10" s="103">
        <v>0</v>
      </c>
      <c r="H10" s="103">
        <f t="shared" si="2"/>
        <v>1302</v>
      </c>
      <c r="I10" s="103">
        <v>1302</v>
      </c>
      <c r="J10" s="103">
        <v>0</v>
      </c>
      <c r="K10" s="103">
        <f t="shared" si="3"/>
        <v>3953</v>
      </c>
      <c r="L10" s="103">
        <v>0</v>
      </c>
      <c r="M10" s="103">
        <v>3953</v>
      </c>
      <c r="N10" s="103">
        <f t="shared" si="4"/>
        <v>5255</v>
      </c>
      <c r="O10" s="103">
        <f t="shared" si="5"/>
        <v>1302</v>
      </c>
      <c r="P10" s="103">
        <v>0</v>
      </c>
      <c r="Q10" s="103">
        <v>0</v>
      </c>
      <c r="R10" s="103">
        <v>0</v>
      </c>
      <c r="S10" s="103">
        <v>1302</v>
      </c>
      <c r="T10" s="103">
        <v>0</v>
      </c>
      <c r="U10" s="103">
        <v>0</v>
      </c>
      <c r="V10" s="103">
        <f t="shared" si="7"/>
        <v>3953</v>
      </c>
      <c r="W10" s="103">
        <v>0</v>
      </c>
      <c r="X10" s="103">
        <v>0</v>
      </c>
      <c r="Y10" s="103">
        <v>0</v>
      </c>
      <c r="Z10" s="103">
        <v>3953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0</v>
      </c>
      <c r="AG10" s="103">
        <v>0</v>
      </c>
      <c r="AH10" s="103">
        <v>0</v>
      </c>
      <c r="AI10" s="103">
        <v>0</v>
      </c>
      <c r="AJ10" s="103">
        <f t="shared" si="11"/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26</v>
      </c>
      <c r="B11" s="113" t="s">
        <v>262</v>
      </c>
      <c r="C11" s="101" t="s">
        <v>263</v>
      </c>
      <c r="D11" s="103">
        <f t="shared" si="0"/>
        <v>3839</v>
      </c>
      <c r="E11" s="103">
        <f t="shared" si="1"/>
        <v>0</v>
      </c>
      <c r="F11" s="103">
        <v>0</v>
      </c>
      <c r="G11" s="103">
        <v>0</v>
      </c>
      <c r="H11" s="103">
        <f t="shared" si="2"/>
        <v>1454</v>
      </c>
      <c r="I11" s="103">
        <v>1454</v>
      </c>
      <c r="J11" s="103">
        <v>0</v>
      </c>
      <c r="K11" s="103">
        <f t="shared" si="3"/>
        <v>2385</v>
      </c>
      <c r="L11" s="103">
        <v>0</v>
      </c>
      <c r="M11" s="103">
        <v>2385</v>
      </c>
      <c r="N11" s="103">
        <f t="shared" si="4"/>
        <v>3839</v>
      </c>
      <c r="O11" s="103">
        <f t="shared" si="5"/>
        <v>1454</v>
      </c>
      <c r="P11" s="103">
        <v>0</v>
      </c>
      <c r="Q11" s="103">
        <v>0</v>
      </c>
      <c r="R11" s="103">
        <v>0</v>
      </c>
      <c r="S11" s="103">
        <v>1454</v>
      </c>
      <c r="T11" s="103">
        <v>0</v>
      </c>
      <c r="U11" s="103">
        <v>0</v>
      </c>
      <c r="V11" s="103">
        <f t="shared" si="7"/>
        <v>2385</v>
      </c>
      <c r="W11" s="103">
        <v>0</v>
      </c>
      <c r="X11" s="103">
        <v>0</v>
      </c>
      <c r="Y11" s="103">
        <v>0</v>
      </c>
      <c r="Z11" s="103">
        <v>2385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0</v>
      </c>
      <c r="AG11" s="103">
        <v>0</v>
      </c>
      <c r="AH11" s="103">
        <v>0</v>
      </c>
      <c r="AI11" s="103">
        <v>0</v>
      </c>
      <c r="AJ11" s="103">
        <f t="shared" si="11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26</v>
      </c>
      <c r="B12" s="113" t="s">
        <v>264</v>
      </c>
      <c r="C12" s="101" t="s">
        <v>265</v>
      </c>
      <c r="D12" s="103">
        <f t="shared" si="0"/>
        <v>2146</v>
      </c>
      <c r="E12" s="103">
        <f t="shared" si="1"/>
        <v>0</v>
      </c>
      <c r="F12" s="103">
        <v>0</v>
      </c>
      <c r="G12" s="103">
        <v>0</v>
      </c>
      <c r="H12" s="103">
        <f t="shared" si="2"/>
        <v>947</v>
      </c>
      <c r="I12" s="103">
        <v>947</v>
      </c>
      <c r="J12" s="103">
        <v>0</v>
      </c>
      <c r="K12" s="103">
        <f t="shared" si="3"/>
        <v>1199</v>
      </c>
      <c r="L12" s="103">
        <v>160</v>
      </c>
      <c r="M12" s="103">
        <v>1039</v>
      </c>
      <c r="N12" s="103">
        <f t="shared" si="4"/>
        <v>2146</v>
      </c>
      <c r="O12" s="103">
        <f t="shared" si="5"/>
        <v>1107</v>
      </c>
      <c r="P12" s="103">
        <v>0</v>
      </c>
      <c r="Q12" s="103">
        <v>0</v>
      </c>
      <c r="R12" s="103">
        <v>0</v>
      </c>
      <c r="S12" s="103">
        <v>1107</v>
      </c>
      <c r="T12" s="103">
        <v>0</v>
      </c>
      <c r="U12" s="103">
        <v>0</v>
      </c>
      <c r="V12" s="103">
        <f t="shared" si="7"/>
        <v>1039</v>
      </c>
      <c r="W12" s="103">
        <v>0</v>
      </c>
      <c r="X12" s="103">
        <v>0</v>
      </c>
      <c r="Y12" s="103">
        <v>0</v>
      </c>
      <c r="Z12" s="103">
        <v>1039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0</v>
      </c>
      <c r="AG12" s="103">
        <v>0</v>
      </c>
      <c r="AH12" s="103">
        <v>0</v>
      </c>
      <c r="AI12" s="103">
        <v>0</v>
      </c>
      <c r="AJ12" s="103">
        <f t="shared" si="11"/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26</v>
      </c>
      <c r="B13" s="113" t="s">
        <v>266</v>
      </c>
      <c r="C13" s="101" t="s">
        <v>267</v>
      </c>
      <c r="D13" s="103">
        <f t="shared" si="0"/>
        <v>15070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15070</v>
      </c>
      <c r="L13" s="103">
        <v>2589</v>
      </c>
      <c r="M13" s="103">
        <v>12481</v>
      </c>
      <c r="N13" s="103">
        <f t="shared" si="4"/>
        <v>15070</v>
      </c>
      <c r="O13" s="103">
        <f t="shared" si="5"/>
        <v>2589</v>
      </c>
      <c r="P13" s="103">
        <v>2589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12481</v>
      </c>
      <c r="W13" s="103">
        <v>12481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631</v>
      </c>
      <c r="AG13" s="103">
        <v>631</v>
      </c>
      <c r="AH13" s="103">
        <v>0</v>
      </c>
      <c r="AI13" s="103">
        <v>0</v>
      </c>
      <c r="AJ13" s="103">
        <f t="shared" si="11"/>
        <v>631</v>
      </c>
      <c r="AK13" s="103">
        <v>0</v>
      </c>
      <c r="AL13" s="103">
        <v>0</v>
      </c>
      <c r="AM13" s="103">
        <v>20</v>
      </c>
      <c r="AN13" s="103">
        <v>611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26</v>
      </c>
      <c r="B14" s="113" t="s">
        <v>268</v>
      </c>
      <c r="C14" s="101" t="s">
        <v>269</v>
      </c>
      <c r="D14" s="103">
        <f t="shared" si="0"/>
        <v>61</v>
      </c>
      <c r="E14" s="103">
        <f t="shared" si="1"/>
        <v>0</v>
      </c>
      <c r="F14" s="103">
        <v>0</v>
      </c>
      <c r="G14" s="103">
        <v>0</v>
      </c>
      <c r="H14" s="103">
        <f t="shared" si="2"/>
        <v>61</v>
      </c>
      <c r="I14" s="103">
        <v>16</v>
      </c>
      <c r="J14" s="103">
        <v>45</v>
      </c>
      <c r="K14" s="103">
        <f t="shared" si="3"/>
        <v>0</v>
      </c>
      <c r="L14" s="103">
        <v>0</v>
      </c>
      <c r="M14" s="103">
        <v>0</v>
      </c>
      <c r="N14" s="103">
        <f t="shared" si="4"/>
        <v>61</v>
      </c>
      <c r="O14" s="103">
        <f t="shared" si="5"/>
        <v>16</v>
      </c>
      <c r="P14" s="103">
        <v>16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45</v>
      </c>
      <c r="W14" s="103">
        <v>45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0</v>
      </c>
      <c r="AG14" s="103">
        <v>0</v>
      </c>
      <c r="AH14" s="103">
        <v>0</v>
      </c>
      <c r="AI14" s="103">
        <v>0</v>
      </c>
      <c r="AJ14" s="103">
        <f t="shared" si="11"/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26</v>
      </c>
      <c r="B15" s="113" t="s">
        <v>270</v>
      </c>
      <c r="C15" s="101" t="s">
        <v>271</v>
      </c>
      <c r="D15" s="103">
        <f t="shared" si="0"/>
        <v>727</v>
      </c>
      <c r="E15" s="103">
        <f t="shared" si="1"/>
        <v>0</v>
      </c>
      <c r="F15" s="103">
        <v>0</v>
      </c>
      <c r="G15" s="103">
        <v>0</v>
      </c>
      <c r="H15" s="103">
        <f t="shared" si="2"/>
        <v>350</v>
      </c>
      <c r="I15" s="103">
        <v>350</v>
      </c>
      <c r="J15" s="103">
        <v>0</v>
      </c>
      <c r="K15" s="103">
        <f t="shared" si="3"/>
        <v>377</v>
      </c>
      <c r="L15" s="103">
        <v>0</v>
      </c>
      <c r="M15" s="103">
        <v>377</v>
      </c>
      <c r="N15" s="103">
        <f t="shared" si="4"/>
        <v>727</v>
      </c>
      <c r="O15" s="103">
        <f t="shared" si="5"/>
        <v>350</v>
      </c>
      <c r="P15" s="103">
        <v>0</v>
      </c>
      <c r="Q15" s="103">
        <v>0</v>
      </c>
      <c r="R15" s="103">
        <v>0</v>
      </c>
      <c r="S15" s="103">
        <v>350</v>
      </c>
      <c r="T15" s="103">
        <v>0</v>
      </c>
      <c r="U15" s="103">
        <v>0</v>
      </c>
      <c r="V15" s="103">
        <f t="shared" si="7"/>
        <v>377</v>
      </c>
      <c r="W15" s="103">
        <v>0</v>
      </c>
      <c r="X15" s="103">
        <v>0</v>
      </c>
      <c r="Y15" s="103">
        <v>0</v>
      </c>
      <c r="Z15" s="103">
        <v>377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0</v>
      </c>
      <c r="AG15" s="103">
        <v>0</v>
      </c>
      <c r="AH15" s="103">
        <v>0</v>
      </c>
      <c r="AI15" s="103">
        <v>0</v>
      </c>
      <c r="AJ15" s="103">
        <f t="shared" si="11"/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26</v>
      </c>
      <c r="B16" s="113" t="s">
        <v>272</v>
      </c>
      <c r="C16" s="101" t="s">
        <v>273</v>
      </c>
      <c r="D16" s="103">
        <f t="shared" si="0"/>
        <v>1278</v>
      </c>
      <c r="E16" s="103">
        <f t="shared" si="1"/>
        <v>306</v>
      </c>
      <c r="F16" s="103">
        <v>306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972</v>
      </c>
      <c r="L16" s="103">
        <v>0</v>
      </c>
      <c r="M16" s="103">
        <v>972</v>
      </c>
      <c r="N16" s="103">
        <f t="shared" si="4"/>
        <v>1278</v>
      </c>
      <c r="O16" s="103">
        <f t="shared" si="5"/>
        <v>306</v>
      </c>
      <c r="P16" s="103">
        <v>0</v>
      </c>
      <c r="Q16" s="103">
        <v>0</v>
      </c>
      <c r="R16" s="103">
        <v>0</v>
      </c>
      <c r="S16" s="103">
        <v>306</v>
      </c>
      <c r="T16" s="103">
        <v>0</v>
      </c>
      <c r="U16" s="103">
        <v>0</v>
      </c>
      <c r="V16" s="103">
        <f t="shared" si="7"/>
        <v>972</v>
      </c>
      <c r="W16" s="103">
        <v>0</v>
      </c>
      <c r="X16" s="103">
        <v>0</v>
      </c>
      <c r="Y16" s="103">
        <v>0</v>
      </c>
      <c r="Z16" s="103">
        <v>972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0</v>
      </c>
      <c r="AG16" s="103">
        <v>0</v>
      </c>
      <c r="AH16" s="103">
        <v>0</v>
      </c>
      <c r="AI16" s="103">
        <v>0</v>
      </c>
      <c r="AJ16" s="103">
        <f t="shared" si="11"/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26</v>
      </c>
      <c r="B17" s="113" t="s">
        <v>274</v>
      </c>
      <c r="C17" s="101" t="s">
        <v>275</v>
      </c>
      <c r="D17" s="103">
        <f t="shared" si="0"/>
        <v>4877</v>
      </c>
      <c r="E17" s="103">
        <f t="shared" si="1"/>
        <v>0</v>
      </c>
      <c r="F17" s="103">
        <v>0</v>
      </c>
      <c r="G17" s="103">
        <v>0</v>
      </c>
      <c r="H17" s="103">
        <f t="shared" si="2"/>
        <v>2539</v>
      </c>
      <c r="I17" s="103">
        <v>2539</v>
      </c>
      <c r="J17" s="103">
        <v>0</v>
      </c>
      <c r="K17" s="103">
        <f t="shared" si="3"/>
        <v>2338</v>
      </c>
      <c r="L17" s="103">
        <v>0</v>
      </c>
      <c r="M17" s="103">
        <v>2338</v>
      </c>
      <c r="N17" s="103">
        <f t="shared" si="4"/>
        <v>4877</v>
      </c>
      <c r="O17" s="103">
        <f t="shared" si="5"/>
        <v>2539</v>
      </c>
      <c r="P17" s="103">
        <v>0</v>
      </c>
      <c r="Q17" s="103">
        <v>0</v>
      </c>
      <c r="R17" s="103">
        <v>0</v>
      </c>
      <c r="S17" s="103">
        <v>2539</v>
      </c>
      <c r="T17" s="103">
        <v>0</v>
      </c>
      <c r="U17" s="103">
        <v>0</v>
      </c>
      <c r="V17" s="103">
        <f t="shared" si="7"/>
        <v>2338</v>
      </c>
      <c r="W17" s="103">
        <v>0</v>
      </c>
      <c r="X17" s="103">
        <v>0</v>
      </c>
      <c r="Y17" s="103">
        <v>0</v>
      </c>
      <c r="Z17" s="103">
        <v>2338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0</v>
      </c>
      <c r="AG17" s="103">
        <v>0</v>
      </c>
      <c r="AH17" s="103">
        <v>0</v>
      </c>
      <c r="AI17" s="103">
        <v>0</v>
      </c>
      <c r="AJ17" s="103">
        <f t="shared" si="11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26</v>
      </c>
      <c r="B18" s="113" t="s">
        <v>276</v>
      </c>
      <c r="C18" s="101" t="s">
        <v>277</v>
      </c>
      <c r="D18" s="103">
        <f t="shared" si="0"/>
        <v>34807</v>
      </c>
      <c r="E18" s="103">
        <f t="shared" si="1"/>
        <v>5518</v>
      </c>
      <c r="F18" s="103">
        <v>5518</v>
      </c>
      <c r="G18" s="103">
        <v>0</v>
      </c>
      <c r="H18" s="103">
        <f t="shared" si="2"/>
        <v>9936</v>
      </c>
      <c r="I18" s="103">
        <v>9936</v>
      </c>
      <c r="J18" s="103">
        <v>0</v>
      </c>
      <c r="K18" s="103">
        <f t="shared" si="3"/>
        <v>19353</v>
      </c>
      <c r="L18" s="103">
        <v>0</v>
      </c>
      <c r="M18" s="103">
        <v>19353</v>
      </c>
      <c r="N18" s="103">
        <f t="shared" si="4"/>
        <v>34807</v>
      </c>
      <c r="O18" s="103">
        <f t="shared" si="5"/>
        <v>15454</v>
      </c>
      <c r="P18" s="103">
        <v>0</v>
      </c>
      <c r="Q18" s="103">
        <v>0</v>
      </c>
      <c r="R18" s="103">
        <v>0</v>
      </c>
      <c r="S18" s="103">
        <v>15454</v>
      </c>
      <c r="T18" s="103">
        <v>0</v>
      </c>
      <c r="U18" s="103">
        <v>0</v>
      </c>
      <c r="V18" s="103">
        <f t="shared" si="7"/>
        <v>19353</v>
      </c>
      <c r="W18" s="103">
        <v>0</v>
      </c>
      <c r="X18" s="103">
        <v>0</v>
      </c>
      <c r="Y18" s="103">
        <v>0</v>
      </c>
      <c r="Z18" s="103">
        <v>19353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0</v>
      </c>
      <c r="AG18" s="103">
        <v>0</v>
      </c>
      <c r="AH18" s="103">
        <v>0</v>
      </c>
      <c r="AI18" s="103">
        <v>0</v>
      </c>
      <c r="AJ18" s="103">
        <f t="shared" si="11"/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26</v>
      </c>
      <c r="B19" s="113" t="s">
        <v>278</v>
      </c>
      <c r="C19" s="101" t="s">
        <v>279</v>
      </c>
      <c r="D19" s="103">
        <f t="shared" si="0"/>
        <v>1631</v>
      </c>
      <c r="E19" s="103">
        <f t="shared" si="1"/>
        <v>484</v>
      </c>
      <c r="F19" s="103">
        <v>484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1147</v>
      </c>
      <c r="L19" s="103">
        <v>0</v>
      </c>
      <c r="M19" s="103">
        <v>1147</v>
      </c>
      <c r="N19" s="103">
        <f t="shared" si="4"/>
        <v>1631</v>
      </c>
      <c r="O19" s="103">
        <f t="shared" si="5"/>
        <v>484</v>
      </c>
      <c r="P19" s="103">
        <v>0</v>
      </c>
      <c r="Q19" s="103">
        <v>0</v>
      </c>
      <c r="R19" s="103">
        <v>0</v>
      </c>
      <c r="S19" s="103">
        <v>484</v>
      </c>
      <c r="T19" s="103">
        <v>0</v>
      </c>
      <c r="U19" s="103">
        <v>0</v>
      </c>
      <c r="V19" s="103">
        <f t="shared" si="7"/>
        <v>1147</v>
      </c>
      <c r="W19" s="103">
        <v>0</v>
      </c>
      <c r="X19" s="103">
        <v>0</v>
      </c>
      <c r="Y19" s="103">
        <v>0</v>
      </c>
      <c r="Z19" s="103">
        <v>1147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0</v>
      </c>
      <c r="AG19" s="103">
        <v>0</v>
      </c>
      <c r="AH19" s="103">
        <v>0</v>
      </c>
      <c r="AI19" s="103">
        <v>0</v>
      </c>
      <c r="AJ19" s="103">
        <f t="shared" si="11"/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26</v>
      </c>
      <c r="B20" s="113" t="s">
        <v>280</v>
      </c>
      <c r="C20" s="101" t="s">
        <v>281</v>
      </c>
      <c r="D20" s="103">
        <f t="shared" si="0"/>
        <v>6246</v>
      </c>
      <c r="E20" s="103">
        <f t="shared" si="1"/>
        <v>0</v>
      </c>
      <c r="F20" s="103">
        <v>0</v>
      </c>
      <c r="G20" s="103">
        <v>0</v>
      </c>
      <c r="H20" s="103">
        <f t="shared" si="2"/>
        <v>2406</v>
      </c>
      <c r="I20" s="103">
        <v>2406</v>
      </c>
      <c r="J20" s="103">
        <v>0</v>
      </c>
      <c r="K20" s="103">
        <f t="shared" si="3"/>
        <v>3840</v>
      </c>
      <c r="L20" s="103">
        <v>188</v>
      </c>
      <c r="M20" s="103">
        <v>3652</v>
      </c>
      <c r="N20" s="103">
        <f t="shared" si="4"/>
        <v>6246</v>
      </c>
      <c r="O20" s="103">
        <f t="shared" si="5"/>
        <v>2594</v>
      </c>
      <c r="P20" s="103">
        <v>2594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3652</v>
      </c>
      <c r="W20" s="103">
        <v>3652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14</v>
      </c>
      <c r="AG20" s="103">
        <v>14</v>
      </c>
      <c r="AH20" s="103">
        <v>0</v>
      </c>
      <c r="AI20" s="103">
        <v>0</v>
      </c>
      <c r="AJ20" s="103">
        <f t="shared" si="11"/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14</v>
      </c>
      <c r="AU20" s="103">
        <v>14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23</v>
      </c>
      <c r="BA20" s="103">
        <v>23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26</v>
      </c>
      <c r="B21" s="113" t="s">
        <v>282</v>
      </c>
      <c r="C21" s="101" t="s">
        <v>283</v>
      </c>
      <c r="D21" s="103">
        <f t="shared" si="0"/>
        <v>3584</v>
      </c>
      <c r="E21" s="103">
        <f t="shared" si="1"/>
        <v>0</v>
      </c>
      <c r="F21" s="103">
        <v>0</v>
      </c>
      <c r="G21" s="103">
        <v>0</v>
      </c>
      <c r="H21" s="103">
        <f t="shared" si="2"/>
        <v>783</v>
      </c>
      <c r="I21" s="103">
        <v>783</v>
      </c>
      <c r="J21" s="103">
        <v>0</v>
      </c>
      <c r="K21" s="103">
        <f t="shared" si="3"/>
        <v>2801</v>
      </c>
      <c r="L21" s="103">
        <v>0</v>
      </c>
      <c r="M21" s="103">
        <v>2801</v>
      </c>
      <c r="N21" s="103">
        <f t="shared" si="4"/>
        <v>3584</v>
      </c>
      <c r="O21" s="103">
        <f t="shared" si="5"/>
        <v>783</v>
      </c>
      <c r="P21" s="103">
        <v>783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2801</v>
      </c>
      <c r="W21" s="103">
        <v>2801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154</v>
      </c>
      <c r="AG21" s="103">
        <v>154</v>
      </c>
      <c r="AH21" s="103">
        <v>0</v>
      </c>
      <c r="AI21" s="103">
        <v>0</v>
      </c>
      <c r="AJ21" s="103">
        <f t="shared" si="11"/>
        <v>154</v>
      </c>
      <c r="AK21" s="103">
        <v>0</v>
      </c>
      <c r="AL21" s="103">
        <v>0</v>
      </c>
      <c r="AM21" s="103">
        <v>154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26</v>
      </c>
      <c r="B22" s="113" t="s">
        <v>284</v>
      </c>
      <c r="C22" s="101" t="s">
        <v>285</v>
      </c>
      <c r="D22" s="103">
        <f t="shared" si="0"/>
        <v>10114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10114</v>
      </c>
      <c r="L22" s="103">
        <v>3143</v>
      </c>
      <c r="M22" s="103">
        <v>6971</v>
      </c>
      <c r="N22" s="103">
        <f t="shared" si="4"/>
        <v>10114</v>
      </c>
      <c r="O22" s="103">
        <f t="shared" si="5"/>
        <v>3143</v>
      </c>
      <c r="P22" s="103">
        <v>3143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6971</v>
      </c>
      <c r="W22" s="103">
        <v>6971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352</v>
      </c>
      <c r="AG22" s="103">
        <v>352</v>
      </c>
      <c r="AH22" s="103">
        <v>0</v>
      </c>
      <c r="AI22" s="103">
        <v>0</v>
      </c>
      <c r="AJ22" s="103">
        <f t="shared" si="11"/>
        <v>352</v>
      </c>
      <c r="AK22" s="103">
        <v>0</v>
      </c>
      <c r="AL22" s="103">
        <v>0</v>
      </c>
      <c r="AM22" s="103">
        <v>352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26</v>
      </c>
      <c r="B23" s="113" t="s">
        <v>286</v>
      </c>
      <c r="C23" s="101" t="s">
        <v>287</v>
      </c>
      <c r="D23" s="103">
        <f t="shared" si="0"/>
        <v>9430</v>
      </c>
      <c r="E23" s="103">
        <f t="shared" si="1"/>
        <v>643</v>
      </c>
      <c r="F23" s="103">
        <v>643</v>
      </c>
      <c r="G23" s="103">
        <v>0</v>
      </c>
      <c r="H23" s="103">
        <f t="shared" si="2"/>
        <v>2539</v>
      </c>
      <c r="I23" s="103">
        <v>2539</v>
      </c>
      <c r="J23" s="103">
        <v>0</v>
      </c>
      <c r="K23" s="103">
        <f t="shared" si="3"/>
        <v>6248</v>
      </c>
      <c r="L23" s="103">
        <v>0</v>
      </c>
      <c r="M23" s="103">
        <v>6248</v>
      </c>
      <c r="N23" s="103">
        <f t="shared" si="4"/>
        <v>9430</v>
      </c>
      <c r="O23" s="103">
        <f t="shared" si="5"/>
        <v>3182</v>
      </c>
      <c r="P23" s="103">
        <v>3182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6248</v>
      </c>
      <c r="W23" s="103">
        <v>6248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340</v>
      </c>
      <c r="AG23" s="103">
        <v>340</v>
      </c>
      <c r="AH23" s="103">
        <v>0</v>
      </c>
      <c r="AI23" s="103">
        <v>0</v>
      </c>
      <c r="AJ23" s="103">
        <f t="shared" si="11"/>
        <v>340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340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26</v>
      </c>
      <c r="B24" s="113" t="s">
        <v>288</v>
      </c>
      <c r="C24" s="101" t="s">
        <v>289</v>
      </c>
      <c r="D24" s="103">
        <f t="shared" si="0"/>
        <v>1827</v>
      </c>
      <c r="E24" s="103">
        <f t="shared" si="1"/>
        <v>0</v>
      </c>
      <c r="F24" s="103">
        <v>0</v>
      </c>
      <c r="G24" s="103">
        <v>0</v>
      </c>
      <c r="H24" s="103">
        <f t="shared" si="2"/>
        <v>1022</v>
      </c>
      <c r="I24" s="103">
        <v>1022</v>
      </c>
      <c r="J24" s="103">
        <v>0</v>
      </c>
      <c r="K24" s="103">
        <f t="shared" si="3"/>
        <v>805</v>
      </c>
      <c r="L24" s="103">
        <v>0</v>
      </c>
      <c r="M24" s="103">
        <v>805</v>
      </c>
      <c r="N24" s="103">
        <f t="shared" si="4"/>
        <v>1827</v>
      </c>
      <c r="O24" s="103">
        <f t="shared" si="5"/>
        <v>1022</v>
      </c>
      <c r="P24" s="103">
        <v>0</v>
      </c>
      <c r="Q24" s="103">
        <v>0</v>
      </c>
      <c r="R24" s="103">
        <v>0</v>
      </c>
      <c r="S24" s="103">
        <v>1022</v>
      </c>
      <c r="T24" s="103">
        <v>0</v>
      </c>
      <c r="U24" s="103">
        <v>0</v>
      </c>
      <c r="V24" s="103">
        <f t="shared" si="7"/>
        <v>805</v>
      </c>
      <c r="W24" s="103">
        <v>0</v>
      </c>
      <c r="X24" s="103">
        <v>0</v>
      </c>
      <c r="Y24" s="103">
        <v>0</v>
      </c>
      <c r="Z24" s="103">
        <v>805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0</v>
      </c>
      <c r="AG24" s="103">
        <v>0</v>
      </c>
      <c r="AH24" s="103">
        <v>0</v>
      </c>
      <c r="AI24" s="103">
        <v>0</v>
      </c>
      <c r="AJ24" s="103">
        <f t="shared" si="11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26</v>
      </c>
      <c r="B25" s="113" t="s">
        <v>290</v>
      </c>
      <c r="C25" s="101" t="s">
        <v>291</v>
      </c>
      <c r="D25" s="103">
        <f t="shared" si="0"/>
        <v>5578</v>
      </c>
      <c r="E25" s="103">
        <f t="shared" si="1"/>
        <v>0</v>
      </c>
      <c r="F25" s="103">
        <v>0</v>
      </c>
      <c r="G25" s="103">
        <v>0</v>
      </c>
      <c r="H25" s="103">
        <f t="shared" si="2"/>
        <v>1573</v>
      </c>
      <c r="I25" s="103">
        <v>1573</v>
      </c>
      <c r="J25" s="103">
        <v>0</v>
      </c>
      <c r="K25" s="103">
        <f t="shared" si="3"/>
        <v>4005</v>
      </c>
      <c r="L25" s="103">
        <v>0</v>
      </c>
      <c r="M25" s="103">
        <v>4005</v>
      </c>
      <c r="N25" s="103">
        <f t="shared" si="4"/>
        <v>5578</v>
      </c>
      <c r="O25" s="103">
        <f t="shared" si="5"/>
        <v>1573</v>
      </c>
      <c r="P25" s="103">
        <v>1573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4005</v>
      </c>
      <c r="W25" s="103">
        <v>4005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17</v>
      </c>
      <c r="AG25" s="103">
        <v>17</v>
      </c>
      <c r="AH25" s="103">
        <v>0</v>
      </c>
      <c r="AI25" s="103">
        <v>0</v>
      </c>
      <c r="AJ25" s="103">
        <f t="shared" si="11"/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17</v>
      </c>
      <c r="AU25" s="103">
        <v>17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26</v>
      </c>
      <c r="B26" s="113" t="s">
        <v>292</v>
      </c>
      <c r="C26" s="101" t="s">
        <v>293</v>
      </c>
      <c r="D26" s="103">
        <f t="shared" si="0"/>
        <v>9851</v>
      </c>
      <c r="E26" s="103">
        <f t="shared" si="1"/>
        <v>0</v>
      </c>
      <c r="F26" s="103">
        <v>0</v>
      </c>
      <c r="G26" s="103">
        <v>0</v>
      </c>
      <c r="H26" s="103">
        <f t="shared" si="2"/>
        <v>1088</v>
      </c>
      <c r="I26" s="103">
        <v>1088</v>
      </c>
      <c r="J26" s="103">
        <v>0</v>
      </c>
      <c r="K26" s="103">
        <f t="shared" si="3"/>
        <v>8763</v>
      </c>
      <c r="L26" s="103">
        <v>0</v>
      </c>
      <c r="M26" s="103">
        <v>8763</v>
      </c>
      <c r="N26" s="103">
        <f t="shared" si="4"/>
        <v>10259</v>
      </c>
      <c r="O26" s="103">
        <f t="shared" si="5"/>
        <v>1088</v>
      </c>
      <c r="P26" s="103">
        <v>1088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8763</v>
      </c>
      <c r="W26" s="103">
        <v>8763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408</v>
      </c>
      <c r="AD26" s="103">
        <v>408</v>
      </c>
      <c r="AE26" s="103">
        <v>0</v>
      </c>
      <c r="AF26" s="103">
        <f t="shared" si="10"/>
        <v>32</v>
      </c>
      <c r="AG26" s="103">
        <v>32</v>
      </c>
      <c r="AH26" s="103">
        <v>0</v>
      </c>
      <c r="AI26" s="103">
        <v>0</v>
      </c>
      <c r="AJ26" s="103">
        <f t="shared" si="11"/>
        <v>506</v>
      </c>
      <c r="AK26" s="103">
        <v>506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32</v>
      </c>
      <c r="AU26" s="103">
        <v>32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26</v>
      </c>
      <c r="B27" s="113" t="s">
        <v>294</v>
      </c>
      <c r="C27" s="101" t="s">
        <v>295</v>
      </c>
      <c r="D27" s="103">
        <f t="shared" si="0"/>
        <v>13530</v>
      </c>
      <c r="E27" s="103">
        <f t="shared" si="1"/>
        <v>0</v>
      </c>
      <c r="F27" s="103">
        <v>0</v>
      </c>
      <c r="G27" s="103">
        <v>0</v>
      </c>
      <c r="H27" s="103">
        <f t="shared" si="2"/>
        <v>13530</v>
      </c>
      <c r="I27" s="103">
        <v>2881</v>
      </c>
      <c r="J27" s="103">
        <v>10649</v>
      </c>
      <c r="K27" s="103">
        <f t="shared" si="3"/>
        <v>0</v>
      </c>
      <c r="L27" s="103">
        <v>0</v>
      </c>
      <c r="M27" s="103">
        <v>0</v>
      </c>
      <c r="N27" s="103">
        <f t="shared" si="4"/>
        <v>13530</v>
      </c>
      <c r="O27" s="103">
        <f t="shared" si="5"/>
        <v>2881</v>
      </c>
      <c r="P27" s="103">
        <v>0</v>
      </c>
      <c r="Q27" s="103">
        <v>0</v>
      </c>
      <c r="R27" s="103">
        <v>0</v>
      </c>
      <c r="S27" s="103">
        <v>2881</v>
      </c>
      <c r="T27" s="103">
        <v>0</v>
      </c>
      <c r="U27" s="103">
        <v>0</v>
      </c>
      <c r="V27" s="103">
        <f t="shared" si="7"/>
        <v>10649</v>
      </c>
      <c r="W27" s="103">
        <v>0</v>
      </c>
      <c r="X27" s="103">
        <v>0</v>
      </c>
      <c r="Y27" s="103">
        <v>0</v>
      </c>
      <c r="Z27" s="103">
        <v>10649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0</v>
      </c>
      <c r="AG27" s="103">
        <v>0</v>
      </c>
      <c r="AH27" s="103">
        <v>0</v>
      </c>
      <c r="AI27" s="103">
        <v>0</v>
      </c>
      <c r="AJ27" s="103">
        <f t="shared" si="11"/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26</v>
      </c>
      <c r="B28" s="113" t="s">
        <v>296</v>
      </c>
      <c r="C28" s="101" t="s">
        <v>337</v>
      </c>
      <c r="D28" s="103">
        <f t="shared" si="0"/>
        <v>3668</v>
      </c>
      <c r="E28" s="103">
        <f t="shared" si="1"/>
        <v>985</v>
      </c>
      <c r="F28" s="103">
        <v>985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2683</v>
      </c>
      <c r="L28" s="103">
        <v>0</v>
      </c>
      <c r="M28" s="103">
        <v>2683</v>
      </c>
      <c r="N28" s="103">
        <f t="shared" si="4"/>
        <v>3668</v>
      </c>
      <c r="O28" s="103">
        <f t="shared" si="5"/>
        <v>985</v>
      </c>
      <c r="P28" s="103">
        <v>985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2683</v>
      </c>
      <c r="W28" s="103">
        <v>2683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574</v>
      </c>
      <c r="AG28" s="103">
        <v>574</v>
      </c>
      <c r="AH28" s="103">
        <v>0</v>
      </c>
      <c r="AI28" s="103">
        <v>0</v>
      </c>
      <c r="AJ28" s="103">
        <f t="shared" si="11"/>
        <v>574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30</v>
      </c>
      <c r="AR28" s="103">
        <v>0</v>
      </c>
      <c r="AS28" s="103">
        <v>544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26</v>
      </c>
      <c r="B29" s="113" t="s">
        <v>297</v>
      </c>
      <c r="C29" s="101" t="s">
        <v>298</v>
      </c>
      <c r="D29" s="103">
        <f t="shared" si="0"/>
        <v>1625</v>
      </c>
      <c r="E29" s="103">
        <f t="shared" si="1"/>
        <v>32</v>
      </c>
      <c r="F29" s="103">
        <v>0</v>
      </c>
      <c r="G29" s="103">
        <v>32</v>
      </c>
      <c r="H29" s="103">
        <f t="shared" si="2"/>
        <v>1593</v>
      </c>
      <c r="I29" s="103">
        <v>523</v>
      </c>
      <c r="J29" s="103">
        <v>1070</v>
      </c>
      <c r="K29" s="103">
        <f t="shared" si="3"/>
        <v>0</v>
      </c>
      <c r="L29" s="103">
        <v>0</v>
      </c>
      <c r="M29" s="103">
        <v>0</v>
      </c>
      <c r="N29" s="103">
        <f t="shared" si="4"/>
        <v>1625</v>
      </c>
      <c r="O29" s="103">
        <f t="shared" si="5"/>
        <v>523</v>
      </c>
      <c r="P29" s="103">
        <v>523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1102</v>
      </c>
      <c r="W29" s="103">
        <v>1102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786</v>
      </c>
      <c r="AG29" s="103">
        <v>786</v>
      </c>
      <c r="AH29" s="103">
        <v>0</v>
      </c>
      <c r="AI29" s="103">
        <v>0</v>
      </c>
      <c r="AJ29" s="103">
        <f t="shared" si="11"/>
        <v>786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786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26</v>
      </c>
      <c r="B30" s="113" t="s">
        <v>299</v>
      </c>
      <c r="C30" s="101" t="s">
        <v>300</v>
      </c>
      <c r="D30" s="103">
        <f t="shared" si="0"/>
        <v>15026</v>
      </c>
      <c r="E30" s="103">
        <f t="shared" si="1"/>
        <v>4688</v>
      </c>
      <c r="F30" s="103">
        <v>0</v>
      </c>
      <c r="G30" s="103">
        <v>4688</v>
      </c>
      <c r="H30" s="103">
        <f t="shared" si="2"/>
        <v>8066</v>
      </c>
      <c r="I30" s="103">
        <v>0</v>
      </c>
      <c r="J30" s="103">
        <v>8066</v>
      </c>
      <c r="K30" s="103">
        <f t="shared" si="3"/>
        <v>2272</v>
      </c>
      <c r="L30" s="103">
        <v>2272</v>
      </c>
      <c r="M30" s="103">
        <v>0</v>
      </c>
      <c r="N30" s="103">
        <f t="shared" si="4"/>
        <v>15052</v>
      </c>
      <c r="O30" s="103">
        <f t="shared" si="5"/>
        <v>2272</v>
      </c>
      <c r="P30" s="103">
        <v>2272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12754</v>
      </c>
      <c r="W30" s="103">
        <v>12754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26</v>
      </c>
      <c r="AD30" s="103">
        <v>26</v>
      </c>
      <c r="AE30" s="103">
        <v>0</v>
      </c>
      <c r="AF30" s="103">
        <f t="shared" si="10"/>
        <v>5</v>
      </c>
      <c r="AG30" s="103">
        <v>5</v>
      </c>
      <c r="AH30" s="103">
        <v>0</v>
      </c>
      <c r="AI30" s="103">
        <v>0</v>
      </c>
      <c r="AJ30" s="103">
        <f t="shared" si="11"/>
        <v>5</v>
      </c>
      <c r="AK30" s="103">
        <v>0</v>
      </c>
      <c r="AL30" s="103">
        <v>0</v>
      </c>
      <c r="AM30" s="103">
        <v>5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353</v>
      </c>
      <c r="BA30" s="103">
        <v>353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26</v>
      </c>
      <c r="B31" s="113" t="s">
        <v>301</v>
      </c>
      <c r="C31" s="101" t="s">
        <v>302</v>
      </c>
      <c r="D31" s="103">
        <f t="shared" si="0"/>
        <v>12372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12372</v>
      </c>
      <c r="L31" s="103">
        <v>2539</v>
      </c>
      <c r="M31" s="103">
        <v>9833</v>
      </c>
      <c r="N31" s="103">
        <f t="shared" si="4"/>
        <v>12372</v>
      </c>
      <c r="O31" s="103">
        <f t="shared" si="5"/>
        <v>2539</v>
      </c>
      <c r="P31" s="103">
        <v>2539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9833</v>
      </c>
      <c r="W31" s="103">
        <v>9833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794</v>
      </c>
      <c r="AG31" s="103">
        <v>794</v>
      </c>
      <c r="AH31" s="103">
        <v>0</v>
      </c>
      <c r="AI31" s="103">
        <v>0</v>
      </c>
      <c r="AJ31" s="103">
        <f t="shared" si="11"/>
        <v>794</v>
      </c>
      <c r="AK31" s="103">
        <v>0</v>
      </c>
      <c r="AL31" s="103">
        <v>0</v>
      </c>
      <c r="AM31" s="103">
        <v>18</v>
      </c>
      <c r="AN31" s="103">
        <v>736</v>
      </c>
      <c r="AO31" s="103">
        <v>0</v>
      </c>
      <c r="AP31" s="103">
        <v>0</v>
      </c>
      <c r="AQ31" s="103">
        <v>0</v>
      </c>
      <c r="AR31" s="103">
        <v>0</v>
      </c>
      <c r="AS31" s="103">
        <v>40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26</v>
      </c>
      <c r="B32" s="113" t="s">
        <v>303</v>
      </c>
      <c r="C32" s="101" t="s">
        <v>304</v>
      </c>
      <c r="D32" s="103">
        <f t="shared" si="0"/>
        <v>5553</v>
      </c>
      <c r="E32" s="103">
        <f t="shared" si="1"/>
        <v>5553</v>
      </c>
      <c r="F32" s="103">
        <v>594</v>
      </c>
      <c r="G32" s="103">
        <v>4959</v>
      </c>
      <c r="H32" s="103">
        <f t="shared" si="2"/>
        <v>0</v>
      </c>
      <c r="I32" s="103">
        <v>0</v>
      </c>
      <c r="J32" s="103">
        <v>0</v>
      </c>
      <c r="K32" s="103">
        <f t="shared" si="3"/>
        <v>0</v>
      </c>
      <c r="L32" s="103">
        <v>0</v>
      </c>
      <c r="M32" s="103">
        <v>0</v>
      </c>
      <c r="N32" s="103">
        <f t="shared" si="4"/>
        <v>5553</v>
      </c>
      <c r="O32" s="103">
        <f t="shared" si="5"/>
        <v>594</v>
      </c>
      <c r="P32" s="103">
        <v>594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4959</v>
      </c>
      <c r="W32" s="103">
        <v>4959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12</v>
      </c>
      <c r="AG32" s="103">
        <v>12</v>
      </c>
      <c r="AH32" s="103">
        <v>0</v>
      </c>
      <c r="AI32" s="103">
        <v>0</v>
      </c>
      <c r="AJ32" s="103">
        <f t="shared" si="11"/>
        <v>263</v>
      </c>
      <c r="AK32" s="103">
        <v>263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12</v>
      </c>
      <c r="AU32" s="103">
        <v>12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26</v>
      </c>
      <c r="B33" s="113" t="s">
        <v>305</v>
      </c>
      <c r="C33" s="101" t="s">
        <v>306</v>
      </c>
      <c r="D33" s="103">
        <f t="shared" si="0"/>
        <v>8566</v>
      </c>
      <c r="E33" s="103">
        <f t="shared" si="1"/>
        <v>0</v>
      </c>
      <c r="F33" s="103">
        <v>0</v>
      </c>
      <c r="G33" s="103">
        <v>0</v>
      </c>
      <c r="H33" s="103">
        <f t="shared" si="2"/>
        <v>0</v>
      </c>
      <c r="I33" s="103">
        <v>0</v>
      </c>
      <c r="J33" s="103">
        <v>0</v>
      </c>
      <c r="K33" s="103">
        <f t="shared" si="3"/>
        <v>8566</v>
      </c>
      <c r="L33" s="103">
        <v>1310</v>
      </c>
      <c r="M33" s="103">
        <v>7256</v>
      </c>
      <c r="N33" s="103">
        <f t="shared" si="4"/>
        <v>8566</v>
      </c>
      <c r="O33" s="103">
        <f t="shared" si="5"/>
        <v>1310</v>
      </c>
      <c r="P33" s="103">
        <v>0</v>
      </c>
      <c r="Q33" s="103">
        <v>0</v>
      </c>
      <c r="R33" s="103">
        <v>0</v>
      </c>
      <c r="S33" s="103">
        <v>1310</v>
      </c>
      <c r="T33" s="103">
        <v>0</v>
      </c>
      <c r="U33" s="103">
        <v>0</v>
      </c>
      <c r="V33" s="103">
        <f t="shared" si="7"/>
        <v>7256</v>
      </c>
      <c r="W33" s="103">
        <v>0</v>
      </c>
      <c r="X33" s="103">
        <v>0</v>
      </c>
      <c r="Y33" s="103">
        <v>0</v>
      </c>
      <c r="Z33" s="103">
        <v>7256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0</v>
      </c>
      <c r="AG33" s="103">
        <v>0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26</v>
      </c>
      <c r="B34" s="113" t="s">
        <v>307</v>
      </c>
      <c r="C34" s="101" t="s">
        <v>308</v>
      </c>
      <c r="D34" s="103">
        <f t="shared" si="0"/>
        <v>6418</v>
      </c>
      <c r="E34" s="103">
        <f t="shared" si="1"/>
        <v>0</v>
      </c>
      <c r="F34" s="103">
        <v>0</v>
      </c>
      <c r="G34" s="103">
        <v>0</v>
      </c>
      <c r="H34" s="103">
        <f t="shared" si="2"/>
        <v>835</v>
      </c>
      <c r="I34" s="103">
        <v>835</v>
      </c>
      <c r="J34" s="103">
        <v>0</v>
      </c>
      <c r="K34" s="103">
        <f t="shared" si="3"/>
        <v>5583</v>
      </c>
      <c r="L34" s="103">
        <v>0</v>
      </c>
      <c r="M34" s="103">
        <v>5583</v>
      </c>
      <c r="N34" s="103">
        <f t="shared" si="4"/>
        <v>6418</v>
      </c>
      <c r="O34" s="103">
        <f t="shared" si="5"/>
        <v>835</v>
      </c>
      <c r="P34" s="103">
        <v>835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5583</v>
      </c>
      <c r="W34" s="103">
        <v>5583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76</v>
      </c>
      <c r="AG34" s="103">
        <v>76</v>
      </c>
      <c r="AH34" s="103">
        <v>0</v>
      </c>
      <c r="AI34" s="103">
        <v>0</v>
      </c>
      <c r="AJ34" s="103">
        <f t="shared" si="11"/>
        <v>76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76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26</v>
      </c>
      <c r="B35" s="113" t="s">
        <v>309</v>
      </c>
      <c r="C35" s="101" t="s">
        <v>310</v>
      </c>
      <c r="D35" s="103">
        <f t="shared" si="0"/>
        <v>7537</v>
      </c>
      <c r="E35" s="103">
        <f t="shared" si="1"/>
        <v>0</v>
      </c>
      <c r="F35" s="103">
        <v>0</v>
      </c>
      <c r="G35" s="103">
        <v>0</v>
      </c>
      <c r="H35" s="103">
        <f t="shared" si="2"/>
        <v>0</v>
      </c>
      <c r="I35" s="103">
        <v>0</v>
      </c>
      <c r="J35" s="103">
        <v>0</v>
      </c>
      <c r="K35" s="103">
        <f t="shared" si="3"/>
        <v>7537</v>
      </c>
      <c r="L35" s="103">
        <v>2397</v>
      </c>
      <c r="M35" s="103">
        <v>5140</v>
      </c>
      <c r="N35" s="103">
        <f t="shared" si="4"/>
        <v>7537</v>
      </c>
      <c r="O35" s="103">
        <f t="shared" si="5"/>
        <v>2397</v>
      </c>
      <c r="P35" s="103">
        <v>2397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5140</v>
      </c>
      <c r="W35" s="103">
        <v>5140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23</v>
      </c>
      <c r="AG35" s="103">
        <v>23</v>
      </c>
      <c r="AH35" s="103">
        <v>0</v>
      </c>
      <c r="AI35" s="103">
        <v>0</v>
      </c>
      <c r="AJ35" s="103">
        <f t="shared" si="11"/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3"/>
        <v>23</v>
      </c>
      <c r="AU35" s="103">
        <v>23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26</v>
      </c>
      <c r="B36" s="113" t="s">
        <v>311</v>
      </c>
      <c r="C36" s="101" t="s">
        <v>312</v>
      </c>
      <c r="D36" s="103">
        <f t="shared" si="0"/>
        <v>6317</v>
      </c>
      <c r="E36" s="103">
        <f t="shared" si="1"/>
        <v>0</v>
      </c>
      <c r="F36" s="103">
        <v>0</v>
      </c>
      <c r="G36" s="103">
        <v>0</v>
      </c>
      <c r="H36" s="103">
        <f t="shared" si="2"/>
        <v>1489</v>
      </c>
      <c r="I36" s="103">
        <v>1489</v>
      </c>
      <c r="J36" s="103">
        <v>0</v>
      </c>
      <c r="K36" s="103">
        <f t="shared" si="3"/>
        <v>4828</v>
      </c>
      <c r="L36" s="103">
        <v>0</v>
      </c>
      <c r="M36" s="103">
        <v>4828</v>
      </c>
      <c r="N36" s="103">
        <f t="shared" si="4"/>
        <v>6317</v>
      </c>
      <c r="O36" s="103">
        <f t="shared" si="5"/>
        <v>1489</v>
      </c>
      <c r="P36" s="103">
        <v>1489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4828</v>
      </c>
      <c r="W36" s="103">
        <v>4828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116</v>
      </c>
      <c r="AG36" s="103">
        <v>116</v>
      </c>
      <c r="AH36" s="103">
        <v>0</v>
      </c>
      <c r="AI36" s="103">
        <v>0</v>
      </c>
      <c r="AJ36" s="103">
        <f t="shared" si="11"/>
        <v>116</v>
      </c>
      <c r="AK36" s="103">
        <v>0</v>
      </c>
      <c r="AL36" s="103">
        <v>0</v>
      </c>
      <c r="AM36" s="103">
        <v>0</v>
      </c>
      <c r="AN36" s="103">
        <v>8</v>
      </c>
      <c r="AO36" s="103">
        <v>0</v>
      </c>
      <c r="AP36" s="103">
        <v>0</v>
      </c>
      <c r="AQ36" s="103">
        <v>0</v>
      </c>
      <c r="AR36" s="103">
        <v>0</v>
      </c>
      <c r="AS36" s="103">
        <v>108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26</v>
      </c>
      <c r="B37" s="113" t="s">
        <v>313</v>
      </c>
      <c r="C37" s="101" t="s">
        <v>314</v>
      </c>
      <c r="D37" s="103">
        <f t="shared" si="0"/>
        <v>391</v>
      </c>
      <c r="E37" s="103">
        <f t="shared" si="1"/>
        <v>0</v>
      </c>
      <c r="F37" s="103">
        <v>0</v>
      </c>
      <c r="G37" s="103">
        <v>0</v>
      </c>
      <c r="H37" s="103">
        <f t="shared" si="2"/>
        <v>232</v>
      </c>
      <c r="I37" s="103">
        <v>232</v>
      </c>
      <c r="J37" s="103">
        <v>0</v>
      </c>
      <c r="K37" s="103">
        <f t="shared" si="3"/>
        <v>159</v>
      </c>
      <c r="L37" s="103">
        <v>0</v>
      </c>
      <c r="M37" s="103">
        <v>159</v>
      </c>
      <c r="N37" s="103">
        <f t="shared" si="4"/>
        <v>391</v>
      </c>
      <c r="O37" s="103">
        <f t="shared" si="5"/>
        <v>232</v>
      </c>
      <c r="P37" s="103">
        <v>232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7"/>
        <v>159</v>
      </c>
      <c r="W37" s="103">
        <v>159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14</v>
      </c>
      <c r="AG37" s="103">
        <v>14</v>
      </c>
      <c r="AH37" s="103">
        <v>0</v>
      </c>
      <c r="AI37" s="103">
        <v>0</v>
      </c>
      <c r="AJ37" s="103">
        <f t="shared" si="11"/>
        <v>14</v>
      </c>
      <c r="AK37" s="103">
        <v>0</v>
      </c>
      <c r="AL37" s="103">
        <v>0</v>
      </c>
      <c r="AM37" s="103">
        <v>14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26</v>
      </c>
      <c r="B38" s="113" t="s">
        <v>315</v>
      </c>
      <c r="C38" s="101" t="s">
        <v>316</v>
      </c>
      <c r="D38" s="103">
        <f t="shared" si="0"/>
        <v>6539</v>
      </c>
      <c r="E38" s="103">
        <f t="shared" si="1"/>
        <v>0</v>
      </c>
      <c r="F38" s="103">
        <v>0</v>
      </c>
      <c r="G38" s="103">
        <v>0</v>
      </c>
      <c r="H38" s="103">
        <f t="shared" si="2"/>
        <v>6539</v>
      </c>
      <c r="I38" s="103">
        <v>575</v>
      </c>
      <c r="J38" s="103">
        <v>5964</v>
      </c>
      <c r="K38" s="103">
        <f t="shared" si="3"/>
        <v>0</v>
      </c>
      <c r="L38" s="103">
        <v>0</v>
      </c>
      <c r="M38" s="103">
        <v>0</v>
      </c>
      <c r="N38" s="103">
        <f t="shared" si="4"/>
        <v>6539</v>
      </c>
      <c r="O38" s="103">
        <f t="shared" si="5"/>
        <v>575</v>
      </c>
      <c r="P38" s="103">
        <v>575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7"/>
        <v>5964</v>
      </c>
      <c r="W38" s="103">
        <v>5964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1</v>
      </c>
      <c r="AG38" s="103">
        <v>1</v>
      </c>
      <c r="AH38" s="103">
        <v>0</v>
      </c>
      <c r="AI38" s="103">
        <v>0</v>
      </c>
      <c r="AJ38" s="103">
        <f t="shared" si="11"/>
        <v>1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</v>
      </c>
      <c r="AS38" s="103">
        <v>0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80</v>
      </c>
      <c r="BA38" s="103">
        <v>80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26</v>
      </c>
      <c r="B39" s="113" t="s">
        <v>317</v>
      </c>
      <c r="C39" s="101" t="s">
        <v>318</v>
      </c>
      <c r="D39" s="103">
        <f t="shared" si="0"/>
        <v>5324</v>
      </c>
      <c r="E39" s="103">
        <f t="shared" si="1"/>
        <v>0</v>
      </c>
      <c r="F39" s="103">
        <v>0</v>
      </c>
      <c r="G39" s="103">
        <v>0</v>
      </c>
      <c r="H39" s="103">
        <f t="shared" si="2"/>
        <v>0</v>
      </c>
      <c r="I39" s="103">
        <v>0</v>
      </c>
      <c r="J39" s="103">
        <v>0</v>
      </c>
      <c r="K39" s="103">
        <f t="shared" si="3"/>
        <v>5324</v>
      </c>
      <c r="L39" s="103">
        <v>2636</v>
      </c>
      <c r="M39" s="103">
        <v>2688</v>
      </c>
      <c r="N39" s="103">
        <f t="shared" si="4"/>
        <v>5324</v>
      </c>
      <c r="O39" s="103">
        <f t="shared" si="5"/>
        <v>2636</v>
      </c>
      <c r="P39" s="103">
        <v>2636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7"/>
        <v>2688</v>
      </c>
      <c r="W39" s="103">
        <v>2688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9"/>
        <v>0</v>
      </c>
      <c r="AD39" s="103">
        <v>0</v>
      </c>
      <c r="AE39" s="103">
        <v>0</v>
      </c>
      <c r="AF39" s="103">
        <f t="shared" si="10"/>
        <v>141</v>
      </c>
      <c r="AG39" s="103">
        <v>141</v>
      </c>
      <c r="AH39" s="103">
        <v>0</v>
      </c>
      <c r="AI39" s="103">
        <v>0</v>
      </c>
      <c r="AJ39" s="103">
        <f t="shared" si="11"/>
        <v>141</v>
      </c>
      <c r="AK39" s="103">
        <v>0</v>
      </c>
      <c r="AL39" s="103">
        <v>0</v>
      </c>
      <c r="AM39" s="103">
        <v>1</v>
      </c>
      <c r="AN39" s="103">
        <v>132</v>
      </c>
      <c r="AO39" s="103">
        <v>0</v>
      </c>
      <c r="AP39" s="103">
        <v>0</v>
      </c>
      <c r="AQ39" s="103">
        <v>0</v>
      </c>
      <c r="AR39" s="103">
        <v>0</v>
      </c>
      <c r="AS39" s="103">
        <v>8</v>
      </c>
      <c r="AT39" s="103">
        <f t="shared" si="13"/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si="14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26</v>
      </c>
      <c r="B40" s="113" t="s">
        <v>319</v>
      </c>
      <c r="C40" s="101" t="s">
        <v>320</v>
      </c>
      <c r="D40" s="103">
        <f t="shared" si="0"/>
        <v>2744</v>
      </c>
      <c r="E40" s="103">
        <f t="shared" si="1"/>
        <v>0</v>
      </c>
      <c r="F40" s="103">
        <v>0</v>
      </c>
      <c r="G40" s="103">
        <v>0</v>
      </c>
      <c r="H40" s="103">
        <f t="shared" si="2"/>
        <v>688</v>
      </c>
      <c r="I40" s="103">
        <v>688</v>
      </c>
      <c r="J40" s="103">
        <v>0</v>
      </c>
      <c r="K40" s="103">
        <f t="shared" si="3"/>
        <v>2056</v>
      </c>
      <c r="L40" s="103">
        <v>0</v>
      </c>
      <c r="M40" s="103">
        <v>2056</v>
      </c>
      <c r="N40" s="103">
        <f t="shared" si="4"/>
        <v>2744</v>
      </c>
      <c r="O40" s="103">
        <f t="shared" si="5"/>
        <v>688</v>
      </c>
      <c r="P40" s="103">
        <v>688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7"/>
        <v>2056</v>
      </c>
      <c r="W40" s="103">
        <v>2056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9"/>
        <v>0</v>
      </c>
      <c r="AD40" s="103">
        <v>0</v>
      </c>
      <c r="AE40" s="103">
        <v>0</v>
      </c>
      <c r="AF40" s="103">
        <f t="shared" si="10"/>
        <v>73</v>
      </c>
      <c r="AG40" s="103">
        <v>73</v>
      </c>
      <c r="AH40" s="103">
        <v>0</v>
      </c>
      <c r="AI40" s="103">
        <v>0</v>
      </c>
      <c r="AJ40" s="103">
        <f t="shared" si="11"/>
        <v>73</v>
      </c>
      <c r="AK40" s="103">
        <v>0</v>
      </c>
      <c r="AL40" s="103">
        <v>0</v>
      </c>
      <c r="AM40" s="103">
        <v>1</v>
      </c>
      <c r="AN40" s="103">
        <v>68</v>
      </c>
      <c r="AO40" s="103">
        <v>0</v>
      </c>
      <c r="AP40" s="103">
        <v>0</v>
      </c>
      <c r="AQ40" s="103">
        <v>0</v>
      </c>
      <c r="AR40" s="103">
        <v>0</v>
      </c>
      <c r="AS40" s="103">
        <v>4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 t="s">
        <v>26</v>
      </c>
      <c r="B41" s="113" t="s">
        <v>321</v>
      </c>
      <c r="C41" s="101" t="s">
        <v>322</v>
      </c>
      <c r="D41" s="103">
        <f t="shared" si="0"/>
        <v>7756</v>
      </c>
      <c r="E41" s="103">
        <f t="shared" si="1"/>
        <v>0</v>
      </c>
      <c r="F41" s="103">
        <v>0</v>
      </c>
      <c r="G41" s="103">
        <v>0</v>
      </c>
      <c r="H41" s="103">
        <f t="shared" si="2"/>
        <v>7756</v>
      </c>
      <c r="I41" s="103">
        <v>1302</v>
      </c>
      <c r="J41" s="103">
        <v>6454</v>
      </c>
      <c r="K41" s="103">
        <f t="shared" si="3"/>
        <v>0</v>
      </c>
      <c r="L41" s="103">
        <v>0</v>
      </c>
      <c r="M41" s="103">
        <v>0</v>
      </c>
      <c r="N41" s="103">
        <f t="shared" si="4"/>
        <v>7756</v>
      </c>
      <c r="O41" s="103">
        <f t="shared" si="5"/>
        <v>1302</v>
      </c>
      <c r="P41" s="103">
        <v>1302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7"/>
        <v>6454</v>
      </c>
      <c r="W41" s="103">
        <v>6454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9"/>
        <v>0</v>
      </c>
      <c r="AD41" s="103">
        <v>0</v>
      </c>
      <c r="AE41" s="103">
        <v>0</v>
      </c>
      <c r="AF41" s="103">
        <f t="shared" si="10"/>
        <v>329</v>
      </c>
      <c r="AG41" s="103">
        <v>329</v>
      </c>
      <c r="AH41" s="103">
        <v>0</v>
      </c>
      <c r="AI41" s="103">
        <v>0</v>
      </c>
      <c r="AJ41" s="103">
        <f t="shared" si="11"/>
        <v>329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329</v>
      </c>
      <c r="AT41" s="103">
        <f t="shared" si="13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14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 x14ac:dyDescent="0.15">
      <c r="A42" s="115" t="s">
        <v>26</v>
      </c>
      <c r="B42" s="113" t="s">
        <v>323</v>
      </c>
      <c r="C42" s="101" t="s">
        <v>324</v>
      </c>
      <c r="D42" s="103">
        <f t="shared" si="0"/>
        <v>3302</v>
      </c>
      <c r="E42" s="103">
        <f t="shared" si="1"/>
        <v>0</v>
      </c>
      <c r="F42" s="103">
        <v>0</v>
      </c>
      <c r="G42" s="103">
        <v>0</v>
      </c>
      <c r="H42" s="103">
        <f t="shared" si="2"/>
        <v>744</v>
      </c>
      <c r="I42" s="103">
        <v>744</v>
      </c>
      <c r="J42" s="103">
        <v>0</v>
      </c>
      <c r="K42" s="103">
        <f t="shared" si="3"/>
        <v>2558</v>
      </c>
      <c r="L42" s="103">
        <v>0</v>
      </c>
      <c r="M42" s="103">
        <v>2558</v>
      </c>
      <c r="N42" s="103">
        <f t="shared" si="4"/>
        <v>3302</v>
      </c>
      <c r="O42" s="103">
        <f t="shared" si="5"/>
        <v>744</v>
      </c>
      <c r="P42" s="103">
        <v>744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7"/>
        <v>2558</v>
      </c>
      <c r="W42" s="103">
        <v>2558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9"/>
        <v>0</v>
      </c>
      <c r="AD42" s="103">
        <v>0</v>
      </c>
      <c r="AE42" s="103">
        <v>0</v>
      </c>
      <c r="AF42" s="103">
        <f t="shared" si="10"/>
        <v>139</v>
      </c>
      <c r="AG42" s="103">
        <v>139</v>
      </c>
      <c r="AH42" s="103">
        <v>0</v>
      </c>
      <c r="AI42" s="103">
        <v>0</v>
      </c>
      <c r="AJ42" s="103">
        <f t="shared" si="11"/>
        <v>139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139</v>
      </c>
      <c r="AT42" s="103">
        <f t="shared" si="13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14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 x14ac:dyDescent="0.15">
      <c r="A43" s="115" t="s">
        <v>26</v>
      </c>
      <c r="B43" s="113" t="s">
        <v>325</v>
      </c>
      <c r="C43" s="101" t="s">
        <v>326</v>
      </c>
      <c r="D43" s="103">
        <f t="shared" si="0"/>
        <v>8097</v>
      </c>
      <c r="E43" s="103">
        <f t="shared" si="1"/>
        <v>0</v>
      </c>
      <c r="F43" s="103">
        <v>0</v>
      </c>
      <c r="G43" s="103">
        <v>0</v>
      </c>
      <c r="H43" s="103">
        <f t="shared" si="2"/>
        <v>121</v>
      </c>
      <c r="I43" s="103">
        <v>121</v>
      </c>
      <c r="J43" s="103">
        <v>0</v>
      </c>
      <c r="K43" s="103">
        <f t="shared" si="3"/>
        <v>7976</v>
      </c>
      <c r="L43" s="103">
        <v>0</v>
      </c>
      <c r="M43" s="103">
        <v>7976</v>
      </c>
      <c r="N43" s="103">
        <f t="shared" si="4"/>
        <v>8097</v>
      </c>
      <c r="O43" s="103">
        <f t="shared" si="5"/>
        <v>121</v>
      </c>
      <c r="P43" s="103">
        <v>121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7"/>
        <v>7976</v>
      </c>
      <c r="W43" s="103">
        <v>7976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9"/>
        <v>0</v>
      </c>
      <c r="AD43" s="103">
        <v>0</v>
      </c>
      <c r="AE43" s="103">
        <v>0</v>
      </c>
      <c r="AF43" s="103">
        <f t="shared" si="10"/>
        <v>344</v>
      </c>
      <c r="AG43" s="103">
        <v>344</v>
      </c>
      <c r="AH43" s="103">
        <v>0</v>
      </c>
      <c r="AI43" s="103">
        <v>0</v>
      </c>
      <c r="AJ43" s="103">
        <f t="shared" si="11"/>
        <v>344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344</v>
      </c>
      <c r="AT43" s="103">
        <f t="shared" si="13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14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 x14ac:dyDescent="0.15">
      <c r="A44" s="115" t="s">
        <v>26</v>
      </c>
      <c r="B44" s="113" t="s">
        <v>327</v>
      </c>
      <c r="C44" s="101" t="s">
        <v>328</v>
      </c>
      <c r="D44" s="103">
        <f t="shared" si="0"/>
        <v>932</v>
      </c>
      <c r="E44" s="103">
        <f t="shared" si="1"/>
        <v>0</v>
      </c>
      <c r="F44" s="103">
        <v>0</v>
      </c>
      <c r="G44" s="103">
        <v>0</v>
      </c>
      <c r="H44" s="103">
        <f t="shared" si="2"/>
        <v>307</v>
      </c>
      <c r="I44" s="103">
        <v>307</v>
      </c>
      <c r="J44" s="103">
        <v>0</v>
      </c>
      <c r="K44" s="103">
        <f t="shared" si="3"/>
        <v>625</v>
      </c>
      <c r="L44" s="103">
        <v>0</v>
      </c>
      <c r="M44" s="103">
        <v>625</v>
      </c>
      <c r="N44" s="103">
        <f t="shared" si="4"/>
        <v>932</v>
      </c>
      <c r="O44" s="103">
        <f t="shared" si="5"/>
        <v>307</v>
      </c>
      <c r="P44" s="103">
        <v>307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7"/>
        <v>625</v>
      </c>
      <c r="W44" s="103">
        <v>625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9"/>
        <v>0</v>
      </c>
      <c r="AD44" s="103">
        <v>0</v>
      </c>
      <c r="AE44" s="103">
        <v>0</v>
      </c>
      <c r="AF44" s="103">
        <f t="shared" si="10"/>
        <v>17</v>
      </c>
      <c r="AG44" s="103">
        <v>17</v>
      </c>
      <c r="AH44" s="103">
        <v>0</v>
      </c>
      <c r="AI44" s="103">
        <v>0</v>
      </c>
      <c r="AJ44" s="103">
        <f t="shared" si="11"/>
        <v>17</v>
      </c>
      <c r="AK44" s="103">
        <v>0</v>
      </c>
      <c r="AL44" s="103">
        <v>0</v>
      </c>
      <c r="AM44" s="103">
        <v>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16</v>
      </c>
      <c r="AT44" s="103">
        <f t="shared" si="13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14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 x14ac:dyDescent="0.15">
      <c r="A45" s="115" t="s">
        <v>26</v>
      </c>
      <c r="B45" s="113" t="s">
        <v>329</v>
      </c>
      <c r="C45" s="101" t="s">
        <v>330</v>
      </c>
      <c r="D45" s="103">
        <f t="shared" si="0"/>
        <v>2021</v>
      </c>
      <c r="E45" s="103">
        <f t="shared" si="1"/>
        <v>0</v>
      </c>
      <c r="F45" s="103">
        <v>0</v>
      </c>
      <c r="G45" s="103">
        <v>0</v>
      </c>
      <c r="H45" s="103">
        <f t="shared" si="2"/>
        <v>476</v>
      </c>
      <c r="I45" s="103">
        <v>476</v>
      </c>
      <c r="J45" s="103">
        <v>0</v>
      </c>
      <c r="K45" s="103">
        <f t="shared" si="3"/>
        <v>1545</v>
      </c>
      <c r="L45" s="103">
        <v>0</v>
      </c>
      <c r="M45" s="103">
        <v>1545</v>
      </c>
      <c r="N45" s="103">
        <f t="shared" si="4"/>
        <v>2021</v>
      </c>
      <c r="O45" s="103">
        <f t="shared" si="5"/>
        <v>476</v>
      </c>
      <c r="P45" s="103">
        <v>0</v>
      </c>
      <c r="Q45" s="103">
        <v>0</v>
      </c>
      <c r="R45" s="103">
        <v>0</v>
      </c>
      <c r="S45" s="103">
        <v>476</v>
      </c>
      <c r="T45" s="103">
        <v>0</v>
      </c>
      <c r="U45" s="103">
        <v>0</v>
      </c>
      <c r="V45" s="103">
        <f t="shared" si="7"/>
        <v>1545</v>
      </c>
      <c r="W45" s="103">
        <v>0</v>
      </c>
      <c r="X45" s="103">
        <v>0</v>
      </c>
      <c r="Y45" s="103">
        <v>0</v>
      </c>
      <c r="Z45" s="103">
        <v>1545</v>
      </c>
      <c r="AA45" s="103">
        <v>0</v>
      </c>
      <c r="AB45" s="103">
        <v>0</v>
      </c>
      <c r="AC45" s="103">
        <f t="shared" si="9"/>
        <v>0</v>
      </c>
      <c r="AD45" s="103">
        <v>0</v>
      </c>
      <c r="AE45" s="103">
        <v>0</v>
      </c>
      <c r="AF45" s="103">
        <f t="shared" si="10"/>
        <v>0</v>
      </c>
      <c r="AG45" s="103">
        <v>0</v>
      </c>
      <c r="AH45" s="103">
        <v>0</v>
      </c>
      <c r="AI45" s="103">
        <v>0</v>
      </c>
      <c r="AJ45" s="103">
        <f t="shared" si="11"/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13"/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14"/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 x14ac:dyDescent="0.15">
      <c r="A46" s="115" t="s">
        <v>26</v>
      </c>
      <c r="B46" s="113" t="s">
        <v>331</v>
      </c>
      <c r="C46" s="101" t="s">
        <v>332</v>
      </c>
      <c r="D46" s="103">
        <f t="shared" si="0"/>
        <v>6056</v>
      </c>
      <c r="E46" s="103">
        <f t="shared" si="1"/>
        <v>0</v>
      </c>
      <c r="F46" s="103">
        <v>0</v>
      </c>
      <c r="G46" s="103">
        <v>0</v>
      </c>
      <c r="H46" s="103">
        <f t="shared" si="2"/>
        <v>6056</v>
      </c>
      <c r="I46" s="103">
        <v>423</v>
      </c>
      <c r="J46" s="103">
        <v>5633</v>
      </c>
      <c r="K46" s="103">
        <f t="shared" si="3"/>
        <v>0</v>
      </c>
      <c r="L46" s="103">
        <v>0</v>
      </c>
      <c r="M46" s="103">
        <v>0</v>
      </c>
      <c r="N46" s="103">
        <f t="shared" si="4"/>
        <v>6056</v>
      </c>
      <c r="O46" s="103">
        <f t="shared" si="5"/>
        <v>423</v>
      </c>
      <c r="P46" s="103">
        <v>423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7"/>
        <v>5633</v>
      </c>
      <c r="W46" s="103">
        <v>5633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9"/>
        <v>0</v>
      </c>
      <c r="AD46" s="103">
        <v>0</v>
      </c>
      <c r="AE46" s="103">
        <v>0</v>
      </c>
      <c r="AF46" s="103">
        <f t="shared" si="10"/>
        <v>39</v>
      </c>
      <c r="AG46" s="103">
        <v>39</v>
      </c>
      <c r="AH46" s="103">
        <v>0</v>
      </c>
      <c r="AI46" s="103">
        <v>0</v>
      </c>
      <c r="AJ46" s="103">
        <f t="shared" si="11"/>
        <v>347</v>
      </c>
      <c r="AK46" s="103">
        <v>317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30</v>
      </c>
      <c r="AT46" s="103">
        <f t="shared" si="13"/>
        <v>9</v>
      </c>
      <c r="AU46" s="103">
        <v>9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14"/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 x14ac:dyDescent="0.15">
      <c r="A47" s="115" t="s">
        <v>26</v>
      </c>
      <c r="B47" s="113" t="s">
        <v>333</v>
      </c>
      <c r="C47" s="101" t="s">
        <v>334</v>
      </c>
      <c r="D47" s="103">
        <f t="shared" si="0"/>
        <v>2549</v>
      </c>
      <c r="E47" s="103">
        <f t="shared" si="1"/>
        <v>984</v>
      </c>
      <c r="F47" s="103">
        <v>984</v>
      </c>
      <c r="G47" s="103">
        <v>0</v>
      </c>
      <c r="H47" s="103">
        <f t="shared" si="2"/>
        <v>0</v>
      </c>
      <c r="I47" s="103">
        <v>0</v>
      </c>
      <c r="J47" s="103">
        <v>0</v>
      </c>
      <c r="K47" s="103">
        <f t="shared" si="3"/>
        <v>1565</v>
      </c>
      <c r="L47" s="103">
        <v>0</v>
      </c>
      <c r="M47" s="103">
        <v>1565</v>
      </c>
      <c r="N47" s="103">
        <f t="shared" si="4"/>
        <v>2593</v>
      </c>
      <c r="O47" s="103">
        <f t="shared" si="5"/>
        <v>984</v>
      </c>
      <c r="P47" s="103">
        <v>0</v>
      </c>
      <c r="Q47" s="103">
        <v>0</v>
      </c>
      <c r="R47" s="103">
        <v>0</v>
      </c>
      <c r="S47" s="103">
        <v>984</v>
      </c>
      <c r="T47" s="103">
        <v>0</v>
      </c>
      <c r="U47" s="103">
        <v>0</v>
      </c>
      <c r="V47" s="103">
        <f t="shared" si="7"/>
        <v>1565</v>
      </c>
      <c r="W47" s="103">
        <v>0</v>
      </c>
      <c r="X47" s="103">
        <v>0</v>
      </c>
      <c r="Y47" s="103">
        <v>0</v>
      </c>
      <c r="Z47" s="103">
        <v>1565</v>
      </c>
      <c r="AA47" s="103">
        <v>0</v>
      </c>
      <c r="AB47" s="103">
        <v>0</v>
      </c>
      <c r="AC47" s="103">
        <f t="shared" si="9"/>
        <v>44</v>
      </c>
      <c r="AD47" s="103">
        <v>44</v>
      </c>
      <c r="AE47" s="103">
        <v>0</v>
      </c>
      <c r="AF47" s="103">
        <f t="shared" si="10"/>
        <v>0</v>
      </c>
      <c r="AG47" s="103">
        <v>0</v>
      </c>
      <c r="AH47" s="103">
        <v>0</v>
      </c>
      <c r="AI47" s="103">
        <v>0</v>
      </c>
      <c r="AJ47" s="103">
        <f t="shared" si="11"/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13"/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14"/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 x14ac:dyDescent="0.15">
      <c r="A48" s="115" t="s">
        <v>26</v>
      </c>
      <c r="B48" s="113" t="s">
        <v>335</v>
      </c>
      <c r="C48" s="101" t="s">
        <v>336</v>
      </c>
      <c r="D48" s="103">
        <f t="shared" si="0"/>
        <v>2334</v>
      </c>
      <c r="E48" s="103">
        <f t="shared" si="1"/>
        <v>0</v>
      </c>
      <c r="F48" s="103">
        <v>0</v>
      </c>
      <c r="G48" s="103">
        <v>0</v>
      </c>
      <c r="H48" s="103">
        <f t="shared" si="2"/>
        <v>2334</v>
      </c>
      <c r="I48" s="103">
        <v>638</v>
      </c>
      <c r="J48" s="103">
        <v>1696</v>
      </c>
      <c r="K48" s="103">
        <f t="shared" si="3"/>
        <v>0</v>
      </c>
      <c r="L48" s="103">
        <v>0</v>
      </c>
      <c r="M48" s="103">
        <v>0</v>
      </c>
      <c r="N48" s="103">
        <f t="shared" si="4"/>
        <v>2334</v>
      </c>
      <c r="O48" s="103">
        <f t="shared" si="5"/>
        <v>638</v>
      </c>
      <c r="P48" s="103">
        <v>638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7"/>
        <v>1696</v>
      </c>
      <c r="W48" s="103">
        <v>1696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9"/>
        <v>0</v>
      </c>
      <c r="AD48" s="103">
        <v>0</v>
      </c>
      <c r="AE48" s="103">
        <v>0</v>
      </c>
      <c r="AF48" s="103">
        <f t="shared" si="10"/>
        <v>646</v>
      </c>
      <c r="AG48" s="103">
        <v>646</v>
      </c>
      <c r="AH48" s="103">
        <v>0</v>
      </c>
      <c r="AI48" s="103">
        <v>0</v>
      </c>
      <c r="AJ48" s="103">
        <f t="shared" si="11"/>
        <v>646</v>
      </c>
      <c r="AK48" s="103">
        <v>0</v>
      </c>
      <c r="AL48" s="103">
        <v>0</v>
      </c>
      <c r="AM48" s="103">
        <v>646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13"/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14"/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xmlns:xlrd2="http://schemas.microsoft.com/office/spreadsheetml/2017/richdata2"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60" t="s">
        <v>65</v>
      </c>
      <c r="G6" s="161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62" t="s">
        <v>73</v>
      </c>
      <c r="C7" s="5" t="s">
        <v>74</v>
      </c>
      <c r="D7" s="18">
        <f ca="1">AD7</f>
        <v>0</v>
      </c>
      <c r="F7" s="170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28000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63"/>
      <c r="C8" s="6" t="s">
        <v>56</v>
      </c>
      <c r="D8" s="23">
        <f ca="1">AD8</f>
        <v>0</v>
      </c>
      <c r="F8" s="171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28100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64"/>
      <c r="C9" s="7" t="s">
        <v>81</v>
      </c>
      <c r="D9" s="24">
        <f ca="1">SUM(D7:D8)</f>
        <v>0</v>
      </c>
      <c r="F9" s="171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28201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65" t="s">
        <v>85</v>
      </c>
      <c r="C10" s="8" t="s">
        <v>82</v>
      </c>
      <c r="D10" s="23">
        <f ca="1">AD9</f>
        <v>0</v>
      </c>
      <c r="F10" s="171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28202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66"/>
      <c r="C11" s="6" t="s">
        <v>87</v>
      </c>
      <c r="D11" s="23">
        <f ca="1">AD10</f>
        <v>0</v>
      </c>
      <c r="F11" s="171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28203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66"/>
      <c r="C12" s="6" t="s">
        <v>90</v>
      </c>
      <c r="D12" s="23">
        <f ca="1">AD11</f>
        <v>0</v>
      </c>
      <c r="F12" s="171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28204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7"/>
      <c r="C13" s="7" t="s">
        <v>81</v>
      </c>
      <c r="D13" s="24">
        <f ca="1">SUM(D10:D12)</f>
        <v>0</v>
      </c>
      <c r="F13" s="172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28205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8" t="s">
        <v>98</v>
      </c>
      <c r="C14" s="169"/>
      <c r="D14" s="27">
        <f ca="1">SUM(D9,D13)</f>
        <v>0</v>
      </c>
      <c r="F14" s="173" t="s">
        <v>99</v>
      </c>
      <c r="G14" s="174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28206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28207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28208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28209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60" t="s">
        <v>109</v>
      </c>
      <c r="G18" s="161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28210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73" t="s">
        <v>113</v>
      </c>
      <c r="G19" s="174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28212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73" t="s">
        <v>117</v>
      </c>
      <c r="G20" s="174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28213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73" t="s">
        <v>121</v>
      </c>
      <c r="G21" s="174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28214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28215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28216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28217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85" t="s">
        <v>6</v>
      </c>
      <c r="G25" s="186"/>
      <c r="H25" s="186"/>
      <c r="I25" s="175" t="s">
        <v>135</v>
      </c>
      <c r="J25" s="177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28218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7"/>
      <c r="G26" s="188"/>
      <c r="H26" s="188"/>
      <c r="I26" s="176"/>
      <c r="J26" s="178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28219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9" t="s">
        <v>59</v>
      </c>
      <c r="G27" s="180"/>
      <c r="H27" s="181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28220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82" t="s">
        <v>143</v>
      </c>
      <c r="G28" s="183"/>
      <c r="H28" s="184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28221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9" t="s">
        <v>0</v>
      </c>
      <c r="G29" s="180"/>
      <c r="H29" s="181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28222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9" t="s">
        <v>58</v>
      </c>
      <c r="G30" s="180"/>
      <c r="H30" s="181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28223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9" t="s">
        <v>1</v>
      </c>
      <c r="G31" s="180"/>
      <c r="H31" s="181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28224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9" t="s">
        <v>2</v>
      </c>
      <c r="G32" s="180"/>
      <c r="H32" s="181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28225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9" t="s">
        <v>3</v>
      </c>
      <c r="G33" s="180"/>
      <c r="H33" s="181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28226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9" t="s">
        <v>4</v>
      </c>
      <c r="G34" s="180"/>
      <c r="H34" s="181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28227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9" t="s">
        <v>5</v>
      </c>
      <c r="G35" s="180"/>
      <c r="H35" s="181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28228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9" t="s">
        <v>54</v>
      </c>
      <c r="G36" s="190"/>
      <c r="H36" s="191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28229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28301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28365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28381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28382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28442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28443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28446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28464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28481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28501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28585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28586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2022-02-14T01:49:10Z</dcterms:modified>
</cp:coreProperties>
</file>