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6京都府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水洗化人口等!$A$6:$AA$32</definedName>
    <definedName name="_xlnm.Print_Area" localSheetId="2">し尿集計結果!$A$1:$M$36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V9" i="2"/>
  <c r="V10" i="2"/>
  <c r="N10" i="2" s="1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N22" i="2" s="1"/>
  <c r="V23" i="2"/>
  <c r="V24" i="2"/>
  <c r="V25" i="2"/>
  <c r="V26" i="2"/>
  <c r="V27" i="2"/>
  <c r="V28" i="2"/>
  <c r="N28" i="2" s="1"/>
  <c r="V29" i="2"/>
  <c r="V30" i="2"/>
  <c r="V31" i="2"/>
  <c r="V32" i="2"/>
  <c r="V3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8" i="2"/>
  <c r="N9" i="2"/>
  <c r="N11" i="2"/>
  <c r="N12" i="2"/>
  <c r="N13" i="2"/>
  <c r="N14" i="2"/>
  <c r="N15" i="2"/>
  <c r="N17" i="2"/>
  <c r="N18" i="2"/>
  <c r="N19" i="2"/>
  <c r="N20" i="2"/>
  <c r="N21" i="2"/>
  <c r="N23" i="2"/>
  <c r="N24" i="2"/>
  <c r="N25" i="2"/>
  <c r="N26" i="2"/>
  <c r="N27" i="2"/>
  <c r="N29" i="2"/>
  <c r="N30" i="2"/>
  <c r="N31" i="2"/>
  <c r="N32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D8" i="2" s="1"/>
  <c r="H9" i="2"/>
  <c r="H10" i="2"/>
  <c r="H11" i="2"/>
  <c r="H12" i="2"/>
  <c r="H13" i="2"/>
  <c r="H14" i="2"/>
  <c r="D14" i="2" s="1"/>
  <c r="H15" i="2"/>
  <c r="H16" i="2"/>
  <c r="H17" i="2"/>
  <c r="H18" i="2"/>
  <c r="H19" i="2"/>
  <c r="H20" i="2"/>
  <c r="D20" i="2" s="1"/>
  <c r="H21" i="2"/>
  <c r="H22" i="2"/>
  <c r="H23" i="2"/>
  <c r="H24" i="2"/>
  <c r="H25" i="2"/>
  <c r="H26" i="2"/>
  <c r="D26" i="2" s="1"/>
  <c r="H27" i="2"/>
  <c r="H28" i="2"/>
  <c r="H29" i="2"/>
  <c r="H30" i="2"/>
  <c r="H31" i="2"/>
  <c r="H32" i="2"/>
  <c r="D32" i="2" s="1"/>
  <c r="H33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9" i="2"/>
  <c r="D10" i="2"/>
  <c r="D11" i="2"/>
  <c r="D12" i="2"/>
  <c r="D13" i="2"/>
  <c r="D15" i="2"/>
  <c r="D16" i="2"/>
  <c r="D17" i="2"/>
  <c r="D18" i="2"/>
  <c r="D19" i="2"/>
  <c r="D21" i="2"/>
  <c r="D22" i="2"/>
  <c r="D23" i="2"/>
  <c r="D24" i="2"/>
  <c r="D25" i="2"/>
  <c r="D27" i="2"/>
  <c r="D28" i="2"/>
  <c r="D29" i="2"/>
  <c r="D30" i="2"/>
  <c r="D31" i="2"/>
  <c r="D33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E8" i="1"/>
  <c r="E9" i="1"/>
  <c r="E10" i="1"/>
  <c r="D10" i="1" s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D22" i="1" s="1"/>
  <c r="E23" i="1"/>
  <c r="E24" i="1"/>
  <c r="E25" i="1"/>
  <c r="E26" i="1"/>
  <c r="E27" i="1"/>
  <c r="E28" i="1"/>
  <c r="D28" i="1" s="1"/>
  <c r="E29" i="1"/>
  <c r="E30" i="1"/>
  <c r="E31" i="1"/>
  <c r="E32" i="1"/>
  <c r="E33" i="1"/>
  <c r="D8" i="1"/>
  <c r="Q8" i="1" s="1"/>
  <c r="D9" i="1"/>
  <c r="Q9" i="1" s="1"/>
  <c r="D11" i="1"/>
  <c r="L11" i="1" s="1"/>
  <c r="D12" i="1"/>
  <c r="N12" i="1" s="1"/>
  <c r="D13" i="1"/>
  <c r="N13" i="1" s="1"/>
  <c r="D14" i="1"/>
  <c r="Q14" i="1" s="1"/>
  <c r="D15" i="1"/>
  <c r="Q15" i="1" s="1"/>
  <c r="D17" i="1"/>
  <c r="L17" i="1" s="1"/>
  <c r="D18" i="1"/>
  <c r="N18" i="1" s="1"/>
  <c r="D19" i="1"/>
  <c r="N19" i="1" s="1"/>
  <c r="D20" i="1"/>
  <c r="Q20" i="1" s="1"/>
  <c r="D21" i="1"/>
  <c r="Q21" i="1" s="1"/>
  <c r="D23" i="1"/>
  <c r="L23" i="1" s="1"/>
  <c r="D24" i="1"/>
  <c r="N24" i="1" s="1"/>
  <c r="D25" i="1"/>
  <c r="N25" i="1" s="1"/>
  <c r="D26" i="1"/>
  <c r="Q26" i="1" s="1"/>
  <c r="D27" i="1"/>
  <c r="Q27" i="1" s="1"/>
  <c r="D29" i="1"/>
  <c r="L29" i="1" s="1"/>
  <c r="D30" i="1"/>
  <c r="N30" i="1" s="1"/>
  <c r="D31" i="1"/>
  <c r="N31" i="1" s="1"/>
  <c r="D32" i="1"/>
  <c r="Q32" i="1" s="1"/>
  <c r="D33" i="1"/>
  <c r="Q33" i="1" s="1"/>
  <c r="L28" i="1" l="1"/>
  <c r="F28" i="1"/>
  <c r="Q28" i="1"/>
  <c r="J28" i="1"/>
  <c r="N28" i="1"/>
  <c r="L22" i="1"/>
  <c r="F22" i="1"/>
  <c r="Q22" i="1"/>
  <c r="J22" i="1"/>
  <c r="N22" i="1"/>
  <c r="L16" i="1"/>
  <c r="F16" i="1"/>
  <c r="Q16" i="1"/>
  <c r="J16" i="1"/>
  <c r="N16" i="1"/>
  <c r="L10" i="1"/>
  <c r="F10" i="1"/>
  <c r="Q10" i="1"/>
  <c r="J10" i="1"/>
  <c r="N10" i="1"/>
  <c r="F33" i="1"/>
  <c r="F27" i="1"/>
  <c r="F21" i="1"/>
  <c r="F15" i="1"/>
  <c r="F9" i="1"/>
  <c r="J31" i="1"/>
  <c r="J25" i="1"/>
  <c r="J19" i="1"/>
  <c r="J13" i="1"/>
  <c r="L33" i="1"/>
  <c r="L27" i="1"/>
  <c r="L21" i="1"/>
  <c r="L15" i="1"/>
  <c r="L9" i="1"/>
  <c r="N29" i="1"/>
  <c r="N23" i="1"/>
  <c r="N17" i="1"/>
  <c r="N11" i="1"/>
  <c r="Q31" i="1"/>
  <c r="Q25" i="1"/>
  <c r="Q19" i="1"/>
  <c r="Q13" i="1"/>
  <c r="F32" i="1"/>
  <c r="F26" i="1"/>
  <c r="F20" i="1"/>
  <c r="F14" i="1"/>
  <c r="F8" i="1"/>
  <c r="J30" i="1"/>
  <c r="J24" i="1"/>
  <c r="J18" i="1"/>
  <c r="J12" i="1"/>
  <c r="L32" i="1"/>
  <c r="L26" i="1"/>
  <c r="L20" i="1"/>
  <c r="L14" i="1"/>
  <c r="L8" i="1"/>
  <c r="Q30" i="1"/>
  <c r="Q24" i="1"/>
  <c r="Q18" i="1"/>
  <c r="Q12" i="1"/>
  <c r="F31" i="1"/>
  <c r="F25" i="1"/>
  <c r="F19" i="1"/>
  <c r="F13" i="1"/>
  <c r="J29" i="1"/>
  <c r="J23" i="1"/>
  <c r="J17" i="1"/>
  <c r="J11" i="1"/>
  <c r="L31" i="1"/>
  <c r="L25" i="1"/>
  <c r="L19" i="1"/>
  <c r="L13" i="1"/>
  <c r="N33" i="1"/>
  <c r="N27" i="1"/>
  <c r="N21" i="1"/>
  <c r="N15" i="1"/>
  <c r="N9" i="1"/>
  <c r="Q29" i="1"/>
  <c r="Q23" i="1"/>
  <c r="Q17" i="1"/>
  <c r="Q11" i="1"/>
  <c r="F30" i="1"/>
  <c r="F24" i="1"/>
  <c r="F18" i="1"/>
  <c r="F12" i="1"/>
  <c r="L30" i="1"/>
  <c r="L24" i="1"/>
  <c r="L18" i="1"/>
  <c r="L12" i="1"/>
  <c r="N32" i="1"/>
  <c r="N26" i="1"/>
  <c r="N20" i="1"/>
  <c r="N14" i="1"/>
  <c r="N8" i="1"/>
  <c r="F29" i="1"/>
  <c r="F23" i="1"/>
  <c r="F17" i="1"/>
  <c r="F11" i="1"/>
  <c r="J33" i="1"/>
  <c r="J27" i="1"/>
  <c r="J21" i="1"/>
  <c r="J15" i="1"/>
  <c r="J9" i="1"/>
  <c r="J32" i="1"/>
  <c r="J26" i="1"/>
  <c r="J20" i="1"/>
  <c r="J14" i="1"/>
  <c r="J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<sst xmlns="http://schemas.openxmlformats.org/spreadsheetml/2006/main" count="718" uniqueCount="308">
  <si>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</si>
  <si>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</si>
  <si>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</si>
  <si>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</si>
  <si>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</si>
  <si>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</si>
  <si>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</si>
  <si>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</si>
  <si>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</si>
  <si>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</si>
  <si>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</si>
  <si>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</si>
  <si>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</si>
  <si>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</si>
  <si>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</si>
  <si>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</si>
  <si>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</si>
  <si>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</si>
  <si>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</si>
  <si>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</si>
  <si>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</si>
  <si>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</si>
  <si>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</si>
  <si>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</si>
  <si>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</si>
  <si>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</si>
  <si>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</si>
  <si>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</si>
  <si>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</si>
  <si>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</si>
  <si>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</si>
  <si>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</si>
  <si>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</si>
  <si>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</si>
  <si>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</si>
  <si>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</si>
  <si>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</si>
  <si>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</si>
  <si>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</si>
  <si>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</si>
  <si>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</si>
  <si>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</si>
  <si>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</si>
  <si>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</si>
  <si>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</si>
  <si>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</si>
  <si>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</si>
  <si>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</si>
  <si>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</si>
  <si>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</si>
  <si>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</si>
  <si>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</si>
  <si>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</si>
  <si>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</si>
  <si>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</si>
  <si>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</si>
  <si>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</si>
  <si>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</si>
  <si>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</si>
  <si>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</si>
  <si>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</si>
  <si>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</si>
  <si>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</si>
  <si>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</si>
  <si>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</si>
  <si>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</si>
  <si>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</si>
  <si>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</si>
  <si>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</si>
  <si>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</si>
  <si>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</si>
  <si>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</si>
  <si>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</si>
  <si>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</si>
  <si>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</si>
  <si>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</si>
  <si>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</si>
  <si>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</si>
  <si>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</si>
  <si>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</si>
  <si>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</si>
  <si>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</si>
  <si>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</si>
  <si>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</si>
  <si>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</si>
  <si>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</si>
  <si>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</si>
  <si>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</si>
  <si>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</si>
  <si>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</si>
  <si>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</si>
  <si>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</si>
  <si>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</si>
  <si>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</si>
  <si>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</si>
  <si>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</si>
  <si>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</si>
  <si>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</si>
  <si>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</si>
  <si>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</si>
  <si>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</si>
  <si>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</si>
  <si>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</si>
  <si>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</si>
  <si>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</si>
  <si>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</si>
  <si>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</si>
  <si>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</si>
  <si>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</si>
  <si>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</si>
  <si>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</si>
  <si>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</si>
  <si>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</si>
  <si>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</si>
  <si>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</si>
  <si>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</si>
  <si>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</si>
  <si>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</si>
  <si>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</si>
  <si>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</si>
  <si>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</si>
  <si>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</si>
  <si>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</si>
  <si>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</si>
  <si>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</si>
  <si>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</si>
  <si>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</si>
  <si>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</si>
  <si>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</si>
  <si>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</si>
  <si>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</si>
  <si>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</si>
  <si>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</si>
  <si>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</si>
  <si>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</si>
  <si>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</si>
  <si>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</si>
  <si>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</si>
  <si>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</si>
  <si>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</si>
  <si>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</si>
  <si>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</si>
  <si>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</si>
  <si>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</si>
  <si>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</si>
  <si>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</si>
  <si>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</si>
  <si>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</si>
  <si>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</si>
  <si>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</si>
  <si>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</si>
  <si>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</si>
  <si>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</si>
  <si>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</si>
  <si>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</si>
  <si>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</si>
  <si>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</si>
  <si>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</si>
  <si>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</si>
  <si>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</si>
  <si>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</si>
  <si>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</si>
  <si>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</si>
  <si>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</si>
  <si>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</si>
  <si>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</si>
  <si>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</si>
  <si>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</si>
  <si>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</si>
  <si>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</si>
  <si>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</si>
  <si>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</si>
  <si>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</si>
  <si>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</si>
  <si>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</si>
  <si>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</si>
  <si>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</si>
  <si>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</si>
  <si>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</si>
  <si>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</si>
  <si>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</si>
  <si>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</si>
  <si>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</si>
  <si>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</si>
  <si>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</si>
  <si>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</si>
  <si>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</si>
  <si>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</si>
  <si>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</si>
  <si>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</si>
  <si>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</si>
  <si>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</si>
  <si>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</si>
  <si>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</si>
  <si>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</si>
  <si>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</si>
  <si>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</si>
  <si>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</si>
  <si>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</si>
  <si>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</si>
  <si>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</si>
  <si>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</si>
  <si>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</si>
  <si>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</si>
  <si>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</si>
  <si>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</si>
  <si>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</si>
  <si>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</si>
  <si>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</si>
  <si>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</si>
  <si>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</si>
  <si>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</si>
  <si>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</si>
  <si>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</si>
  <si>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</si>
  <si>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</si>
  <si>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</si>
  <si>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</si>
  <si>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</si>
  <si>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</si>
  <si>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</si>
  <si>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</si>
  <si>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</si>
  <si>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</si>
  <si>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</si>
  <si>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</si>
  <si>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</si>
  <si>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</si>
  <si>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</si>
  <si>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</si>
  <si>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</si>
  <si>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</si>
  <si>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</si>
  <si>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</si>
  <si>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</si>
  <si>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</si>
  <si>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</si>
  <si>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</si>
  <si>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</si>
  <si>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</si>
  <si>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</si>
  <si>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</si>
  <si>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</si>
  <si>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</si>
  <si>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</si>
  <si>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</si>
  <si>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</si>
  <si>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</si>
  <si>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</si>
  <si>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</si>
  <si>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</si>
  <si>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26000</t>
  </si>
  <si>
    <t>水洗化人口等（令和2年度実績）</t>
    <phoneticPr fontId="3"/>
  </si>
  <si>
    <t>し尿処理の状況（令和2年度実績）</t>
    <phoneticPr fontId="3"/>
  </si>
  <si>
    <t>26100</t>
  </si>
  <si>
    <t>京都市</t>
  </si>
  <si>
    <t/>
  </si>
  <si>
    <t>○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</si>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</sst>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28</v>
      </c>
      <c r="B7" s="116" t="s">
        <v>251</v>
      </c>
      <c r="C7" s="109" t="s">
        <v>200</v>
      </c>
      <c r="D7" s="110">
        <f>+SUM(E7,+I7)</f>
        <v>2593299</v>
      </c>
      <c r="E7" s="110">
        <f>+SUM(G7,+H7)</f>
        <v>76756</v>
      </c>
      <c r="F7" s="111">
        <f>IF(D7&gt;0,E7/D7*100,"-")</f>
        <v>2.9597821153673372</v>
      </c>
      <c r="G7" s="108">
        <f>SUM(G$8:G$207)</f>
        <v>75836</v>
      </c>
      <c r="H7" s="108">
        <f>SUM(H$8:H$207)</f>
        <v>920</v>
      </c>
      <c r="I7" s="110">
        <f>+SUM(K7,+M7,+O7)</f>
        <v>2516543</v>
      </c>
      <c r="J7" s="111">
        <f>IF(D7&gt;0,I7/D7*100,"-")</f>
        <v>97.040217884632668</v>
      </c>
      <c r="K7" s="108">
        <f>SUM(K$8:K$207)</f>
        <v>2391435</v>
      </c>
      <c r="L7" s="111">
        <f>IF(D7&gt;0,K7/D7*100,"-")</f>
        <v>92.215938077329312</v>
      </c>
      <c r="M7" s="108">
        <f>SUM(M$8:M$207)</f>
        <v>6304</v>
      </c>
      <c r="N7" s="111">
        <f>IF(D7&gt;0,M7/D7*100,"-")</f>
        <v>0.24308805116571597</v>
      </c>
      <c r="O7" s="108">
        <f>SUM(O$8:O$207)</f>
        <v>118804</v>
      </c>
      <c r="P7" s="108">
        <f>SUM(P$8:P$207)</f>
        <v>67930</v>
      </c>
      <c r="Q7" s="111">
        <f>IF(D7&gt;0,O7/D7*100,"-")</f>
        <v>4.5811917561376454</v>
      </c>
      <c r="R7" s="108">
        <f>SUM(R$8:R$207)</f>
        <v>59711</v>
      </c>
      <c r="S7" s="112">
        <f t="shared" ref="S7:Z7" si="0">COUNTIF(S$8:S$207,"○")</f>
        <v>17</v>
      </c>
      <c r="T7" s="112">
        <f t="shared" si="0"/>
        <v>8</v>
      </c>
      <c r="U7" s="112">
        <f t="shared" si="0"/>
        <v>0</v>
      </c>
      <c r="V7" s="112">
        <f t="shared" si="0"/>
        <v>1</v>
      </c>
      <c r="W7" s="112">
        <f t="shared" si="0"/>
        <v>13</v>
      </c>
      <c r="X7" s="112">
        <f t="shared" si="0"/>
        <v>3</v>
      </c>
      <c r="Y7" s="112">
        <f t="shared" si="0"/>
        <v>1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28</v>
      </c>
      <c r="B8" s="102" t="s">
        <v>254</v>
      </c>
      <c r="C8" s="101" t="s">
        <v>255</v>
      </c>
      <c r="D8" s="103">
        <f>+SUM(E8,+I8)</f>
        <v>1463723</v>
      </c>
      <c r="E8" s="103">
        <f>+SUM(G8,+H8)</f>
        <v>5383</v>
      </c>
      <c r="F8" s="104">
        <f>IF(D8&gt;0,E8/D8*100,"-")</f>
        <v>0.36776083999499903</v>
      </c>
      <c r="G8" s="103">
        <v>5383</v>
      </c>
      <c r="H8" s="103">
        <v>0</v>
      </c>
      <c r="I8" s="103">
        <f>+SUM(K8,+M8,+O8)</f>
        <v>1458340</v>
      </c>
      <c r="J8" s="104">
        <f>IF(D8&gt;0,I8/D8*100,"-")</f>
        <v>99.632239160005</v>
      </c>
      <c r="K8" s="103">
        <v>1450076</v>
      </c>
      <c r="L8" s="104">
        <f>IF(D8&gt;0,K8/D8*100,"-")</f>
        <v>99.067651461376229</v>
      </c>
      <c r="M8" s="103">
        <v>485</v>
      </c>
      <c r="N8" s="104">
        <f>IF(D8&gt;0,M8/D8*100,"-")</f>
        <v>3.3134684636369038E-2</v>
      </c>
      <c r="O8" s="103">
        <v>7779</v>
      </c>
      <c r="P8" s="103">
        <v>4492</v>
      </c>
      <c r="Q8" s="104">
        <f>IF(D8&gt;0,O8/D8*100,"-")</f>
        <v>0.53145301399240152</v>
      </c>
      <c r="R8" s="103">
        <v>44625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28</v>
      </c>
      <c r="B9" s="102" t="s">
        <v>258</v>
      </c>
      <c r="C9" s="101" t="s">
        <v>259</v>
      </c>
      <c r="D9" s="103">
        <f>+SUM(E9,+I9)</f>
        <v>77120</v>
      </c>
      <c r="E9" s="103">
        <f>+SUM(G9,+H9)</f>
        <v>2866</v>
      </c>
      <c r="F9" s="104">
        <f>IF(D9&gt;0,E9/D9*100,"-")</f>
        <v>3.716286307053942</v>
      </c>
      <c r="G9" s="103">
        <v>2866</v>
      </c>
      <c r="H9" s="103">
        <v>0</v>
      </c>
      <c r="I9" s="103">
        <f>+SUM(K9,+M9,+O9)</f>
        <v>74254</v>
      </c>
      <c r="J9" s="104">
        <f>IF(D9&gt;0,I9/D9*100,"-")</f>
        <v>96.283713692946066</v>
      </c>
      <c r="K9" s="103">
        <v>63625</v>
      </c>
      <c r="L9" s="104">
        <f>IF(D9&gt;0,K9/D9*100,"-")</f>
        <v>82.50129668049793</v>
      </c>
      <c r="M9" s="103">
        <v>0</v>
      </c>
      <c r="N9" s="104">
        <f>IF(D9&gt;0,M9/D9*100,"-")</f>
        <v>0</v>
      </c>
      <c r="O9" s="103">
        <v>10629</v>
      </c>
      <c r="P9" s="103">
        <v>2563</v>
      </c>
      <c r="Q9" s="104">
        <f>IF(D9&gt;0,O9/D9*100,"-")</f>
        <v>13.782417012448134</v>
      </c>
      <c r="R9" s="103">
        <v>1030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28</v>
      </c>
      <c r="B10" s="102" t="s">
        <v>260</v>
      </c>
      <c r="C10" s="101" t="s">
        <v>261</v>
      </c>
      <c r="D10" s="103">
        <f>+SUM(E10,+I10)</f>
        <v>79743</v>
      </c>
      <c r="E10" s="103">
        <f>+SUM(G10,+H10)</f>
        <v>6970</v>
      </c>
      <c r="F10" s="104">
        <f>IF(D10&gt;0,E10/D10*100,"-")</f>
        <v>8.7405791103921349</v>
      </c>
      <c r="G10" s="103">
        <v>6431</v>
      </c>
      <c r="H10" s="103">
        <v>539</v>
      </c>
      <c r="I10" s="103">
        <f>+SUM(K10,+M10,+O10)</f>
        <v>72773</v>
      </c>
      <c r="J10" s="104">
        <f>IF(D10&gt;0,I10/D10*100,"-")</f>
        <v>91.259420889607867</v>
      </c>
      <c r="K10" s="103">
        <v>67777</v>
      </c>
      <c r="L10" s="104">
        <f>IF(D10&gt;0,K10/D10*100,"-")</f>
        <v>84.994294170021192</v>
      </c>
      <c r="M10" s="103">
        <v>0</v>
      </c>
      <c r="N10" s="104">
        <f>IF(D10&gt;0,M10/D10*100,"-")</f>
        <v>0</v>
      </c>
      <c r="O10" s="103">
        <v>4996</v>
      </c>
      <c r="P10" s="103">
        <v>4507</v>
      </c>
      <c r="Q10" s="104">
        <f>IF(D10&gt;0,O10/D10*100,"-")</f>
        <v>6.2651267195866724</v>
      </c>
      <c r="R10" s="103">
        <v>1022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28</v>
      </c>
      <c r="B11" s="102" t="s">
        <v>262</v>
      </c>
      <c r="C11" s="101" t="s">
        <v>263</v>
      </c>
      <c r="D11" s="103">
        <f>+SUM(E11,+I11)</f>
        <v>32883</v>
      </c>
      <c r="E11" s="103">
        <f>+SUM(G11,+H11)</f>
        <v>7816</v>
      </c>
      <c r="F11" s="104">
        <f>IF(D11&gt;0,E11/D11*100,"-")</f>
        <v>23.7691208223094</v>
      </c>
      <c r="G11" s="103">
        <v>7795</v>
      </c>
      <c r="H11" s="103">
        <v>21</v>
      </c>
      <c r="I11" s="103">
        <f>+SUM(K11,+M11,+O11)</f>
        <v>25067</v>
      </c>
      <c r="J11" s="104">
        <f>IF(D11&gt;0,I11/D11*100,"-")</f>
        <v>76.230879177690596</v>
      </c>
      <c r="K11" s="103">
        <v>14262</v>
      </c>
      <c r="L11" s="104">
        <f>IF(D11&gt;0,K11/D11*100,"-")</f>
        <v>43.371955113584526</v>
      </c>
      <c r="M11" s="103">
        <v>94</v>
      </c>
      <c r="N11" s="104">
        <f>IF(D11&gt;0,M11/D11*100,"-")</f>
        <v>0.28586199556001585</v>
      </c>
      <c r="O11" s="103">
        <v>10711</v>
      </c>
      <c r="P11" s="103">
        <v>852</v>
      </c>
      <c r="Q11" s="104">
        <f>IF(D11&gt;0,O11/D11*100,"-")</f>
        <v>32.573062068546058</v>
      </c>
      <c r="R11" s="103">
        <v>488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28</v>
      </c>
      <c r="B12" s="102" t="s">
        <v>264</v>
      </c>
      <c r="C12" s="101" t="s">
        <v>265</v>
      </c>
      <c r="D12" s="103">
        <f>+SUM(E12,+I12)</f>
        <v>185203</v>
      </c>
      <c r="E12" s="103">
        <f>+SUM(G12,+H12)</f>
        <v>3522</v>
      </c>
      <c r="F12" s="104">
        <f>IF(D12&gt;0,E12/D12*100,"-")</f>
        <v>1.9016970567431413</v>
      </c>
      <c r="G12" s="103">
        <v>3520</v>
      </c>
      <c r="H12" s="103">
        <v>2</v>
      </c>
      <c r="I12" s="103">
        <f>+SUM(K12,+M12,+O12)</f>
        <v>181681</v>
      </c>
      <c r="J12" s="104">
        <f>IF(D12&gt;0,I12/D12*100,"-")</f>
        <v>98.098302943256854</v>
      </c>
      <c r="K12" s="103">
        <v>155782</v>
      </c>
      <c r="L12" s="104">
        <f>IF(D12&gt;0,K12/D12*100,"-")</f>
        <v>84.114188215093705</v>
      </c>
      <c r="M12" s="103">
        <v>0</v>
      </c>
      <c r="N12" s="104">
        <f>IF(D12&gt;0,M12/D12*100,"-")</f>
        <v>0</v>
      </c>
      <c r="O12" s="103">
        <v>25899</v>
      </c>
      <c r="P12" s="103">
        <v>14211</v>
      </c>
      <c r="Q12" s="104">
        <f>IF(D12&gt;0,O12/D12*100,"-")</f>
        <v>13.984114728163149</v>
      </c>
      <c r="R12" s="103">
        <v>2951</v>
      </c>
      <c r="S12" s="101"/>
      <c r="T12" s="101" t="s">
        <v>257</v>
      </c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28</v>
      </c>
      <c r="B13" s="102" t="s">
        <v>266</v>
      </c>
      <c r="C13" s="101" t="s">
        <v>267</v>
      </c>
      <c r="D13" s="103">
        <f>+SUM(E13,+I13)</f>
        <v>17463</v>
      </c>
      <c r="E13" s="103">
        <f>+SUM(G13,+H13)</f>
        <v>5156</v>
      </c>
      <c r="F13" s="104">
        <f>IF(D13&gt;0,E13/D13*100,"-")</f>
        <v>29.525282024852544</v>
      </c>
      <c r="G13" s="103">
        <v>5156</v>
      </c>
      <c r="H13" s="103">
        <v>0</v>
      </c>
      <c r="I13" s="103">
        <f>+SUM(K13,+M13,+O13)</f>
        <v>12307</v>
      </c>
      <c r="J13" s="104">
        <f>IF(D13&gt;0,I13/D13*100,"-")</f>
        <v>70.474717975147456</v>
      </c>
      <c r="K13" s="103">
        <v>10499</v>
      </c>
      <c r="L13" s="104">
        <f>IF(D13&gt;0,K13/D13*100,"-")</f>
        <v>60.121399530435781</v>
      </c>
      <c r="M13" s="103">
        <v>0</v>
      </c>
      <c r="N13" s="104">
        <f>IF(D13&gt;0,M13/D13*100,"-")</f>
        <v>0</v>
      </c>
      <c r="O13" s="103">
        <v>1808</v>
      </c>
      <c r="P13" s="103">
        <v>1799</v>
      </c>
      <c r="Q13" s="104">
        <f>IF(D13&gt;0,O13/D13*100,"-")</f>
        <v>10.353318444711675</v>
      </c>
      <c r="R13" s="103">
        <v>165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28</v>
      </c>
      <c r="B14" s="102" t="s">
        <v>268</v>
      </c>
      <c r="C14" s="101" t="s">
        <v>269</v>
      </c>
      <c r="D14" s="103">
        <f>+SUM(E14,+I14)</f>
        <v>87937</v>
      </c>
      <c r="E14" s="103">
        <f>+SUM(G14,+H14)</f>
        <v>4957</v>
      </c>
      <c r="F14" s="104">
        <f>IF(D14&gt;0,E14/D14*100,"-")</f>
        <v>5.6369901179253326</v>
      </c>
      <c r="G14" s="103">
        <v>4957</v>
      </c>
      <c r="H14" s="103">
        <v>0</v>
      </c>
      <c r="I14" s="103">
        <f>+SUM(K14,+M14,+O14)</f>
        <v>82980</v>
      </c>
      <c r="J14" s="104">
        <f>IF(D14&gt;0,I14/D14*100,"-")</f>
        <v>94.363009882074664</v>
      </c>
      <c r="K14" s="103">
        <v>73050</v>
      </c>
      <c r="L14" s="104">
        <f>IF(D14&gt;0,K14/D14*100,"-")</f>
        <v>83.070834802187932</v>
      </c>
      <c r="M14" s="103">
        <v>0</v>
      </c>
      <c r="N14" s="104">
        <f>IF(D14&gt;0,M14/D14*100,"-")</f>
        <v>0</v>
      </c>
      <c r="O14" s="103">
        <v>9930</v>
      </c>
      <c r="P14" s="103">
        <v>2980</v>
      </c>
      <c r="Q14" s="104">
        <f>IF(D14&gt;0,O14/D14*100,"-")</f>
        <v>11.292175079886738</v>
      </c>
      <c r="R14" s="103">
        <v>1059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28</v>
      </c>
      <c r="B15" s="102" t="s">
        <v>270</v>
      </c>
      <c r="C15" s="101" t="s">
        <v>271</v>
      </c>
      <c r="D15" s="103">
        <f>+SUM(E15,+I15)</f>
        <v>75842</v>
      </c>
      <c r="E15" s="103">
        <f>+SUM(G15,+H15)</f>
        <v>1278</v>
      </c>
      <c r="F15" s="104">
        <f>IF(D15&gt;0,E15/D15*100,"-")</f>
        <v>1.6850821444582158</v>
      </c>
      <c r="G15" s="103">
        <v>1278</v>
      </c>
      <c r="H15" s="103">
        <v>0</v>
      </c>
      <c r="I15" s="103">
        <f>+SUM(K15,+M15,+O15)</f>
        <v>74564</v>
      </c>
      <c r="J15" s="104">
        <f>IF(D15&gt;0,I15/D15*100,"-")</f>
        <v>98.314917855541779</v>
      </c>
      <c r="K15" s="103">
        <v>70995</v>
      </c>
      <c r="L15" s="104">
        <f>IF(D15&gt;0,K15/D15*100,"-")</f>
        <v>93.609082038975771</v>
      </c>
      <c r="M15" s="103">
        <v>0</v>
      </c>
      <c r="N15" s="104">
        <f>IF(D15&gt;0,M15/D15*100,"-")</f>
        <v>0</v>
      </c>
      <c r="O15" s="103">
        <v>3569</v>
      </c>
      <c r="P15" s="103">
        <v>1076</v>
      </c>
      <c r="Q15" s="104">
        <f>IF(D15&gt;0,O15/D15*100,"-")</f>
        <v>4.7058358165660188</v>
      </c>
      <c r="R15" s="103">
        <v>754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28</v>
      </c>
      <c r="B16" s="102" t="s">
        <v>272</v>
      </c>
      <c r="C16" s="101" t="s">
        <v>273</v>
      </c>
      <c r="D16" s="103">
        <f>+SUM(E16,+I16)</f>
        <v>57371</v>
      </c>
      <c r="E16" s="103">
        <f>+SUM(G16,+H16)</f>
        <v>101</v>
      </c>
      <c r="F16" s="104">
        <f>IF(D16&gt;0,E16/D16*100,"-")</f>
        <v>0.17604713182618395</v>
      </c>
      <c r="G16" s="103">
        <v>101</v>
      </c>
      <c r="H16" s="103">
        <v>0</v>
      </c>
      <c r="I16" s="103">
        <f>+SUM(K16,+M16,+O16)</f>
        <v>57270</v>
      </c>
      <c r="J16" s="104">
        <f>IF(D16&gt;0,I16/D16*100,"-")</f>
        <v>99.823952868173819</v>
      </c>
      <c r="K16" s="103">
        <v>56875</v>
      </c>
      <c r="L16" s="104">
        <f>IF(D16&gt;0,K16/D16*100,"-")</f>
        <v>99.135451709051608</v>
      </c>
      <c r="M16" s="103">
        <v>0</v>
      </c>
      <c r="N16" s="104">
        <f>IF(D16&gt;0,M16/D16*100,"-")</f>
        <v>0</v>
      </c>
      <c r="O16" s="103">
        <v>395</v>
      </c>
      <c r="P16" s="103">
        <v>19</v>
      </c>
      <c r="Q16" s="104">
        <f>IF(D16&gt;0,O16/D16*100,"-")</f>
        <v>0.68850115912220455</v>
      </c>
      <c r="R16" s="103">
        <v>534</v>
      </c>
      <c r="S16" s="101"/>
      <c r="T16" s="101" t="s">
        <v>257</v>
      </c>
      <c r="U16" s="101"/>
      <c r="V16" s="101"/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28</v>
      </c>
      <c r="B17" s="102" t="s">
        <v>274</v>
      </c>
      <c r="C17" s="101" t="s">
        <v>275</v>
      </c>
      <c r="D17" s="103">
        <f>+SUM(E17,+I17)</f>
        <v>81043</v>
      </c>
      <c r="E17" s="103">
        <f>+SUM(G17,+H17)</f>
        <v>138</v>
      </c>
      <c r="F17" s="104">
        <f>IF(D17&gt;0,E17/D17*100,"-")</f>
        <v>0.17027997482817761</v>
      </c>
      <c r="G17" s="103">
        <v>138</v>
      </c>
      <c r="H17" s="103">
        <v>0</v>
      </c>
      <c r="I17" s="103">
        <f>+SUM(K17,+M17,+O17)</f>
        <v>80905</v>
      </c>
      <c r="J17" s="104">
        <f>IF(D17&gt;0,I17/D17*100,"-")</f>
        <v>99.829720025171824</v>
      </c>
      <c r="K17" s="103">
        <v>80316</v>
      </c>
      <c r="L17" s="104">
        <f>IF(D17&gt;0,K17/D17*100,"-")</f>
        <v>99.102945349999388</v>
      </c>
      <c r="M17" s="103">
        <v>0</v>
      </c>
      <c r="N17" s="104">
        <f>IF(D17&gt;0,M17/D17*100,"-")</f>
        <v>0</v>
      </c>
      <c r="O17" s="103">
        <v>589</v>
      </c>
      <c r="P17" s="103">
        <v>44</v>
      </c>
      <c r="Q17" s="104">
        <f>IF(D17&gt;0,O17/D17*100,"-")</f>
        <v>0.72677467517243932</v>
      </c>
      <c r="R17" s="103">
        <v>734</v>
      </c>
      <c r="S17" s="101"/>
      <c r="T17" s="101" t="s">
        <v>257</v>
      </c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28</v>
      </c>
      <c r="B18" s="102" t="s">
        <v>276</v>
      </c>
      <c r="C18" s="101" t="s">
        <v>277</v>
      </c>
      <c r="D18" s="103">
        <f>+SUM(E18,+I18)</f>
        <v>70469</v>
      </c>
      <c r="E18" s="103">
        <f>+SUM(G18,+H18)</f>
        <v>473</v>
      </c>
      <c r="F18" s="104">
        <f>IF(D18&gt;0,E18/D18*100,"-")</f>
        <v>0.67121713093700774</v>
      </c>
      <c r="G18" s="103">
        <v>473</v>
      </c>
      <c r="H18" s="103">
        <v>0</v>
      </c>
      <c r="I18" s="103">
        <f>+SUM(K18,+M18,+O18)</f>
        <v>69996</v>
      </c>
      <c r="J18" s="104">
        <f>IF(D18&gt;0,I18/D18*100,"-")</f>
        <v>99.328782869062991</v>
      </c>
      <c r="K18" s="103">
        <v>69670</v>
      </c>
      <c r="L18" s="104">
        <f>IF(D18&gt;0,K18/D18*100,"-")</f>
        <v>98.86616810228611</v>
      </c>
      <c r="M18" s="103">
        <v>0</v>
      </c>
      <c r="N18" s="104">
        <f>IF(D18&gt;0,M18/D18*100,"-")</f>
        <v>0</v>
      </c>
      <c r="O18" s="103">
        <v>326</v>
      </c>
      <c r="P18" s="103">
        <v>98</v>
      </c>
      <c r="Q18" s="104">
        <f>IF(D18&gt;0,O18/D18*100,"-")</f>
        <v>0.46261476677688063</v>
      </c>
      <c r="R18" s="103">
        <v>1753</v>
      </c>
      <c r="S18" s="101"/>
      <c r="T18" s="101" t="s">
        <v>257</v>
      </c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28</v>
      </c>
      <c r="B19" s="102" t="s">
        <v>278</v>
      </c>
      <c r="C19" s="101" t="s">
        <v>279</v>
      </c>
      <c r="D19" s="103">
        <f>+SUM(E19,+I19)</f>
        <v>70535</v>
      </c>
      <c r="E19" s="103">
        <f>+SUM(G19,+H19)</f>
        <v>1399</v>
      </c>
      <c r="F19" s="104">
        <f>IF(D19&gt;0,E19/D19*100,"-")</f>
        <v>1.9834124902530659</v>
      </c>
      <c r="G19" s="103">
        <v>1399</v>
      </c>
      <c r="H19" s="103">
        <v>0</v>
      </c>
      <c r="I19" s="103">
        <f>+SUM(K19,+M19,+O19)</f>
        <v>69136</v>
      </c>
      <c r="J19" s="104">
        <f>IF(D19&gt;0,I19/D19*100,"-")</f>
        <v>98.016587509746927</v>
      </c>
      <c r="K19" s="103">
        <v>67422</v>
      </c>
      <c r="L19" s="104">
        <f>IF(D19&gt;0,K19/D19*100,"-")</f>
        <v>95.586588218614878</v>
      </c>
      <c r="M19" s="103">
        <v>0</v>
      </c>
      <c r="N19" s="104">
        <f>IF(D19&gt;0,M19/D19*100,"-")</f>
        <v>0</v>
      </c>
      <c r="O19" s="103">
        <v>1714</v>
      </c>
      <c r="P19" s="103">
        <v>1125</v>
      </c>
      <c r="Q19" s="104">
        <f>IF(D19&gt;0,O19/D19*100,"-")</f>
        <v>2.429999291132062</v>
      </c>
      <c r="R19" s="103">
        <v>1028</v>
      </c>
      <c r="S19" s="101" t="s">
        <v>257</v>
      </c>
      <c r="T19" s="101"/>
      <c r="U19" s="101"/>
      <c r="V19" s="101"/>
      <c r="W19" s="101"/>
      <c r="X19" s="101"/>
      <c r="Y19" s="101" t="s">
        <v>257</v>
      </c>
      <c r="Z19" s="101"/>
      <c r="AA19" s="189" t="s">
        <v>256</v>
      </c>
      <c r="AB19" s="190"/>
    </row>
    <row r="20" spans="1:28" s="105" customFormat="1" ht="13.5" customHeight="1">
      <c r="A20" s="101" t="s">
        <v>28</v>
      </c>
      <c r="B20" s="102" t="s">
        <v>280</v>
      </c>
      <c r="C20" s="101" t="s">
        <v>281</v>
      </c>
      <c r="D20" s="103">
        <f>+SUM(E20,+I20)</f>
        <v>53784</v>
      </c>
      <c r="E20" s="103">
        <f>+SUM(G20,+H20)</f>
        <v>20133</v>
      </c>
      <c r="F20" s="104">
        <f>IF(D20&gt;0,E20/D20*100,"-")</f>
        <v>37.433065595716201</v>
      </c>
      <c r="G20" s="103">
        <v>19839</v>
      </c>
      <c r="H20" s="103">
        <v>294</v>
      </c>
      <c r="I20" s="103">
        <f>+SUM(K20,+M20,+O20)</f>
        <v>33651</v>
      </c>
      <c r="J20" s="104">
        <f>IF(D20&gt;0,I20/D20*100,"-")</f>
        <v>62.566934404283799</v>
      </c>
      <c r="K20" s="103">
        <v>17848</v>
      </c>
      <c r="L20" s="104">
        <f>IF(D20&gt;0,K20/D20*100,"-")</f>
        <v>33.184590212702666</v>
      </c>
      <c r="M20" s="103">
        <v>5725</v>
      </c>
      <c r="N20" s="104">
        <f>IF(D20&gt;0,M20/D20*100,"-")</f>
        <v>10.644429570132381</v>
      </c>
      <c r="O20" s="103">
        <v>10078</v>
      </c>
      <c r="P20" s="103">
        <v>8798</v>
      </c>
      <c r="Q20" s="104">
        <f>IF(D20&gt;0,O20/D20*100,"-")</f>
        <v>18.737914621448759</v>
      </c>
      <c r="R20" s="103">
        <v>481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28</v>
      </c>
      <c r="B21" s="102" t="s">
        <v>282</v>
      </c>
      <c r="C21" s="101" t="s">
        <v>283</v>
      </c>
      <c r="D21" s="103">
        <f>+SUM(E21,+I21)</f>
        <v>31180</v>
      </c>
      <c r="E21" s="103">
        <f>+SUM(G21,+H21)</f>
        <v>2787</v>
      </c>
      <c r="F21" s="104">
        <f>IF(D21&gt;0,E21/D21*100,"-")</f>
        <v>8.9384220654265558</v>
      </c>
      <c r="G21" s="103">
        <v>2787</v>
      </c>
      <c r="H21" s="103">
        <v>0</v>
      </c>
      <c r="I21" s="103">
        <f>+SUM(K21,+M21,+O21)</f>
        <v>28393</v>
      </c>
      <c r="J21" s="104">
        <f>IF(D21&gt;0,I21/D21*100,"-")</f>
        <v>91.06157793457345</v>
      </c>
      <c r="K21" s="103">
        <v>20932</v>
      </c>
      <c r="L21" s="104">
        <f>IF(D21&gt;0,K21/D21*100,"-")</f>
        <v>67.132777421423995</v>
      </c>
      <c r="M21" s="103">
        <v>0</v>
      </c>
      <c r="N21" s="104">
        <f>IF(D21&gt;0,M21/D21*100,"-")</f>
        <v>0</v>
      </c>
      <c r="O21" s="103">
        <v>7461</v>
      </c>
      <c r="P21" s="103">
        <v>7396</v>
      </c>
      <c r="Q21" s="104">
        <f>IF(D21&gt;0,O21/D21*100,"-")</f>
        <v>23.928800513149454</v>
      </c>
      <c r="R21" s="103">
        <v>369</v>
      </c>
      <c r="S21" s="101" t="s">
        <v>257</v>
      </c>
      <c r="T21" s="101"/>
      <c r="U21" s="101"/>
      <c r="V21" s="101"/>
      <c r="W21" s="101"/>
      <c r="X21" s="101" t="s">
        <v>257</v>
      </c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28</v>
      </c>
      <c r="B22" s="102" t="s">
        <v>284</v>
      </c>
      <c r="C22" s="101" t="s">
        <v>285</v>
      </c>
      <c r="D22" s="103">
        <f>+SUM(E22,+I22)</f>
        <v>78724</v>
      </c>
      <c r="E22" s="103">
        <f>+SUM(G22,+H22)</f>
        <v>3040</v>
      </c>
      <c r="F22" s="104">
        <f>IF(D22&gt;0,E22/D22*100,"-")</f>
        <v>3.8615923987602252</v>
      </c>
      <c r="G22" s="103">
        <v>3026</v>
      </c>
      <c r="H22" s="103">
        <v>14</v>
      </c>
      <c r="I22" s="103">
        <f>+SUM(K22,+M22,+O22)</f>
        <v>75684</v>
      </c>
      <c r="J22" s="104">
        <f>IF(D22&gt;0,I22/D22*100,"-")</f>
        <v>96.138407601239777</v>
      </c>
      <c r="K22" s="103">
        <v>69330</v>
      </c>
      <c r="L22" s="104">
        <f>IF(D22&gt;0,K22/D22*100,"-")</f>
        <v>88.06717138356791</v>
      </c>
      <c r="M22" s="103">
        <v>0</v>
      </c>
      <c r="N22" s="104">
        <f>IF(D22&gt;0,M22/D22*100,"-")</f>
        <v>0</v>
      </c>
      <c r="O22" s="103">
        <v>6354</v>
      </c>
      <c r="P22" s="103">
        <v>4545</v>
      </c>
      <c r="Q22" s="104">
        <f>IF(D22&gt;0,O22/D22*100,"-")</f>
        <v>8.0712362176718671</v>
      </c>
      <c r="R22" s="103">
        <v>629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28</v>
      </c>
      <c r="B23" s="102" t="s">
        <v>286</v>
      </c>
      <c r="C23" s="101" t="s">
        <v>287</v>
      </c>
      <c r="D23" s="103">
        <f>+SUM(E23,+I23)</f>
        <v>16324</v>
      </c>
      <c r="E23" s="103">
        <f>+SUM(G23,+H23)</f>
        <v>31</v>
      </c>
      <c r="F23" s="104">
        <f>IF(D23&gt;0,E23/D23*100,"-")</f>
        <v>0.18990443518745403</v>
      </c>
      <c r="G23" s="103">
        <v>31</v>
      </c>
      <c r="H23" s="103">
        <v>0</v>
      </c>
      <c r="I23" s="103">
        <f>+SUM(K23,+M23,+O23)</f>
        <v>16293</v>
      </c>
      <c r="J23" s="104">
        <f>IF(D23&gt;0,I23/D23*100,"-")</f>
        <v>99.810095564812556</v>
      </c>
      <c r="K23" s="103">
        <v>16255</v>
      </c>
      <c r="L23" s="104">
        <f>IF(D23&gt;0,K23/D23*100,"-")</f>
        <v>99.577309482969852</v>
      </c>
      <c r="M23" s="103">
        <v>0</v>
      </c>
      <c r="N23" s="104">
        <f>IF(D23&gt;0,M23/D23*100,"-")</f>
        <v>0</v>
      </c>
      <c r="O23" s="103">
        <v>38</v>
      </c>
      <c r="P23" s="103">
        <v>0</v>
      </c>
      <c r="Q23" s="104">
        <f>IF(D23&gt;0,O23/D23*100,"-")</f>
        <v>0.23278608184268559</v>
      </c>
      <c r="R23" s="103">
        <v>140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28</v>
      </c>
      <c r="B24" s="102" t="s">
        <v>288</v>
      </c>
      <c r="C24" s="101" t="s">
        <v>289</v>
      </c>
      <c r="D24" s="103">
        <f>+SUM(E24,+I24)</f>
        <v>15784</v>
      </c>
      <c r="E24" s="103">
        <f>+SUM(G24,+H24)</f>
        <v>369</v>
      </c>
      <c r="F24" s="104">
        <f>IF(D24&gt;0,E24/D24*100,"-")</f>
        <v>2.3378104409528637</v>
      </c>
      <c r="G24" s="103">
        <v>366</v>
      </c>
      <c r="H24" s="103">
        <v>3</v>
      </c>
      <c r="I24" s="103">
        <f>+SUM(K24,+M24,+O24)</f>
        <v>15415</v>
      </c>
      <c r="J24" s="104">
        <f>IF(D24&gt;0,I24/D24*100,"-")</f>
        <v>97.662189559047135</v>
      </c>
      <c r="K24" s="103">
        <v>14742</v>
      </c>
      <c r="L24" s="104">
        <f>IF(D24&gt;0,K24/D24*100,"-")</f>
        <v>93.398378104409531</v>
      </c>
      <c r="M24" s="103">
        <v>0</v>
      </c>
      <c r="N24" s="104">
        <f>IF(D24&gt;0,M24/D24*100,"-")</f>
        <v>0</v>
      </c>
      <c r="O24" s="103">
        <v>673</v>
      </c>
      <c r="P24" s="103">
        <v>115</v>
      </c>
      <c r="Q24" s="104">
        <f>IF(D24&gt;0,O24/D24*100,"-")</f>
        <v>4.2638114546376071</v>
      </c>
      <c r="R24" s="103">
        <v>702</v>
      </c>
      <c r="S24" s="101"/>
      <c r="T24" s="101" t="s">
        <v>257</v>
      </c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28</v>
      </c>
      <c r="B25" s="102" t="s">
        <v>290</v>
      </c>
      <c r="C25" s="101" t="s">
        <v>291</v>
      </c>
      <c r="D25" s="103">
        <f>+SUM(E25,+I25)</f>
        <v>7317</v>
      </c>
      <c r="E25" s="103">
        <f>+SUM(G25,+H25)</f>
        <v>381</v>
      </c>
      <c r="F25" s="104">
        <f>IF(D25&gt;0,E25/D25*100,"-")</f>
        <v>5.2070520705207057</v>
      </c>
      <c r="G25" s="103">
        <v>381</v>
      </c>
      <c r="H25" s="103">
        <v>0</v>
      </c>
      <c r="I25" s="103">
        <f>+SUM(K25,+M25,+O25)</f>
        <v>6936</v>
      </c>
      <c r="J25" s="104">
        <f>IF(D25&gt;0,I25/D25*100,"-")</f>
        <v>94.792947929479297</v>
      </c>
      <c r="K25" s="103">
        <v>6439</v>
      </c>
      <c r="L25" s="104">
        <f>IF(D25&gt;0,K25/D25*100,"-")</f>
        <v>88.000546672133382</v>
      </c>
      <c r="M25" s="103">
        <v>0</v>
      </c>
      <c r="N25" s="104">
        <f>IF(D25&gt;0,M25/D25*100,"-")</f>
        <v>0</v>
      </c>
      <c r="O25" s="103">
        <v>497</v>
      </c>
      <c r="P25" s="103">
        <v>196</v>
      </c>
      <c r="Q25" s="104">
        <f>IF(D25&gt;0,O25/D25*100,"-")</f>
        <v>6.7924012573459063</v>
      </c>
      <c r="R25" s="103">
        <v>215</v>
      </c>
      <c r="S25" s="101"/>
      <c r="T25" s="101" t="s">
        <v>257</v>
      </c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28</v>
      </c>
      <c r="B26" s="102" t="s">
        <v>292</v>
      </c>
      <c r="C26" s="101" t="s">
        <v>293</v>
      </c>
      <c r="D26" s="103">
        <f>+SUM(E26,+I26)</f>
        <v>9165</v>
      </c>
      <c r="E26" s="103">
        <f>+SUM(G26,+H26)</f>
        <v>922</v>
      </c>
      <c r="F26" s="104">
        <f>IF(D26&gt;0,E26/D26*100,"-")</f>
        <v>10.060010911074741</v>
      </c>
      <c r="G26" s="103">
        <v>922</v>
      </c>
      <c r="H26" s="103">
        <v>0</v>
      </c>
      <c r="I26" s="103">
        <f>+SUM(K26,+M26,+O26)</f>
        <v>8243</v>
      </c>
      <c r="J26" s="104">
        <f>IF(D26&gt;0,I26/D26*100,"-")</f>
        <v>89.939989088925259</v>
      </c>
      <c r="K26" s="103">
        <v>6341</v>
      </c>
      <c r="L26" s="104">
        <f>IF(D26&gt;0,K26/D26*100,"-")</f>
        <v>69.187124931805783</v>
      </c>
      <c r="M26" s="103">
        <v>0</v>
      </c>
      <c r="N26" s="104">
        <f>IF(D26&gt;0,M26/D26*100,"-")</f>
        <v>0</v>
      </c>
      <c r="O26" s="103">
        <v>1902</v>
      </c>
      <c r="P26" s="103">
        <v>1160</v>
      </c>
      <c r="Q26" s="104">
        <f>IF(D26&gt;0,O26/D26*100,"-")</f>
        <v>20.752864157119475</v>
      </c>
      <c r="R26" s="103">
        <v>357</v>
      </c>
      <c r="S26" s="101"/>
      <c r="T26" s="101" t="s">
        <v>257</v>
      </c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28</v>
      </c>
      <c r="B27" s="102" t="s">
        <v>294</v>
      </c>
      <c r="C27" s="101" t="s">
        <v>295</v>
      </c>
      <c r="D27" s="103">
        <f>+SUM(E27,+I27)</f>
        <v>1263</v>
      </c>
      <c r="E27" s="103">
        <f>+SUM(G27,+H27)</f>
        <v>565</v>
      </c>
      <c r="F27" s="104">
        <f>IF(D27&gt;0,E27/D27*100,"-")</f>
        <v>44.734758511480599</v>
      </c>
      <c r="G27" s="103">
        <v>558</v>
      </c>
      <c r="H27" s="103">
        <v>7</v>
      </c>
      <c r="I27" s="103">
        <f>+SUM(K27,+M27,+O27)</f>
        <v>698</v>
      </c>
      <c r="J27" s="104">
        <f>IF(D27&gt;0,I27/D27*100,"-")</f>
        <v>55.265241488519401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698</v>
      </c>
      <c r="P27" s="103">
        <v>471</v>
      </c>
      <c r="Q27" s="104">
        <f>IF(D27&gt;0,O27/D27*100,"-")</f>
        <v>55.265241488519401</v>
      </c>
      <c r="R27" s="103">
        <v>4</v>
      </c>
      <c r="S27" s="101" t="s">
        <v>257</v>
      </c>
      <c r="T27" s="101"/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28</v>
      </c>
      <c r="B28" s="102" t="s">
        <v>296</v>
      </c>
      <c r="C28" s="101" t="s">
        <v>297</v>
      </c>
      <c r="D28" s="103">
        <f>+SUM(E28,+I28)</f>
        <v>3789</v>
      </c>
      <c r="E28" s="103">
        <f>+SUM(G28,+H28)</f>
        <v>606</v>
      </c>
      <c r="F28" s="104">
        <f>IF(D28&gt;0,E28/D28*100,"-")</f>
        <v>15.993665874901028</v>
      </c>
      <c r="G28" s="103">
        <v>606</v>
      </c>
      <c r="H28" s="103">
        <v>0</v>
      </c>
      <c r="I28" s="103">
        <f>+SUM(K28,+M28,+O28)</f>
        <v>3183</v>
      </c>
      <c r="J28" s="104">
        <f>IF(D28&gt;0,I28/D28*100,"-")</f>
        <v>84.006334125098974</v>
      </c>
      <c r="K28" s="103">
        <v>2265</v>
      </c>
      <c r="L28" s="104">
        <f>IF(D28&gt;0,K28/D28*100,"-")</f>
        <v>59.77830562153602</v>
      </c>
      <c r="M28" s="103">
        <v>0</v>
      </c>
      <c r="N28" s="104">
        <f>IF(D28&gt;0,M28/D28*100,"-")</f>
        <v>0</v>
      </c>
      <c r="O28" s="103">
        <v>918</v>
      </c>
      <c r="P28" s="103">
        <v>758</v>
      </c>
      <c r="Q28" s="104">
        <f>IF(D28&gt;0,O28/D28*100,"-")</f>
        <v>24.228028503562946</v>
      </c>
      <c r="R28" s="103">
        <v>22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28</v>
      </c>
      <c r="B29" s="102" t="s">
        <v>298</v>
      </c>
      <c r="C29" s="101" t="s">
        <v>299</v>
      </c>
      <c r="D29" s="103">
        <f>+SUM(E29,+I29)</f>
        <v>37141</v>
      </c>
      <c r="E29" s="103">
        <f>+SUM(G29,+H29)</f>
        <v>735</v>
      </c>
      <c r="F29" s="104">
        <f>IF(D29&gt;0,E29/D29*100,"-")</f>
        <v>1.9789451011012089</v>
      </c>
      <c r="G29" s="103">
        <v>726</v>
      </c>
      <c r="H29" s="103">
        <v>9</v>
      </c>
      <c r="I29" s="103">
        <f>+SUM(K29,+M29,+O29)</f>
        <v>36406</v>
      </c>
      <c r="J29" s="104">
        <f>IF(D29&gt;0,I29/D29*100,"-")</f>
        <v>98.021054898898797</v>
      </c>
      <c r="K29" s="103">
        <v>35610</v>
      </c>
      <c r="L29" s="104">
        <f>IF(D29&gt;0,K29/D29*100,"-")</f>
        <v>95.877870816617744</v>
      </c>
      <c r="M29" s="103">
        <v>0</v>
      </c>
      <c r="N29" s="104">
        <f>IF(D29&gt;0,M29/D29*100,"-")</f>
        <v>0</v>
      </c>
      <c r="O29" s="103">
        <v>796</v>
      </c>
      <c r="P29" s="103">
        <v>162</v>
      </c>
      <c r="Q29" s="104">
        <f>IF(D29&gt;0,O29/D29*100,"-")</f>
        <v>2.1431840822810373</v>
      </c>
      <c r="R29" s="103">
        <v>336</v>
      </c>
      <c r="S29" s="101" t="s">
        <v>257</v>
      </c>
      <c r="T29" s="101"/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28</v>
      </c>
      <c r="B30" s="102" t="s">
        <v>300</v>
      </c>
      <c r="C30" s="101" t="s">
        <v>301</v>
      </c>
      <c r="D30" s="103">
        <f>+SUM(E30,+I30)</f>
        <v>2622</v>
      </c>
      <c r="E30" s="103">
        <f>+SUM(G30,+H30)</f>
        <v>679</v>
      </c>
      <c r="F30" s="104">
        <f>IF(D30&gt;0,E30/D30*100,"-")</f>
        <v>25.896262395118232</v>
      </c>
      <c r="G30" s="103">
        <v>679</v>
      </c>
      <c r="H30" s="103">
        <v>0</v>
      </c>
      <c r="I30" s="103">
        <f>+SUM(K30,+M30,+O30)</f>
        <v>1943</v>
      </c>
      <c r="J30" s="104">
        <f>IF(D30&gt;0,I30/D30*100,"-")</f>
        <v>74.103737604881772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1943</v>
      </c>
      <c r="P30" s="103">
        <v>1733</v>
      </c>
      <c r="Q30" s="104">
        <f>IF(D30&gt;0,O30/D30*100,"-")</f>
        <v>74.103737604881772</v>
      </c>
      <c r="R30" s="103">
        <v>28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28</v>
      </c>
      <c r="B31" s="102" t="s">
        <v>302</v>
      </c>
      <c r="C31" s="101" t="s">
        <v>303</v>
      </c>
      <c r="D31" s="103">
        <f>+SUM(E31,+I31)</f>
        <v>13697</v>
      </c>
      <c r="E31" s="103">
        <f>+SUM(G31,+H31)</f>
        <v>1390</v>
      </c>
      <c r="F31" s="104">
        <f>IF(D31&gt;0,E31/D31*100,"-")</f>
        <v>10.148207636708769</v>
      </c>
      <c r="G31" s="103">
        <v>1390</v>
      </c>
      <c r="H31" s="103">
        <v>0</v>
      </c>
      <c r="I31" s="103">
        <f>+SUM(K31,+M31,+O31)</f>
        <v>12307</v>
      </c>
      <c r="J31" s="104">
        <f>IF(D31&gt;0,I31/D31*100,"-")</f>
        <v>89.851792363291224</v>
      </c>
      <c r="K31" s="103">
        <v>3946</v>
      </c>
      <c r="L31" s="104">
        <f>IF(D31&gt;0,K31/D31*100,"-")</f>
        <v>28.809228298167483</v>
      </c>
      <c r="M31" s="103">
        <v>0</v>
      </c>
      <c r="N31" s="104">
        <f>IF(D31&gt;0,M31/D31*100,"-")</f>
        <v>0</v>
      </c>
      <c r="O31" s="103">
        <v>8361</v>
      </c>
      <c r="P31" s="103">
        <v>8171</v>
      </c>
      <c r="Q31" s="104">
        <f>IF(D31&gt;0,O31/D31*100,"-")</f>
        <v>61.042564065123749</v>
      </c>
      <c r="R31" s="103">
        <v>182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28</v>
      </c>
      <c r="B32" s="102" t="s">
        <v>304</v>
      </c>
      <c r="C32" s="101" t="s">
        <v>305</v>
      </c>
      <c r="D32" s="103">
        <f>+SUM(E32,+I32)</f>
        <v>2051</v>
      </c>
      <c r="E32" s="103">
        <f>+SUM(G32,+H32)</f>
        <v>629</v>
      </c>
      <c r="F32" s="104">
        <f>IF(D32&gt;0,E32/D32*100,"-")</f>
        <v>30.667966845441246</v>
      </c>
      <c r="G32" s="103">
        <v>617</v>
      </c>
      <c r="H32" s="103">
        <v>12</v>
      </c>
      <c r="I32" s="103">
        <f>+SUM(K32,+M32,+O32)</f>
        <v>1422</v>
      </c>
      <c r="J32" s="104">
        <f>IF(D32&gt;0,I32/D32*100,"-")</f>
        <v>69.332033154558744</v>
      </c>
      <c r="K32" s="103">
        <v>1106</v>
      </c>
      <c r="L32" s="104">
        <f>IF(D32&gt;0,K32/D32*100,"-")</f>
        <v>53.924914675767923</v>
      </c>
      <c r="M32" s="103">
        <v>0</v>
      </c>
      <c r="N32" s="104">
        <f>IF(D32&gt;0,M32/D32*100,"-")</f>
        <v>0</v>
      </c>
      <c r="O32" s="103">
        <v>316</v>
      </c>
      <c r="P32" s="103">
        <v>315</v>
      </c>
      <c r="Q32" s="104">
        <f>IF(D32&gt;0,O32/D32*100,"-")</f>
        <v>15.407118478790835</v>
      </c>
      <c r="R32" s="103">
        <v>9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28</v>
      </c>
      <c r="B33" s="102" t="s">
        <v>306</v>
      </c>
      <c r="C33" s="101" t="s">
        <v>307</v>
      </c>
      <c r="D33" s="103">
        <f>+SUM(E33,+I33)</f>
        <v>21126</v>
      </c>
      <c r="E33" s="103">
        <f>+SUM(G33,+H33)</f>
        <v>4430</v>
      </c>
      <c r="F33" s="104">
        <f>IF(D33&gt;0,E33/D33*100,"-")</f>
        <v>20.969421565843039</v>
      </c>
      <c r="G33" s="103">
        <v>4411</v>
      </c>
      <c r="H33" s="103">
        <v>19</v>
      </c>
      <c r="I33" s="103">
        <f>+SUM(K33,+M33,+O33)</f>
        <v>16696</v>
      </c>
      <c r="J33" s="104">
        <f>IF(D33&gt;0,I33/D33*100,"-")</f>
        <v>79.030578434156965</v>
      </c>
      <c r="K33" s="103">
        <v>16272</v>
      </c>
      <c r="L33" s="104">
        <f>IF(D33&gt;0,K33/D33*100,"-")</f>
        <v>77.02357284862255</v>
      </c>
      <c r="M33" s="103">
        <v>0</v>
      </c>
      <c r="N33" s="104">
        <f>IF(D33&gt;0,M33/D33*100,"-")</f>
        <v>0</v>
      </c>
      <c r="O33" s="103">
        <v>424</v>
      </c>
      <c r="P33" s="103">
        <v>344</v>
      </c>
      <c r="Q33" s="104">
        <f>IF(D33&gt;0,O33/D33*100,"-")</f>
        <v>2.0070055855344124</v>
      </c>
      <c r="R33" s="103">
        <v>94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3">
    <sortCondition ref="A8:A33"/>
    <sortCondition ref="B8:B33"/>
    <sortCondition ref="C8:C33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京都府</v>
      </c>
      <c r="B7" s="107" t="str">
        <f>水洗化人口等!B7</f>
        <v>26000</v>
      </c>
      <c r="C7" s="106" t="s">
        <v>200</v>
      </c>
      <c r="D7" s="108">
        <f>SUM(E7,+H7,+K7)</f>
        <v>190915</v>
      </c>
      <c r="E7" s="108">
        <f>SUM(F7:G7)</f>
        <v>14696</v>
      </c>
      <c r="F7" s="108">
        <f>SUM(F$8:F$207)</f>
        <v>14696</v>
      </c>
      <c r="G7" s="108">
        <f>SUM(G$8:G$207)</f>
        <v>0</v>
      </c>
      <c r="H7" s="108">
        <f>SUM(I7:J7)</f>
        <v>106788</v>
      </c>
      <c r="I7" s="108">
        <f>SUM(I$8:I$207)</f>
        <v>63074</v>
      </c>
      <c r="J7" s="108">
        <f>SUM(J$8:J$207)</f>
        <v>43714</v>
      </c>
      <c r="K7" s="108">
        <f>SUM(L7:M7)</f>
        <v>69431</v>
      </c>
      <c r="L7" s="108">
        <f>SUM(L$8:L$207)</f>
        <v>8580</v>
      </c>
      <c r="M7" s="108">
        <f>SUM(M$8:M$207)</f>
        <v>60851</v>
      </c>
      <c r="N7" s="108">
        <f>SUM(O7,+V7,+AC7)</f>
        <v>192047</v>
      </c>
      <c r="O7" s="108">
        <f>SUM(P7:U7)</f>
        <v>86350</v>
      </c>
      <c r="P7" s="108">
        <f t="shared" ref="P7:U7" si="0">SUM(P$8:P$207)</f>
        <v>61129</v>
      </c>
      <c r="Q7" s="108">
        <f t="shared" si="0"/>
        <v>0</v>
      </c>
      <c r="R7" s="108">
        <f t="shared" si="0"/>
        <v>551</v>
      </c>
      <c r="S7" s="108">
        <f t="shared" si="0"/>
        <v>24670</v>
      </c>
      <c r="T7" s="108">
        <f t="shared" si="0"/>
        <v>0</v>
      </c>
      <c r="U7" s="108">
        <f t="shared" si="0"/>
        <v>0</v>
      </c>
      <c r="V7" s="108">
        <f>SUM(W7:AB7)</f>
        <v>104565</v>
      </c>
      <c r="W7" s="108">
        <f t="shared" ref="W7:AB7" si="1">SUM(W$8:W$207)</f>
        <v>61474</v>
      </c>
      <c r="X7" s="108">
        <f t="shared" si="1"/>
        <v>0</v>
      </c>
      <c r="Y7" s="108">
        <f t="shared" si="1"/>
        <v>257</v>
      </c>
      <c r="Z7" s="108">
        <f t="shared" si="1"/>
        <v>42834</v>
      </c>
      <c r="AA7" s="108">
        <f t="shared" si="1"/>
        <v>0</v>
      </c>
      <c r="AB7" s="108">
        <f t="shared" si="1"/>
        <v>0</v>
      </c>
      <c r="AC7" s="108">
        <f>SUM(AD7:AE7)</f>
        <v>1132</v>
      </c>
      <c r="AD7" s="108">
        <f>SUM(AD$8:AD$207)</f>
        <v>1132</v>
      </c>
      <c r="AE7" s="108">
        <f>SUM(AE$8:AE$207)</f>
        <v>0</v>
      </c>
      <c r="AF7" s="108">
        <f>SUM(AG7:AI7)</f>
        <v>369</v>
      </c>
      <c r="AG7" s="108">
        <f>SUM(AG$8:AG$207)</f>
        <v>369</v>
      </c>
      <c r="AH7" s="108">
        <f>SUM(AH$8:AH$207)</f>
        <v>0</v>
      </c>
      <c r="AI7" s="108">
        <f>SUM(AI$8:AI$207)</f>
        <v>0</v>
      </c>
      <c r="AJ7" s="108">
        <f>SUM(AK7:AS7)</f>
        <v>8346</v>
      </c>
      <c r="AK7" s="108">
        <f t="shared" ref="AK7:AS7" si="2">SUM(AK$8:AK$207)</f>
        <v>8140</v>
      </c>
      <c r="AL7" s="108">
        <f t="shared" si="2"/>
        <v>23</v>
      </c>
      <c r="AM7" s="108">
        <f t="shared" si="2"/>
        <v>16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137</v>
      </c>
      <c r="AS7" s="108">
        <f t="shared" si="2"/>
        <v>30</v>
      </c>
      <c r="AT7" s="108">
        <f>SUM(AU7:AY7)</f>
        <v>186</v>
      </c>
      <c r="AU7" s="108">
        <f>SUM(AU$8:AU$207)</f>
        <v>186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23</v>
      </c>
      <c r="BA7" s="108">
        <f>SUM(BA$8:BA$207)</f>
        <v>23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28</v>
      </c>
      <c r="B8" s="113" t="s">
        <v>254</v>
      </c>
      <c r="C8" s="101" t="s">
        <v>255</v>
      </c>
      <c r="D8" s="103">
        <f>SUM(E8,+H8,+K8)</f>
        <v>14701</v>
      </c>
      <c r="E8" s="103">
        <f>SUM(F8:G8)</f>
        <v>773</v>
      </c>
      <c r="F8" s="103">
        <v>773</v>
      </c>
      <c r="G8" s="103">
        <v>0</v>
      </c>
      <c r="H8" s="103">
        <f>SUM(I8:J8)</f>
        <v>6392</v>
      </c>
      <c r="I8" s="103">
        <v>6392</v>
      </c>
      <c r="J8" s="103">
        <v>0</v>
      </c>
      <c r="K8" s="103">
        <f>SUM(L8:M8)</f>
        <v>7536</v>
      </c>
      <c r="L8" s="103">
        <v>0</v>
      </c>
      <c r="M8" s="103">
        <v>7536</v>
      </c>
      <c r="N8" s="103">
        <f>SUM(O8,+V8,+AC8)</f>
        <v>14701</v>
      </c>
      <c r="O8" s="103">
        <f>SUM(P8:U8)</f>
        <v>7165</v>
      </c>
      <c r="P8" s="103">
        <v>0</v>
      </c>
      <c r="Q8" s="103">
        <v>0</v>
      </c>
      <c r="R8" s="103">
        <v>0</v>
      </c>
      <c r="S8" s="103">
        <v>7165</v>
      </c>
      <c r="T8" s="103">
        <v>0</v>
      </c>
      <c r="U8" s="103">
        <v>0</v>
      </c>
      <c r="V8" s="103">
        <f>SUM(W8:AB8)</f>
        <v>7536</v>
      </c>
      <c r="W8" s="103">
        <v>0</v>
      </c>
      <c r="X8" s="103">
        <v>0</v>
      </c>
      <c r="Y8" s="103">
        <v>0</v>
      </c>
      <c r="Z8" s="103">
        <v>7536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28</v>
      </c>
      <c r="B9" s="113" t="s">
        <v>258</v>
      </c>
      <c r="C9" s="101" t="s">
        <v>259</v>
      </c>
      <c r="D9" s="103">
        <f>SUM(E9,+H9,+K9)</f>
        <v>9998</v>
      </c>
      <c r="E9" s="103">
        <f>SUM(F9:G9)</f>
        <v>0</v>
      </c>
      <c r="F9" s="103">
        <v>0</v>
      </c>
      <c r="G9" s="103">
        <v>0</v>
      </c>
      <c r="H9" s="103">
        <f>SUM(I9:J9)</f>
        <v>9998</v>
      </c>
      <c r="I9" s="103">
        <v>2060</v>
      </c>
      <c r="J9" s="103">
        <v>7938</v>
      </c>
      <c r="K9" s="103">
        <f>SUM(L9:M9)</f>
        <v>0</v>
      </c>
      <c r="L9" s="103">
        <v>0</v>
      </c>
      <c r="M9" s="103">
        <v>0</v>
      </c>
      <c r="N9" s="103">
        <f>SUM(O9,+V9,+AC9)</f>
        <v>9998</v>
      </c>
      <c r="O9" s="103">
        <f>SUM(P9:U9)</f>
        <v>2060</v>
      </c>
      <c r="P9" s="103">
        <v>0</v>
      </c>
      <c r="Q9" s="103">
        <v>0</v>
      </c>
      <c r="R9" s="103">
        <v>0</v>
      </c>
      <c r="S9" s="103">
        <v>2060</v>
      </c>
      <c r="T9" s="103">
        <v>0</v>
      </c>
      <c r="U9" s="103">
        <v>0</v>
      </c>
      <c r="V9" s="103">
        <f>SUM(W9:AB9)</f>
        <v>7938</v>
      </c>
      <c r="W9" s="103">
        <v>0</v>
      </c>
      <c r="X9" s="103">
        <v>0</v>
      </c>
      <c r="Y9" s="103">
        <v>0</v>
      </c>
      <c r="Z9" s="103">
        <v>7938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28</v>
      </c>
      <c r="B10" s="113" t="s">
        <v>260</v>
      </c>
      <c r="C10" s="101" t="s">
        <v>261</v>
      </c>
      <c r="D10" s="103">
        <f>SUM(E10,+H10,+K10)</f>
        <v>14708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14708</v>
      </c>
      <c r="L10" s="103">
        <v>8580</v>
      </c>
      <c r="M10" s="103">
        <v>6128</v>
      </c>
      <c r="N10" s="103">
        <f>SUM(O10,+V10,+AC10)</f>
        <v>15427</v>
      </c>
      <c r="O10" s="103">
        <f>SUM(P10:U10)</f>
        <v>8580</v>
      </c>
      <c r="P10" s="103">
        <v>8580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6128</v>
      </c>
      <c r="W10" s="103">
        <v>6128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719</v>
      </c>
      <c r="AD10" s="103">
        <v>719</v>
      </c>
      <c r="AE10" s="103">
        <v>0</v>
      </c>
      <c r="AF10" s="103">
        <f>SUM(AG10:AI10)</f>
        <v>16</v>
      </c>
      <c r="AG10" s="103">
        <v>16</v>
      </c>
      <c r="AH10" s="103">
        <v>0</v>
      </c>
      <c r="AI10" s="103">
        <v>0</v>
      </c>
      <c r="AJ10" s="103">
        <f>SUM(AK10:AS10)</f>
        <v>16</v>
      </c>
      <c r="AK10" s="103">
        <v>0</v>
      </c>
      <c r="AL10" s="103">
        <v>0</v>
      </c>
      <c r="AM10" s="103">
        <v>16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28</v>
      </c>
      <c r="B11" s="113" t="s">
        <v>262</v>
      </c>
      <c r="C11" s="101" t="s">
        <v>263</v>
      </c>
      <c r="D11" s="103">
        <f>SUM(E11,+H11,+K11)</f>
        <v>22073</v>
      </c>
      <c r="E11" s="103">
        <f>SUM(F11:G11)</f>
        <v>0</v>
      </c>
      <c r="F11" s="103">
        <v>0</v>
      </c>
      <c r="G11" s="103">
        <v>0</v>
      </c>
      <c r="H11" s="103">
        <f>SUM(I11:J11)</f>
        <v>22073</v>
      </c>
      <c r="I11" s="103">
        <v>7063</v>
      </c>
      <c r="J11" s="103">
        <v>15010</v>
      </c>
      <c r="K11" s="103">
        <f>SUM(L11:M11)</f>
        <v>0</v>
      </c>
      <c r="L11" s="103">
        <v>0</v>
      </c>
      <c r="M11" s="103">
        <v>0</v>
      </c>
      <c r="N11" s="103">
        <f>SUM(O11,+V11,+AC11)</f>
        <v>22123</v>
      </c>
      <c r="O11" s="103">
        <f>SUM(P11:U11)</f>
        <v>7063</v>
      </c>
      <c r="P11" s="103">
        <v>7063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15010</v>
      </c>
      <c r="W11" s="103">
        <v>15010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50</v>
      </c>
      <c r="AD11" s="103">
        <v>50</v>
      </c>
      <c r="AE11" s="103">
        <v>0</v>
      </c>
      <c r="AF11" s="103">
        <f>SUM(AG11:AI11)</f>
        <v>57</v>
      </c>
      <c r="AG11" s="103">
        <v>57</v>
      </c>
      <c r="AH11" s="103">
        <v>0</v>
      </c>
      <c r="AI11" s="103">
        <v>0</v>
      </c>
      <c r="AJ11" s="103">
        <f>SUM(AK11:AS11)</f>
        <v>7063</v>
      </c>
      <c r="AK11" s="103">
        <v>7063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57</v>
      </c>
      <c r="AU11" s="103">
        <v>57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28</v>
      </c>
      <c r="B12" s="113" t="s">
        <v>264</v>
      </c>
      <c r="C12" s="101" t="s">
        <v>265</v>
      </c>
      <c r="D12" s="103">
        <f>SUM(E12,+H12,+K12)</f>
        <v>19663</v>
      </c>
      <c r="E12" s="103">
        <f>SUM(F12:G12)</f>
        <v>0</v>
      </c>
      <c r="F12" s="103">
        <v>0</v>
      </c>
      <c r="G12" s="103">
        <v>0</v>
      </c>
      <c r="H12" s="103">
        <f>SUM(I12:J12)</f>
        <v>5132</v>
      </c>
      <c r="I12" s="103">
        <v>5132</v>
      </c>
      <c r="J12" s="103">
        <v>0</v>
      </c>
      <c r="K12" s="103">
        <f>SUM(L12:M12)</f>
        <v>14531</v>
      </c>
      <c r="L12" s="103">
        <v>0</v>
      </c>
      <c r="M12" s="103">
        <v>14531</v>
      </c>
      <c r="N12" s="103">
        <f>SUM(O12,+V12,+AC12)</f>
        <v>19665</v>
      </c>
      <c r="O12" s="103">
        <f>SUM(P12:U12)</f>
        <v>5132</v>
      </c>
      <c r="P12" s="103">
        <v>0</v>
      </c>
      <c r="Q12" s="103">
        <v>0</v>
      </c>
      <c r="R12" s="103">
        <v>0</v>
      </c>
      <c r="S12" s="103">
        <v>5132</v>
      </c>
      <c r="T12" s="103">
        <v>0</v>
      </c>
      <c r="U12" s="103">
        <v>0</v>
      </c>
      <c r="V12" s="103">
        <f>SUM(W12:AB12)</f>
        <v>14531</v>
      </c>
      <c r="W12" s="103">
        <v>0</v>
      </c>
      <c r="X12" s="103">
        <v>0</v>
      </c>
      <c r="Y12" s="103">
        <v>0</v>
      </c>
      <c r="Z12" s="103">
        <v>14531</v>
      </c>
      <c r="AA12" s="103">
        <v>0</v>
      </c>
      <c r="AB12" s="103">
        <v>0</v>
      </c>
      <c r="AC12" s="103">
        <f>SUM(AD12:AE12)</f>
        <v>2</v>
      </c>
      <c r="AD12" s="103">
        <v>2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28</v>
      </c>
      <c r="B13" s="113" t="s">
        <v>266</v>
      </c>
      <c r="C13" s="101" t="s">
        <v>267</v>
      </c>
      <c r="D13" s="103">
        <f>SUM(E13,+H13,+K13)</f>
        <v>10290</v>
      </c>
      <c r="E13" s="103">
        <f>SUM(F13:G13)</f>
        <v>0</v>
      </c>
      <c r="F13" s="103">
        <v>0</v>
      </c>
      <c r="G13" s="103">
        <v>0</v>
      </c>
      <c r="H13" s="103">
        <f>SUM(I13:J13)</f>
        <v>6436</v>
      </c>
      <c r="I13" s="103">
        <v>6436</v>
      </c>
      <c r="J13" s="103">
        <v>0</v>
      </c>
      <c r="K13" s="103">
        <f>SUM(L13:M13)</f>
        <v>3854</v>
      </c>
      <c r="L13" s="103">
        <v>0</v>
      </c>
      <c r="M13" s="103">
        <v>3854</v>
      </c>
      <c r="N13" s="103">
        <f>SUM(O13,+V13,+AC13)</f>
        <v>10290</v>
      </c>
      <c r="O13" s="103">
        <f>SUM(P13:U13)</f>
        <v>6436</v>
      </c>
      <c r="P13" s="103">
        <v>6436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3854</v>
      </c>
      <c r="W13" s="103">
        <v>3854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24</v>
      </c>
      <c r="AG13" s="103">
        <v>24</v>
      </c>
      <c r="AH13" s="103">
        <v>0</v>
      </c>
      <c r="AI13" s="103">
        <v>0</v>
      </c>
      <c r="AJ13" s="103">
        <f>SUM(AK13:AS13)</f>
        <v>9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9</v>
      </c>
      <c r="AT13" s="103">
        <f>SUM(AU13:AY13)</f>
        <v>15</v>
      </c>
      <c r="AU13" s="103">
        <v>15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28</v>
      </c>
      <c r="B14" s="113" t="s">
        <v>268</v>
      </c>
      <c r="C14" s="101" t="s">
        <v>269</v>
      </c>
      <c r="D14" s="103">
        <f>SUM(E14,+H14,+K14)</f>
        <v>9227</v>
      </c>
      <c r="E14" s="103">
        <f>SUM(F14:G14)</f>
        <v>0</v>
      </c>
      <c r="F14" s="103">
        <v>0</v>
      </c>
      <c r="G14" s="103">
        <v>0</v>
      </c>
      <c r="H14" s="103">
        <f>SUM(I14:J14)</f>
        <v>4952</v>
      </c>
      <c r="I14" s="103">
        <v>4952</v>
      </c>
      <c r="J14" s="103">
        <v>0</v>
      </c>
      <c r="K14" s="103">
        <f>SUM(L14:M14)</f>
        <v>4275</v>
      </c>
      <c r="L14" s="103">
        <v>0</v>
      </c>
      <c r="M14" s="103">
        <v>4275</v>
      </c>
      <c r="N14" s="103">
        <f>SUM(O14,+V14,+AC14)</f>
        <v>9227</v>
      </c>
      <c r="O14" s="103">
        <f>SUM(P14:U14)</f>
        <v>4952</v>
      </c>
      <c r="P14" s="103">
        <v>4952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4275</v>
      </c>
      <c r="W14" s="103">
        <v>4275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21</v>
      </c>
      <c r="AG14" s="103">
        <v>21</v>
      </c>
      <c r="AH14" s="103">
        <v>0</v>
      </c>
      <c r="AI14" s="103">
        <v>0</v>
      </c>
      <c r="AJ14" s="103">
        <f>SUM(AK14:AS14)</f>
        <v>21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21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28</v>
      </c>
      <c r="B15" s="113" t="s">
        <v>270</v>
      </c>
      <c r="C15" s="101" t="s">
        <v>271</v>
      </c>
      <c r="D15" s="103">
        <f>SUM(E15,+H15,+K15)</f>
        <v>5034</v>
      </c>
      <c r="E15" s="103">
        <f>SUM(F15:G15)</f>
        <v>0</v>
      </c>
      <c r="F15" s="103">
        <v>0</v>
      </c>
      <c r="G15" s="103">
        <v>0</v>
      </c>
      <c r="H15" s="103">
        <f>SUM(I15:J15)</f>
        <v>2217</v>
      </c>
      <c r="I15" s="103">
        <v>2217</v>
      </c>
      <c r="J15" s="103">
        <v>0</v>
      </c>
      <c r="K15" s="103">
        <f>SUM(L15:M15)</f>
        <v>2817</v>
      </c>
      <c r="L15" s="103">
        <v>0</v>
      </c>
      <c r="M15" s="103">
        <v>2817</v>
      </c>
      <c r="N15" s="103">
        <f>SUM(O15,+V15,+AC15)</f>
        <v>5034</v>
      </c>
      <c r="O15" s="103">
        <f>SUM(P15:U15)</f>
        <v>2217</v>
      </c>
      <c r="P15" s="103">
        <v>0</v>
      </c>
      <c r="Q15" s="103">
        <v>0</v>
      </c>
      <c r="R15" s="103">
        <v>0</v>
      </c>
      <c r="S15" s="103">
        <v>2217</v>
      </c>
      <c r="T15" s="103">
        <v>0</v>
      </c>
      <c r="U15" s="103">
        <v>0</v>
      </c>
      <c r="V15" s="103">
        <f>SUM(W15:AB15)</f>
        <v>2817</v>
      </c>
      <c r="W15" s="103">
        <v>0</v>
      </c>
      <c r="X15" s="103">
        <v>0</v>
      </c>
      <c r="Y15" s="103">
        <v>0</v>
      </c>
      <c r="Z15" s="103">
        <v>2817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28</v>
      </c>
      <c r="B16" s="113" t="s">
        <v>272</v>
      </c>
      <c r="C16" s="101" t="s">
        <v>273</v>
      </c>
      <c r="D16" s="103">
        <f>SUM(E16,+H16,+K16)</f>
        <v>320</v>
      </c>
      <c r="E16" s="103">
        <f>SUM(F16:G16)</f>
        <v>0</v>
      </c>
      <c r="F16" s="103">
        <v>0</v>
      </c>
      <c r="G16" s="103">
        <v>0</v>
      </c>
      <c r="H16" s="103">
        <f>SUM(I16:J16)</f>
        <v>201</v>
      </c>
      <c r="I16" s="103">
        <v>201</v>
      </c>
      <c r="J16" s="103">
        <v>0</v>
      </c>
      <c r="K16" s="103">
        <f>SUM(L16:M16)</f>
        <v>119</v>
      </c>
      <c r="L16" s="103">
        <v>0</v>
      </c>
      <c r="M16" s="103">
        <v>119</v>
      </c>
      <c r="N16" s="103">
        <f>SUM(O16,+V16,+AC16)</f>
        <v>320</v>
      </c>
      <c r="O16" s="103">
        <f>SUM(P16:U16)</f>
        <v>201</v>
      </c>
      <c r="P16" s="103">
        <v>0</v>
      </c>
      <c r="Q16" s="103">
        <v>0</v>
      </c>
      <c r="R16" s="103">
        <v>0</v>
      </c>
      <c r="S16" s="103">
        <v>201</v>
      </c>
      <c r="T16" s="103">
        <v>0</v>
      </c>
      <c r="U16" s="103">
        <v>0</v>
      </c>
      <c r="V16" s="103">
        <f>SUM(W16:AB16)</f>
        <v>119</v>
      </c>
      <c r="W16" s="103">
        <v>0</v>
      </c>
      <c r="X16" s="103">
        <v>0</v>
      </c>
      <c r="Y16" s="103">
        <v>0</v>
      </c>
      <c r="Z16" s="103">
        <v>119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28</v>
      </c>
      <c r="B17" s="113" t="s">
        <v>274</v>
      </c>
      <c r="C17" s="101" t="s">
        <v>275</v>
      </c>
      <c r="D17" s="103">
        <f>SUM(E17,+H17,+K17)</f>
        <v>712</v>
      </c>
      <c r="E17" s="103">
        <f>SUM(F17:G17)</f>
        <v>0</v>
      </c>
      <c r="F17" s="103">
        <v>0</v>
      </c>
      <c r="G17" s="103">
        <v>0</v>
      </c>
      <c r="H17" s="103">
        <f>SUM(I17:J17)</f>
        <v>276</v>
      </c>
      <c r="I17" s="103">
        <v>276</v>
      </c>
      <c r="J17" s="103">
        <v>0</v>
      </c>
      <c r="K17" s="103">
        <f>SUM(L17:M17)</f>
        <v>436</v>
      </c>
      <c r="L17" s="103">
        <v>0</v>
      </c>
      <c r="M17" s="103">
        <v>436</v>
      </c>
      <c r="N17" s="103">
        <f>SUM(O17,+V17,+AC17)</f>
        <v>712</v>
      </c>
      <c r="O17" s="103">
        <f>SUM(P17:U17)</f>
        <v>276</v>
      </c>
      <c r="P17" s="103">
        <v>0</v>
      </c>
      <c r="Q17" s="103">
        <v>0</v>
      </c>
      <c r="R17" s="103">
        <v>0</v>
      </c>
      <c r="S17" s="103">
        <v>276</v>
      </c>
      <c r="T17" s="103">
        <v>0</v>
      </c>
      <c r="U17" s="103">
        <v>0</v>
      </c>
      <c r="V17" s="103">
        <f>SUM(W17:AB17)</f>
        <v>436</v>
      </c>
      <c r="W17" s="103">
        <v>0</v>
      </c>
      <c r="X17" s="103">
        <v>0</v>
      </c>
      <c r="Y17" s="103">
        <v>0</v>
      </c>
      <c r="Z17" s="103">
        <v>436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28</v>
      </c>
      <c r="B18" s="113" t="s">
        <v>276</v>
      </c>
      <c r="C18" s="101" t="s">
        <v>277</v>
      </c>
      <c r="D18" s="103">
        <f>SUM(E18,+H18,+K18)</f>
        <v>2408</v>
      </c>
      <c r="E18" s="103">
        <f>SUM(F18:G18)</f>
        <v>0</v>
      </c>
      <c r="F18" s="103">
        <v>0</v>
      </c>
      <c r="G18" s="103">
        <v>0</v>
      </c>
      <c r="H18" s="103">
        <f>SUM(I18:J18)</f>
        <v>822</v>
      </c>
      <c r="I18" s="103">
        <v>822</v>
      </c>
      <c r="J18" s="103">
        <v>0</v>
      </c>
      <c r="K18" s="103">
        <f>SUM(L18:M18)</f>
        <v>1586</v>
      </c>
      <c r="L18" s="103">
        <v>0</v>
      </c>
      <c r="M18" s="103">
        <v>1586</v>
      </c>
      <c r="N18" s="103">
        <f>SUM(O18,+V18,+AC18)</f>
        <v>2408</v>
      </c>
      <c r="O18" s="103">
        <f>SUM(P18:U18)</f>
        <v>822</v>
      </c>
      <c r="P18" s="103">
        <v>0</v>
      </c>
      <c r="Q18" s="103">
        <v>0</v>
      </c>
      <c r="R18" s="103">
        <v>0</v>
      </c>
      <c r="S18" s="103">
        <v>822</v>
      </c>
      <c r="T18" s="103">
        <v>0</v>
      </c>
      <c r="U18" s="103">
        <v>0</v>
      </c>
      <c r="V18" s="103">
        <f>SUM(W18:AB18)</f>
        <v>1586</v>
      </c>
      <c r="W18" s="103">
        <v>0</v>
      </c>
      <c r="X18" s="103">
        <v>0</v>
      </c>
      <c r="Y18" s="103">
        <v>0</v>
      </c>
      <c r="Z18" s="103">
        <v>1586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28</v>
      </c>
      <c r="B19" s="113" t="s">
        <v>278</v>
      </c>
      <c r="C19" s="101" t="s">
        <v>279</v>
      </c>
      <c r="D19" s="103">
        <f>SUM(E19,+H19,+K19)</f>
        <v>2286</v>
      </c>
      <c r="E19" s="103">
        <f>SUM(F19:G19)</f>
        <v>0</v>
      </c>
      <c r="F19" s="103">
        <v>0</v>
      </c>
      <c r="G19" s="103">
        <v>0</v>
      </c>
      <c r="H19" s="103">
        <f>SUM(I19:J19)</f>
        <v>1202</v>
      </c>
      <c r="I19" s="103">
        <v>1202</v>
      </c>
      <c r="J19" s="103">
        <v>0</v>
      </c>
      <c r="K19" s="103">
        <f>SUM(L19:M19)</f>
        <v>1084</v>
      </c>
      <c r="L19" s="103">
        <v>0</v>
      </c>
      <c r="M19" s="103">
        <v>1084</v>
      </c>
      <c r="N19" s="103">
        <f>SUM(O19,+V19,+AC19)</f>
        <v>2286</v>
      </c>
      <c r="O19" s="103">
        <f>SUM(P19:U19)</f>
        <v>1202</v>
      </c>
      <c r="P19" s="103">
        <v>0</v>
      </c>
      <c r="Q19" s="103">
        <v>0</v>
      </c>
      <c r="R19" s="103">
        <v>0</v>
      </c>
      <c r="S19" s="103">
        <v>1202</v>
      </c>
      <c r="T19" s="103">
        <v>0</v>
      </c>
      <c r="U19" s="103">
        <v>0</v>
      </c>
      <c r="V19" s="103">
        <f>SUM(W19:AB19)</f>
        <v>1084</v>
      </c>
      <c r="W19" s="103">
        <v>0</v>
      </c>
      <c r="X19" s="103">
        <v>0</v>
      </c>
      <c r="Y19" s="103">
        <v>0</v>
      </c>
      <c r="Z19" s="103">
        <v>1084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28</v>
      </c>
      <c r="B20" s="113" t="s">
        <v>280</v>
      </c>
      <c r="C20" s="101" t="s">
        <v>281</v>
      </c>
      <c r="D20" s="103">
        <f>SUM(E20,+H20,+K20)</f>
        <v>35898</v>
      </c>
      <c r="E20" s="103">
        <f>SUM(F20:G20)</f>
        <v>8678</v>
      </c>
      <c r="F20" s="103">
        <v>8678</v>
      </c>
      <c r="G20" s="103">
        <v>0</v>
      </c>
      <c r="H20" s="103">
        <f>SUM(I20:J20)</f>
        <v>27220</v>
      </c>
      <c r="I20" s="103">
        <v>14663</v>
      </c>
      <c r="J20" s="103">
        <v>12557</v>
      </c>
      <c r="K20" s="103">
        <f>SUM(L20:M20)</f>
        <v>0</v>
      </c>
      <c r="L20" s="103">
        <v>0</v>
      </c>
      <c r="M20" s="103">
        <v>0</v>
      </c>
      <c r="N20" s="103">
        <f>SUM(O20,+V20,+AC20)</f>
        <v>36192</v>
      </c>
      <c r="O20" s="103">
        <f>SUM(P20:U20)</f>
        <v>23341</v>
      </c>
      <c r="P20" s="103">
        <v>20346</v>
      </c>
      <c r="Q20" s="103">
        <v>0</v>
      </c>
      <c r="R20" s="103">
        <v>0</v>
      </c>
      <c r="S20" s="103">
        <v>2995</v>
      </c>
      <c r="T20" s="103">
        <v>0</v>
      </c>
      <c r="U20" s="103">
        <v>0</v>
      </c>
      <c r="V20" s="103">
        <f>SUM(W20:AB20)</f>
        <v>12557</v>
      </c>
      <c r="W20" s="103">
        <v>8885</v>
      </c>
      <c r="X20" s="103">
        <v>0</v>
      </c>
      <c r="Y20" s="103">
        <v>0</v>
      </c>
      <c r="Z20" s="103">
        <v>3672</v>
      </c>
      <c r="AA20" s="103">
        <v>0</v>
      </c>
      <c r="AB20" s="103">
        <v>0</v>
      </c>
      <c r="AC20" s="103">
        <f>SUM(AD20:AE20)</f>
        <v>294</v>
      </c>
      <c r="AD20" s="103">
        <v>294</v>
      </c>
      <c r="AE20" s="103">
        <v>0</v>
      </c>
      <c r="AF20" s="103">
        <f>SUM(AG20:AI20)</f>
        <v>109</v>
      </c>
      <c r="AG20" s="103">
        <v>109</v>
      </c>
      <c r="AH20" s="103">
        <v>0</v>
      </c>
      <c r="AI20" s="103">
        <v>0</v>
      </c>
      <c r="AJ20" s="103">
        <f>SUM(AK20:AS20)</f>
        <v>109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109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28</v>
      </c>
      <c r="B21" s="113" t="s">
        <v>282</v>
      </c>
      <c r="C21" s="101" t="s">
        <v>283</v>
      </c>
      <c r="D21" s="103">
        <f>SUM(E21,+H21,+K21)</f>
        <v>7940</v>
      </c>
      <c r="E21" s="103">
        <f>SUM(F21:G21)</f>
        <v>0</v>
      </c>
      <c r="F21" s="103">
        <v>0</v>
      </c>
      <c r="G21" s="103">
        <v>0</v>
      </c>
      <c r="H21" s="103">
        <f>SUM(I21:J21)</f>
        <v>3827</v>
      </c>
      <c r="I21" s="103">
        <v>1770</v>
      </c>
      <c r="J21" s="103">
        <v>2057</v>
      </c>
      <c r="K21" s="103">
        <f>SUM(L21:M21)</f>
        <v>4113</v>
      </c>
      <c r="L21" s="103">
        <v>0</v>
      </c>
      <c r="M21" s="103">
        <v>4113</v>
      </c>
      <c r="N21" s="103">
        <f>SUM(O21,+V21,+AC21)</f>
        <v>7940</v>
      </c>
      <c r="O21" s="103">
        <f>SUM(P21:U21)</f>
        <v>1770</v>
      </c>
      <c r="P21" s="103">
        <v>1770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6170</v>
      </c>
      <c r="W21" s="103">
        <v>6170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</v>
      </c>
      <c r="AG21" s="103">
        <v>15</v>
      </c>
      <c r="AH21" s="103">
        <v>0</v>
      </c>
      <c r="AI21" s="103">
        <v>0</v>
      </c>
      <c r="AJ21" s="103">
        <f>SUM(AK21:AS21)</f>
        <v>293</v>
      </c>
      <c r="AK21" s="103">
        <v>293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15</v>
      </c>
      <c r="AU21" s="103">
        <v>15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28</v>
      </c>
      <c r="B22" s="113" t="s">
        <v>284</v>
      </c>
      <c r="C22" s="101" t="s">
        <v>285</v>
      </c>
      <c r="D22" s="103">
        <f>SUM(E22,+H22,+K22)</f>
        <v>7263</v>
      </c>
      <c r="E22" s="103">
        <f>SUM(F22:G22)</f>
        <v>0</v>
      </c>
      <c r="F22" s="103">
        <v>0</v>
      </c>
      <c r="G22" s="103">
        <v>0</v>
      </c>
      <c r="H22" s="103">
        <f>SUM(I22:J22)</f>
        <v>2428</v>
      </c>
      <c r="I22" s="103">
        <v>2428</v>
      </c>
      <c r="J22" s="103">
        <v>0</v>
      </c>
      <c r="K22" s="103">
        <f>SUM(L22:M22)</f>
        <v>4835</v>
      </c>
      <c r="L22" s="103">
        <v>0</v>
      </c>
      <c r="M22" s="103">
        <v>4835</v>
      </c>
      <c r="N22" s="103">
        <f>SUM(O22,+V22,+AC22)</f>
        <v>7274</v>
      </c>
      <c r="O22" s="103">
        <f>SUM(P22:U22)</f>
        <v>2428</v>
      </c>
      <c r="P22" s="103">
        <v>2428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4835</v>
      </c>
      <c r="W22" s="103">
        <v>4835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11</v>
      </c>
      <c r="AD22" s="103">
        <v>11</v>
      </c>
      <c r="AE22" s="103">
        <v>0</v>
      </c>
      <c r="AF22" s="103">
        <f>SUM(AG22:AI22)</f>
        <v>46</v>
      </c>
      <c r="AG22" s="103">
        <v>46</v>
      </c>
      <c r="AH22" s="103">
        <v>0</v>
      </c>
      <c r="AI22" s="103">
        <v>0</v>
      </c>
      <c r="AJ22" s="103">
        <f>SUM(AK22:AS22)</f>
        <v>262</v>
      </c>
      <c r="AK22" s="103">
        <v>262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46</v>
      </c>
      <c r="AU22" s="103">
        <v>46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28</v>
      </c>
      <c r="B23" s="113" t="s">
        <v>286</v>
      </c>
      <c r="C23" s="101" t="s">
        <v>287</v>
      </c>
      <c r="D23" s="103">
        <f>SUM(E23,+H23,+K23)</f>
        <v>477</v>
      </c>
      <c r="E23" s="103">
        <f>SUM(F23:G23)</f>
        <v>0</v>
      </c>
      <c r="F23" s="103">
        <v>0</v>
      </c>
      <c r="G23" s="103">
        <v>0</v>
      </c>
      <c r="H23" s="103">
        <f>SUM(I23:J23)</f>
        <v>336</v>
      </c>
      <c r="I23" s="103">
        <v>336</v>
      </c>
      <c r="J23" s="103">
        <v>0</v>
      </c>
      <c r="K23" s="103">
        <f>SUM(L23:M23)</f>
        <v>141</v>
      </c>
      <c r="L23" s="103">
        <v>0</v>
      </c>
      <c r="M23" s="103">
        <v>141</v>
      </c>
      <c r="N23" s="103">
        <f>SUM(O23,+V23,+AC23)</f>
        <v>477</v>
      </c>
      <c r="O23" s="103">
        <f>SUM(P23:U23)</f>
        <v>336</v>
      </c>
      <c r="P23" s="103">
        <v>0</v>
      </c>
      <c r="Q23" s="103">
        <v>0</v>
      </c>
      <c r="R23" s="103">
        <v>0</v>
      </c>
      <c r="S23" s="103">
        <v>336</v>
      </c>
      <c r="T23" s="103">
        <v>0</v>
      </c>
      <c r="U23" s="103">
        <v>0</v>
      </c>
      <c r="V23" s="103">
        <f>SUM(W23:AB23)</f>
        <v>141</v>
      </c>
      <c r="W23" s="103">
        <v>0</v>
      </c>
      <c r="X23" s="103">
        <v>0</v>
      </c>
      <c r="Y23" s="103">
        <v>0</v>
      </c>
      <c r="Z23" s="103">
        <v>141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28</v>
      </c>
      <c r="B24" s="113" t="s">
        <v>288</v>
      </c>
      <c r="C24" s="101" t="s">
        <v>289</v>
      </c>
      <c r="D24" s="103">
        <f>SUM(E24,+H24,+K24)</f>
        <v>1644</v>
      </c>
      <c r="E24" s="103">
        <f>SUM(F24:G24)</f>
        <v>0</v>
      </c>
      <c r="F24" s="103">
        <v>0</v>
      </c>
      <c r="G24" s="103">
        <v>0</v>
      </c>
      <c r="H24" s="103">
        <f>SUM(I24:J24)</f>
        <v>683</v>
      </c>
      <c r="I24" s="103">
        <v>683</v>
      </c>
      <c r="J24" s="103">
        <v>0</v>
      </c>
      <c r="K24" s="103">
        <f>SUM(L24:M24)</f>
        <v>961</v>
      </c>
      <c r="L24" s="103">
        <v>0</v>
      </c>
      <c r="M24" s="103">
        <v>961</v>
      </c>
      <c r="N24" s="103">
        <f>SUM(O24,+V24,+AC24)</f>
        <v>1647</v>
      </c>
      <c r="O24" s="103">
        <f>SUM(P24:U24)</f>
        <v>683</v>
      </c>
      <c r="P24" s="103">
        <v>0</v>
      </c>
      <c r="Q24" s="103">
        <v>0</v>
      </c>
      <c r="R24" s="103">
        <v>0</v>
      </c>
      <c r="S24" s="103">
        <v>683</v>
      </c>
      <c r="T24" s="103">
        <v>0</v>
      </c>
      <c r="U24" s="103">
        <v>0</v>
      </c>
      <c r="V24" s="103">
        <f>SUM(W24:AB24)</f>
        <v>961</v>
      </c>
      <c r="W24" s="103">
        <v>0</v>
      </c>
      <c r="X24" s="103">
        <v>0</v>
      </c>
      <c r="Y24" s="103">
        <v>0</v>
      </c>
      <c r="Z24" s="103">
        <v>961</v>
      </c>
      <c r="AA24" s="103">
        <v>0</v>
      </c>
      <c r="AB24" s="103">
        <v>0</v>
      </c>
      <c r="AC24" s="103">
        <f>SUM(AD24:AE24)</f>
        <v>3</v>
      </c>
      <c r="AD24" s="103">
        <v>3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28</v>
      </c>
      <c r="B25" s="113" t="s">
        <v>290</v>
      </c>
      <c r="C25" s="101" t="s">
        <v>291</v>
      </c>
      <c r="D25" s="103">
        <f>SUM(E25,+H25,+K25)</f>
        <v>808</v>
      </c>
      <c r="E25" s="103">
        <f>SUM(F25:G25)</f>
        <v>0</v>
      </c>
      <c r="F25" s="103">
        <v>0</v>
      </c>
      <c r="G25" s="103">
        <v>0</v>
      </c>
      <c r="H25" s="103">
        <f>SUM(I25:J25)</f>
        <v>551</v>
      </c>
      <c r="I25" s="103">
        <v>551</v>
      </c>
      <c r="J25" s="103">
        <v>0</v>
      </c>
      <c r="K25" s="103">
        <f>SUM(L25:M25)</f>
        <v>257</v>
      </c>
      <c r="L25" s="103">
        <v>0</v>
      </c>
      <c r="M25" s="103">
        <v>257</v>
      </c>
      <c r="N25" s="103">
        <f>SUM(O25,+V25,+AC25)</f>
        <v>808</v>
      </c>
      <c r="O25" s="103">
        <f>SUM(P25:U25)</f>
        <v>551</v>
      </c>
      <c r="P25" s="103">
        <v>0</v>
      </c>
      <c r="Q25" s="103">
        <v>0</v>
      </c>
      <c r="R25" s="103">
        <v>551</v>
      </c>
      <c r="S25" s="103">
        <v>0</v>
      </c>
      <c r="T25" s="103">
        <v>0</v>
      </c>
      <c r="U25" s="103">
        <v>0</v>
      </c>
      <c r="V25" s="103">
        <f>SUM(W25:AB25)</f>
        <v>257</v>
      </c>
      <c r="W25" s="103">
        <v>0</v>
      </c>
      <c r="X25" s="103">
        <v>0</v>
      </c>
      <c r="Y25" s="103">
        <v>257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28</v>
      </c>
      <c r="B26" s="113" t="s">
        <v>292</v>
      </c>
      <c r="C26" s="101" t="s">
        <v>293</v>
      </c>
      <c r="D26" s="103">
        <f>SUM(E26,+H26,+K26)</f>
        <v>3594</v>
      </c>
      <c r="E26" s="103">
        <f>SUM(F26:G26)</f>
        <v>0</v>
      </c>
      <c r="F26" s="103">
        <v>0</v>
      </c>
      <c r="G26" s="103">
        <v>0</v>
      </c>
      <c r="H26" s="103">
        <f>SUM(I26:J26)</f>
        <v>3594</v>
      </c>
      <c r="I26" s="103">
        <v>1581</v>
      </c>
      <c r="J26" s="103">
        <v>2013</v>
      </c>
      <c r="K26" s="103">
        <f>SUM(L26:M26)</f>
        <v>0</v>
      </c>
      <c r="L26" s="103">
        <v>0</v>
      </c>
      <c r="M26" s="103">
        <v>0</v>
      </c>
      <c r="N26" s="103">
        <f>SUM(O26,+V26,+AC26)</f>
        <v>3594</v>
      </c>
      <c r="O26" s="103">
        <f>SUM(P26:U26)</f>
        <v>1581</v>
      </c>
      <c r="P26" s="103">
        <v>0</v>
      </c>
      <c r="Q26" s="103">
        <v>0</v>
      </c>
      <c r="R26" s="103">
        <v>0</v>
      </c>
      <c r="S26" s="103">
        <v>1581</v>
      </c>
      <c r="T26" s="103">
        <v>0</v>
      </c>
      <c r="U26" s="103">
        <v>0</v>
      </c>
      <c r="V26" s="103">
        <f>SUM(W26:AB26)</f>
        <v>2013</v>
      </c>
      <c r="W26" s="103">
        <v>0</v>
      </c>
      <c r="X26" s="103">
        <v>0</v>
      </c>
      <c r="Y26" s="103">
        <v>0</v>
      </c>
      <c r="Z26" s="103">
        <v>2013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28</v>
      </c>
      <c r="B27" s="113" t="s">
        <v>294</v>
      </c>
      <c r="C27" s="101" t="s">
        <v>295</v>
      </c>
      <c r="D27" s="103">
        <f>SUM(E27,+H27,+K27)</f>
        <v>1263</v>
      </c>
      <c r="E27" s="103">
        <f>SUM(F27:G27)</f>
        <v>0</v>
      </c>
      <c r="F27" s="103">
        <v>0</v>
      </c>
      <c r="G27" s="103">
        <v>0</v>
      </c>
      <c r="H27" s="103">
        <f>SUM(I27:J27)</f>
        <v>1263</v>
      </c>
      <c r="I27" s="103">
        <v>670</v>
      </c>
      <c r="J27" s="103">
        <v>593</v>
      </c>
      <c r="K27" s="103">
        <f>SUM(L27:M27)</f>
        <v>0</v>
      </c>
      <c r="L27" s="103">
        <v>0</v>
      </c>
      <c r="M27" s="103">
        <v>0</v>
      </c>
      <c r="N27" s="103">
        <f>SUM(O27,+V27,+AC27)</f>
        <v>1271</v>
      </c>
      <c r="O27" s="103">
        <f>SUM(P27:U27)</f>
        <v>670</v>
      </c>
      <c r="P27" s="103">
        <v>670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593</v>
      </c>
      <c r="W27" s="103">
        <v>593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8</v>
      </c>
      <c r="AD27" s="103">
        <v>8</v>
      </c>
      <c r="AE27" s="103">
        <v>0</v>
      </c>
      <c r="AF27" s="103">
        <f>SUM(AG27:AI27)</f>
        <v>8</v>
      </c>
      <c r="AG27" s="103">
        <v>8</v>
      </c>
      <c r="AH27" s="103">
        <v>0</v>
      </c>
      <c r="AI27" s="103">
        <v>0</v>
      </c>
      <c r="AJ27" s="103">
        <f>SUM(AK27:AS27)</f>
        <v>46</v>
      </c>
      <c r="AK27" s="103">
        <v>46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8</v>
      </c>
      <c r="AU27" s="103">
        <v>8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28</v>
      </c>
      <c r="B28" s="113" t="s">
        <v>296</v>
      </c>
      <c r="C28" s="101" t="s">
        <v>297</v>
      </c>
      <c r="D28" s="103">
        <f>SUM(E28,+H28,+K28)</f>
        <v>1795</v>
      </c>
      <c r="E28" s="103">
        <f>SUM(F28:G28)</f>
        <v>0</v>
      </c>
      <c r="F28" s="103">
        <v>0</v>
      </c>
      <c r="G28" s="103">
        <v>0</v>
      </c>
      <c r="H28" s="103">
        <f>SUM(I28:J28)</f>
        <v>1795</v>
      </c>
      <c r="I28" s="103">
        <v>699</v>
      </c>
      <c r="J28" s="103">
        <v>1096</v>
      </c>
      <c r="K28" s="103">
        <f>SUM(L28:M28)</f>
        <v>0</v>
      </c>
      <c r="L28" s="103">
        <v>0</v>
      </c>
      <c r="M28" s="103">
        <v>0</v>
      </c>
      <c r="N28" s="103">
        <f>SUM(O28,+V28,+AC28)</f>
        <v>1795</v>
      </c>
      <c r="O28" s="103">
        <f>SUM(P28:U28)</f>
        <v>699</v>
      </c>
      <c r="P28" s="103">
        <v>699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1096</v>
      </c>
      <c r="W28" s="103">
        <v>1096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11</v>
      </c>
      <c r="AG28" s="103">
        <v>11</v>
      </c>
      <c r="AH28" s="103">
        <v>0</v>
      </c>
      <c r="AI28" s="103">
        <v>0</v>
      </c>
      <c r="AJ28" s="103">
        <f>SUM(AK28:AS28)</f>
        <v>65</v>
      </c>
      <c r="AK28" s="103">
        <v>65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11</v>
      </c>
      <c r="AU28" s="103">
        <v>11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28</v>
      </c>
      <c r="B29" s="113" t="s">
        <v>298</v>
      </c>
      <c r="C29" s="101" t="s">
        <v>299</v>
      </c>
      <c r="D29" s="103">
        <f>SUM(E29,+H29,+K29)</f>
        <v>1106</v>
      </c>
      <c r="E29" s="103">
        <f>SUM(F29:G29)</f>
        <v>0</v>
      </c>
      <c r="F29" s="103">
        <v>0</v>
      </c>
      <c r="G29" s="103">
        <v>0</v>
      </c>
      <c r="H29" s="103">
        <f>SUM(I29:J29)</f>
        <v>466</v>
      </c>
      <c r="I29" s="103">
        <v>466</v>
      </c>
      <c r="J29" s="103">
        <v>0</v>
      </c>
      <c r="K29" s="103">
        <f>SUM(L29:M29)</f>
        <v>640</v>
      </c>
      <c r="L29" s="103">
        <v>0</v>
      </c>
      <c r="M29" s="103">
        <v>640</v>
      </c>
      <c r="N29" s="103">
        <f>SUM(O29,+V29,+AC29)</f>
        <v>1109</v>
      </c>
      <c r="O29" s="103">
        <f>SUM(P29:U29)</f>
        <v>466</v>
      </c>
      <c r="P29" s="103">
        <v>466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640</v>
      </c>
      <c r="W29" s="103">
        <v>640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3</v>
      </c>
      <c r="AD29" s="103">
        <v>3</v>
      </c>
      <c r="AE29" s="103">
        <v>0</v>
      </c>
      <c r="AF29" s="103">
        <f>SUM(AG29:AI29)</f>
        <v>7</v>
      </c>
      <c r="AG29" s="103">
        <v>7</v>
      </c>
      <c r="AH29" s="103">
        <v>0</v>
      </c>
      <c r="AI29" s="103">
        <v>0</v>
      </c>
      <c r="AJ29" s="103">
        <f>SUM(AK29:AS29)</f>
        <v>40</v>
      </c>
      <c r="AK29" s="103">
        <v>40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7</v>
      </c>
      <c r="AU29" s="103">
        <v>7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28</v>
      </c>
      <c r="B30" s="113" t="s">
        <v>300</v>
      </c>
      <c r="C30" s="101" t="s">
        <v>301</v>
      </c>
      <c r="D30" s="103">
        <f>SUM(E30,+H30,+K30)</f>
        <v>1676</v>
      </c>
      <c r="E30" s="103">
        <f>SUM(F30:G30)</f>
        <v>0</v>
      </c>
      <c r="F30" s="103">
        <v>0</v>
      </c>
      <c r="G30" s="103">
        <v>0</v>
      </c>
      <c r="H30" s="103">
        <f>SUM(I30:J30)</f>
        <v>467</v>
      </c>
      <c r="I30" s="103">
        <v>467</v>
      </c>
      <c r="J30" s="103">
        <v>0</v>
      </c>
      <c r="K30" s="103">
        <f>SUM(L30:M30)</f>
        <v>1209</v>
      </c>
      <c r="L30" s="103">
        <v>0</v>
      </c>
      <c r="M30" s="103">
        <v>1209</v>
      </c>
      <c r="N30" s="103">
        <f>SUM(O30,+V30,+AC30)</f>
        <v>1676</v>
      </c>
      <c r="O30" s="103">
        <f>SUM(P30:U30)</f>
        <v>467</v>
      </c>
      <c r="P30" s="103">
        <v>467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1209</v>
      </c>
      <c r="W30" s="103">
        <v>1209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11</v>
      </c>
      <c r="AG30" s="103">
        <v>11</v>
      </c>
      <c r="AH30" s="103">
        <v>0</v>
      </c>
      <c r="AI30" s="103">
        <v>0</v>
      </c>
      <c r="AJ30" s="103">
        <f>SUM(AK30:AS30)</f>
        <v>60</v>
      </c>
      <c r="AK30" s="103">
        <v>60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11</v>
      </c>
      <c r="AU30" s="103">
        <v>11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28</v>
      </c>
      <c r="B31" s="113" t="s">
        <v>302</v>
      </c>
      <c r="C31" s="101" t="s">
        <v>303</v>
      </c>
      <c r="D31" s="103">
        <f>SUM(E31,+H31,+K31)</f>
        <v>8439</v>
      </c>
      <c r="E31" s="103">
        <f>SUM(F31:G31)</f>
        <v>0</v>
      </c>
      <c r="F31" s="103">
        <v>0</v>
      </c>
      <c r="G31" s="103">
        <v>0</v>
      </c>
      <c r="H31" s="103">
        <f>SUM(I31:J31)</f>
        <v>3540</v>
      </c>
      <c r="I31" s="103">
        <v>1090</v>
      </c>
      <c r="J31" s="103">
        <v>2450</v>
      </c>
      <c r="K31" s="103">
        <f>SUM(L31:M31)</f>
        <v>4899</v>
      </c>
      <c r="L31" s="103">
        <v>0</v>
      </c>
      <c r="M31" s="103">
        <v>4899</v>
      </c>
      <c r="N31" s="103">
        <f>SUM(O31,+V31,+AC31)</f>
        <v>8439</v>
      </c>
      <c r="O31" s="103">
        <f>SUM(P31:U31)</f>
        <v>1090</v>
      </c>
      <c r="P31" s="103">
        <v>1090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7349</v>
      </c>
      <c r="W31" s="103">
        <v>7349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16</v>
      </c>
      <c r="AG31" s="103">
        <v>16</v>
      </c>
      <c r="AH31" s="103">
        <v>0</v>
      </c>
      <c r="AI31" s="103">
        <v>0</v>
      </c>
      <c r="AJ31" s="103">
        <f>SUM(AK31:AS31)</f>
        <v>311</v>
      </c>
      <c r="AK31" s="103">
        <v>311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16</v>
      </c>
      <c r="AU31" s="103">
        <v>16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28</v>
      </c>
      <c r="B32" s="113" t="s">
        <v>304</v>
      </c>
      <c r="C32" s="101" t="s">
        <v>305</v>
      </c>
      <c r="D32" s="103">
        <f>SUM(E32,+H32,+K32)</f>
        <v>1440</v>
      </c>
      <c r="E32" s="103">
        <f>SUM(F32:G32)</f>
        <v>0</v>
      </c>
      <c r="F32" s="103">
        <v>0</v>
      </c>
      <c r="G32" s="103">
        <v>0</v>
      </c>
      <c r="H32" s="103">
        <f>SUM(I32:J32)</f>
        <v>917</v>
      </c>
      <c r="I32" s="103">
        <v>917</v>
      </c>
      <c r="J32" s="103">
        <v>0</v>
      </c>
      <c r="K32" s="103">
        <f>SUM(L32:M32)</f>
        <v>523</v>
      </c>
      <c r="L32" s="103">
        <v>0</v>
      </c>
      <c r="M32" s="103">
        <v>523</v>
      </c>
      <c r="N32" s="103">
        <f>SUM(O32,+V32,+AC32)</f>
        <v>1458</v>
      </c>
      <c r="O32" s="103">
        <f>SUM(P32:U32)</f>
        <v>917</v>
      </c>
      <c r="P32" s="103">
        <v>917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523</v>
      </c>
      <c r="W32" s="103">
        <v>523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18</v>
      </c>
      <c r="AD32" s="103">
        <v>18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28</v>
      </c>
      <c r="B33" s="113" t="s">
        <v>306</v>
      </c>
      <c r="C33" s="101" t="s">
        <v>307</v>
      </c>
      <c r="D33" s="103">
        <f>SUM(E33,+H33,+K33)</f>
        <v>6152</v>
      </c>
      <c r="E33" s="103">
        <f>SUM(F33:G33)</f>
        <v>5245</v>
      </c>
      <c r="F33" s="103">
        <v>5245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907</v>
      </c>
      <c r="L33" s="103">
        <v>0</v>
      </c>
      <c r="M33" s="103">
        <v>907</v>
      </c>
      <c r="N33" s="103">
        <f>SUM(O33,+V33,+AC33)</f>
        <v>6176</v>
      </c>
      <c r="O33" s="103">
        <f>SUM(P33:U33)</f>
        <v>5245</v>
      </c>
      <c r="P33" s="103">
        <v>5245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907</v>
      </c>
      <c r="W33" s="103">
        <v>907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24</v>
      </c>
      <c r="AD33" s="103">
        <v>24</v>
      </c>
      <c r="AE33" s="103">
        <v>0</v>
      </c>
      <c r="AF33" s="103">
        <f>SUM(AG33:AI33)</f>
        <v>28</v>
      </c>
      <c r="AG33" s="103">
        <v>28</v>
      </c>
      <c r="AH33" s="103">
        <v>0</v>
      </c>
      <c r="AI33" s="103">
        <v>0</v>
      </c>
      <c r="AJ33" s="103">
        <f>SUM(AK33:AS33)</f>
        <v>51</v>
      </c>
      <c r="AK33" s="103">
        <v>0</v>
      </c>
      <c r="AL33" s="103">
        <v>23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28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23</v>
      </c>
      <c r="BA33" s="103">
        <v>23</v>
      </c>
      <c r="BB33" s="103">
        <v>0</v>
      </c>
      <c r="BC33" s="103">
        <v>0</v>
      </c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3">
    <sortCondition ref="A8:A33"/>
    <sortCondition ref="B8:B33"/>
    <sortCondition ref="C8:C33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26100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26201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26202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26203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26204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26205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26206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26207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26208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26209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26210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26211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26212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26213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26214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26303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26322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26343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26344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26364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26365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26366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26367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26407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26463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26465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2022-02-10T00:45:09Z</dcterms:modified>
</cp:coreProperties>
</file>