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5滋賀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V19" i="2"/>
  <c r="V20" i="2"/>
  <c r="V21" i="2"/>
  <c r="N21" i="2" s="1"/>
  <c r="V22" i="2"/>
  <c r="N22" i="2" s="1"/>
  <c r="V23" i="2"/>
  <c r="V24" i="2"/>
  <c r="V25" i="2"/>
  <c r="V26" i="2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12" i="2"/>
  <c r="N14" i="2"/>
  <c r="N18" i="2"/>
  <c r="N19" i="2"/>
  <c r="N20" i="2"/>
  <c r="N24" i="2"/>
  <c r="N25" i="2"/>
  <c r="N26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H8" i="2"/>
  <c r="H9" i="2"/>
  <c r="H10" i="2"/>
  <c r="H11" i="2"/>
  <c r="D11" i="2" s="1"/>
  <c r="H12" i="2"/>
  <c r="D12" i="2" s="1"/>
  <c r="H13" i="2"/>
  <c r="H14" i="2"/>
  <c r="H15" i="2"/>
  <c r="H16" i="2"/>
  <c r="H17" i="2"/>
  <c r="D17" i="2" s="1"/>
  <c r="H18" i="2"/>
  <c r="D18" i="2" s="1"/>
  <c r="H19" i="2"/>
  <c r="H20" i="2"/>
  <c r="H21" i="2"/>
  <c r="H22" i="2"/>
  <c r="H23" i="2"/>
  <c r="D23" i="2" s="1"/>
  <c r="H24" i="2"/>
  <c r="D24" i="2" s="1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8" i="2"/>
  <c r="D9" i="2"/>
  <c r="D10" i="2"/>
  <c r="D14" i="2"/>
  <c r="D15" i="2"/>
  <c r="D16" i="2"/>
  <c r="D20" i="2"/>
  <c r="D21" i="2"/>
  <c r="D22" i="2"/>
  <c r="D26" i="2"/>
  <c r="L18" i="1"/>
  <c r="L24" i="1"/>
  <c r="J12" i="1"/>
  <c r="J18" i="1"/>
  <c r="J24" i="1"/>
  <c r="I8" i="1"/>
  <c r="I9" i="1"/>
  <c r="D9" i="1" s="1"/>
  <c r="I10" i="1"/>
  <c r="D10" i="1" s="1"/>
  <c r="I11" i="1"/>
  <c r="D11" i="1" s="1"/>
  <c r="I12" i="1"/>
  <c r="I13" i="1"/>
  <c r="I14" i="1"/>
  <c r="I15" i="1"/>
  <c r="D15" i="1" s="1"/>
  <c r="I16" i="1"/>
  <c r="D16" i="1" s="1"/>
  <c r="I17" i="1"/>
  <c r="D17" i="1" s="1"/>
  <c r="I18" i="1"/>
  <c r="I19" i="1"/>
  <c r="I20" i="1"/>
  <c r="I21" i="1"/>
  <c r="D21" i="1" s="1"/>
  <c r="I22" i="1"/>
  <c r="D22" i="1" s="1"/>
  <c r="I23" i="1"/>
  <c r="D23" i="1" s="1"/>
  <c r="I24" i="1"/>
  <c r="I25" i="1"/>
  <c r="I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Q8" i="1" s="1"/>
  <c r="D12" i="1"/>
  <c r="L12" i="1" s="1"/>
  <c r="D13" i="1"/>
  <c r="N13" i="1" s="1"/>
  <c r="D14" i="1"/>
  <c r="Q14" i="1" s="1"/>
  <c r="D18" i="1"/>
  <c r="N18" i="1" s="1"/>
  <c r="D19" i="1"/>
  <c r="N19" i="1" s="1"/>
  <c r="D20" i="1"/>
  <c r="Q20" i="1" s="1"/>
  <c r="D24" i="1"/>
  <c r="F24" i="1" s="1"/>
  <c r="D25" i="1"/>
  <c r="N25" i="1" s="1"/>
  <c r="D26" i="1"/>
  <c r="Q26" i="1" s="1"/>
  <c r="F23" i="1" l="1"/>
  <c r="J23" i="1"/>
  <c r="Q23" i="1"/>
  <c r="N23" i="1"/>
  <c r="L23" i="1"/>
  <c r="Q10" i="1"/>
  <c r="J10" i="1"/>
  <c r="N10" i="1"/>
  <c r="L10" i="1"/>
  <c r="F10" i="1"/>
  <c r="Q15" i="1"/>
  <c r="N15" i="1"/>
  <c r="L15" i="1"/>
  <c r="J15" i="1"/>
  <c r="F15" i="1"/>
  <c r="F11" i="1"/>
  <c r="J11" i="1"/>
  <c r="Q11" i="1"/>
  <c r="L11" i="1"/>
  <c r="N11" i="1"/>
  <c r="Q22" i="1"/>
  <c r="N22" i="1"/>
  <c r="L22" i="1"/>
  <c r="J22" i="1"/>
  <c r="F22" i="1"/>
  <c r="Q21" i="1"/>
  <c r="N21" i="1"/>
  <c r="F21" i="1"/>
  <c r="L21" i="1"/>
  <c r="J21" i="1"/>
  <c r="Q9" i="1"/>
  <c r="N9" i="1"/>
  <c r="F9" i="1"/>
  <c r="L9" i="1"/>
  <c r="J9" i="1"/>
  <c r="F17" i="1"/>
  <c r="L17" i="1"/>
  <c r="Q17" i="1"/>
  <c r="J17" i="1"/>
  <c r="N17" i="1"/>
  <c r="Q16" i="1"/>
  <c r="N16" i="1"/>
  <c r="J16" i="1"/>
  <c r="F16" i="1"/>
  <c r="L16" i="1"/>
  <c r="F20" i="1"/>
  <c r="N24" i="1"/>
  <c r="Q25" i="1"/>
  <c r="Q13" i="1"/>
  <c r="F25" i="1"/>
  <c r="F19" i="1"/>
  <c r="F13" i="1"/>
  <c r="Q24" i="1"/>
  <c r="Q18" i="1"/>
  <c r="Q12" i="1"/>
  <c r="F14" i="1"/>
  <c r="N12" i="1"/>
  <c r="Q19" i="1"/>
  <c r="F18" i="1"/>
  <c r="F12" i="1"/>
  <c r="J26" i="1"/>
  <c r="J20" i="1"/>
  <c r="J14" i="1"/>
  <c r="J8" i="1"/>
  <c r="F26" i="1"/>
  <c r="F8" i="1"/>
  <c r="J25" i="1"/>
  <c r="J19" i="1"/>
  <c r="J13" i="1"/>
  <c r="L26" i="1"/>
  <c r="L20" i="1"/>
  <c r="L14" i="1"/>
  <c r="L8" i="1"/>
  <c r="L25" i="1"/>
  <c r="L19" i="1"/>
  <c r="L13" i="1"/>
  <c r="N26" i="1"/>
  <c r="N20" i="1"/>
  <c r="N14" i="1"/>
  <c r="N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<sst xmlns="http://schemas.openxmlformats.org/spreadsheetml/2006/main" count="655" uniqueCount="294">
  <si>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</si>
  <si>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</si>
  <si>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</si>
  <si>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</si>
  <si>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</si>
  <si>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</si>
  <si>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</si>
  <si>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</si>
  <si>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</si>
  <si>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</si>
  <si>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</si>
  <si>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</si>
  <si>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</si>
  <si>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</si>
  <si>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</si>
  <si>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</si>
  <si>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</si>
  <si>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</si>
  <si>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</si>
  <si>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</si>
  <si>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</si>
  <si>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</si>
  <si>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</si>
  <si>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</si>
  <si>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</si>
  <si>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</si>
  <si>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</si>
  <si>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</si>
  <si>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</si>
  <si>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</si>
  <si>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</si>
  <si>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</si>
  <si>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</si>
  <si>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</si>
  <si>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</si>
  <si>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</si>
  <si>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</si>
  <si>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</si>
  <si>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</si>
  <si>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</si>
  <si>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</si>
  <si>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</si>
  <si>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</si>
  <si>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</si>
  <si>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</si>
  <si>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</si>
  <si>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</si>
  <si>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</si>
  <si>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</si>
  <si>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</si>
  <si>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</si>
  <si>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</si>
  <si>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</si>
  <si>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</si>
  <si>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</si>
  <si>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</si>
  <si>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</si>
  <si>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</si>
  <si>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</si>
  <si>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</si>
  <si>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</si>
  <si>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</si>
  <si>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</si>
  <si>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</si>
  <si>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</si>
  <si>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</si>
  <si>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</si>
  <si>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</si>
  <si>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</si>
  <si>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</si>
  <si>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</si>
  <si>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</si>
  <si>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</si>
  <si>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</si>
  <si>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</si>
  <si>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</si>
  <si>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</si>
  <si>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</si>
  <si>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</si>
  <si>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</si>
  <si>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</si>
  <si>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</si>
  <si>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</si>
  <si>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</si>
  <si>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</si>
  <si>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</si>
  <si>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</si>
  <si>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</si>
  <si>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</si>
  <si>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</si>
  <si>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</si>
  <si>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</si>
  <si>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</si>
  <si>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</si>
  <si>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</si>
  <si>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</si>
  <si>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</si>
  <si>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</si>
  <si>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</si>
  <si>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</si>
  <si>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</si>
  <si>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</si>
  <si>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</si>
  <si>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</si>
  <si>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</si>
  <si>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</si>
  <si>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</si>
  <si>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</si>
  <si>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</si>
  <si>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</si>
  <si>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</si>
  <si>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</si>
  <si>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</si>
  <si>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</si>
  <si>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</si>
  <si>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</si>
  <si>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</si>
  <si>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</si>
  <si>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</si>
  <si>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</si>
  <si>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</si>
  <si>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</si>
  <si>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</si>
  <si>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</si>
  <si>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</si>
  <si>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</si>
  <si>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</si>
  <si>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</si>
  <si>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</si>
  <si>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</si>
  <si>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</si>
  <si>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</si>
  <si>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</si>
  <si>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</si>
  <si>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</si>
  <si>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</si>
  <si>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</si>
  <si>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</si>
  <si>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</si>
  <si>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</si>
  <si>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</si>
  <si>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</si>
  <si>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</si>
  <si>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</si>
  <si>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</si>
  <si>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</si>
  <si>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</si>
  <si>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</si>
  <si>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</si>
  <si>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</si>
  <si>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</si>
  <si>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</si>
  <si>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</si>
  <si>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</si>
  <si>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</si>
  <si>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</si>
  <si>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</si>
  <si>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</si>
  <si>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</si>
  <si>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</si>
  <si>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</si>
  <si>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</si>
  <si>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</si>
  <si>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</si>
  <si>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</si>
  <si>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</si>
  <si>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</si>
  <si>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</si>
  <si>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</si>
  <si>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</si>
  <si>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</si>
  <si>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</si>
  <si>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</si>
  <si>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</si>
  <si>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</si>
  <si>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</si>
  <si>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</si>
  <si>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</si>
  <si>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</si>
  <si>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</si>
  <si>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</si>
  <si>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</si>
  <si>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</si>
  <si>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</si>
  <si>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</si>
  <si>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</si>
  <si>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</si>
  <si>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</si>
  <si>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</si>
  <si>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</si>
  <si>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</si>
  <si>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</si>
  <si>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</si>
  <si>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</si>
  <si>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</si>
  <si>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</si>
  <si>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</si>
  <si>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</si>
  <si>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</si>
  <si>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</si>
  <si>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</si>
  <si>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</si>
  <si>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</si>
  <si>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</si>
  <si>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</si>
  <si>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</si>
  <si>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</si>
  <si>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</si>
  <si>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</si>
  <si>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</si>
  <si>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</si>
  <si>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</si>
  <si>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</si>
  <si>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</si>
  <si>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</si>
  <si>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</si>
  <si>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</si>
  <si>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</si>
  <si>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</si>
  <si>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</si>
  <si>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</si>
  <si>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</si>
  <si>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</si>
  <si>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</si>
  <si>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</si>
  <si>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</si>
  <si>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</si>
  <si>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</si>
  <si>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</si>
  <si>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</si>
  <si>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</si>
  <si>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</si>
  <si>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</si>
  <si>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</si>
  <si>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</si>
  <si>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</si>
  <si>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</si>
  <si>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</si>
  <si>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</si>
  <si>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</si>
  <si>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</si>
  <si>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</si>
  <si>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</si>
  <si>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</si>
  <si>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</si>
  <si>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</si>
  <si>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</si>
  <si>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</si>
  <si>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</si>
  <si>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</si>
  <si>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</si>
  <si>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25000</t>
  </si>
  <si>
    <t>水洗化人口等（令和2年度実績）</t>
    <phoneticPr fontId="3"/>
  </si>
  <si>
    <t>し尿処理の状況（令和2年度実績）</t>
    <phoneticPr fontId="3"/>
  </si>
  <si>
    <t>25201</t>
  </si>
  <si>
    <t>大津市</t>
  </si>
  <si>
    <t/>
  </si>
  <si>
    <t>○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</si>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</sst>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29</v>
      </c>
      <c r="B7" s="116" t="s">
        <v>251</v>
      </c>
      <c r="C7" s="109" t="s">
        <v>200</v>
      </c>
      <c r="D7" s="110">
        <f>+SUM(E7,+I7)</f>
        <v>1419033</v>
      </c>
      <c r="E7" s="110">
        <f>+SUM(G7,+H7)</f>
        <v>41310</v>
      </c>
      <c r="F7" s="111">
        <f>IF(D7&gt;0,E7/D7*100,"-")</f>
        <v>2.9111373731266292</v>
      </c>
      <c r="G7" s="108">
        <f>SUM(G$8:G$207)</f>
        <v>40426</v>
      </c>
      <c r="H7" s="108">
        <f>SUM(H$8:H$207)</f>
        <v>884</v>
      </c>
      <c r="I7" s="110">
        <f>+SUM(K7,+M7,+O7)</f>
        <v>1377723</v>
      </c>
      <c r="J7" s="111">
        <f>IF(D7&gt;0,I7/D7*100,"-")</f>
        <v>97.088862626873379</v>
      </c>
      <c r="K7" s="108">
        <f>SUM(K$8:K$207)</f>
        <v>1225359</v>
      </c>
      <c r="L7" s="111">
        <f>IF(D7&gt;0,K7/D7*100,"-")</f>
        <v>86.351691609708865</v>
      </c>
      <c r="M7" s="108">
        <f>SUM(M$8:M$207)</f>
        <v>0</v>
      </c>
      <c r="N7" s="111">
        <f>IF(D7&gt;0,M7/D7*100,"-")</f>
        <v>0</v>
      </c>
      <c r="O7" s="108">
        <f>SUM(O$8:O$207)</f>
        <v>152364</v>
      </c>
      <c r="P7" s="108">
        <f>SUM(P$8:P$207)</f>
        <v>104922</v>
      </c>
      <c r="Q7" s="111">
        <f>IF(D7&gt;0,O7/D7*100,"-")</f>
        <v>10.737171017164506</v>
      </c>
      <c r="R7" s="108">
        <f>SUM(R$8:R$207)</f>
        <v>30098</v>
      </c>
      <c r="S7" s="112">
        <f t="shared" ref="S7:Z7" si="0">COUNTIF(S$8:S$207,"○")</f>
        <v>19</v>
      </c>
      <c r="T7" s="112">
        <f t="shared" si="0"/>
        <v>0</v>
      </c>
      <c r="U7" s="112">
        <f t="shared" si="0"/>
        <v>0</v>
      </c>
      <c r="V7" s="112">
        <f t="shared" si="0"/>
        <v>0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29</v>
      </c>
      <c r="B8" s="102" t="s">
        <v>254</v>
      </c>
      <c r="C8" s="101" t="s">
        <v>255</v>
      </c>
      <c r="D8" s="103">
        <f>+SUM(E8,+I8)</f>
        <v>343996</v>
      </c>
      <c r="E8" s="103">
        <f>+SUM(G8,+H8)</f>
        <v>5091</v>
      </c>
      <c r="F8" s="104">
        <f>IF(D8&gt;0,E8/D8*100,"-")</f>
        <v>1.4799590692915034</v>
      </c>
      <c r="G8" s="103">
        <v>5025</v>
      </c>
      <c r="H8" s="103">
        <v>66</v>
      </c>
      <c r="I8" s="103">
        <f>+SUM(K8,+M8,+O8)</f>
        <v>338905</v>
      </c>
      <c r="J8" s="104">
        <f>IF(D8&gt;0,I8/D8*100,"-")</f>
        <v>98.52004093070849</v>
      </c>
      <c r="K8" s="103">
        <v>332392</v>
      </c>
      <c r="L8" s="104">
        <f>IF(D8&gt;0,K8/D8*100,"-")</f>
        <v>96.626704961685604</v>
      </c>
      <c r="M8" s="103">
        <v>0</v>
      </c>
      <c r="N8" s="104">
        <f>IF(D8&gt;0,M8/D8*100,"-")</f>
        <v>0</v>
      </c>
      <c r="O8" s="103">
        <v>6513</v>
      </c>
      <c r="P8" s="103">
        <v>3248</v>
      </c>
      <c r="Q8" s="104">
        <f>IF(D8&gt;0,O8/D8*100,"-")</f>
        <v>1.8933359690228957</v>
      </c>
      <c r="R8" s="103">
        <v>4537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29</v>
      </c>
      <c r="B9" s="102" t="s">
        <v>258</v>
      </c>
      <c r="C9" s="101" t="s">
        <v>259</v>
      </c>
      <c r="D9" s="103">
        <f>+SUM(E9,+I9)</f>
        <v>112480</v>
      </c>
      <c r="E9" s="103">
        <f>+SUM(G9,+H9)</f>
        <v>3965</v>
      </c>
      <c r="F9" s="104">
        <f>IF(D9&gt;0,E9/D9*100,"-")</f>
        <v>3.525071123755334</v>
      </c>
      <c r="G9" s="103">
        <v>3564</v>
      </c>
      <c r="H9" s="103">
        <v>401</v>
      </c>
      <c r="I9" s="103">
        <f>+SUM(K9,+M9,+O9)</f>
        <v>108515</v>
      </c>
      <c r="J9" s="104">
        <f>IF(D9&gt;0,I9/D9*100,"-")</f>
        <v>96.474928876244675</v>
      </c>
      <c r="K9" s="103">
        <v>87553</v>
      </c>
      <c r="L9" s="104">
        <f>IF(D9&gt;0,K9/D9*100,"-")</f>
        <v>77.838726884779518</v>
      </c>
      <c r="M9" s="103">
        <v>0</v>
      </c>
      <c r="N9" s="104">
        <f>IF(D9&gt;0,M9/D9*100,"-")</f>
        <v>0</v>
      </c>
      <c r="O9" s="103">
        <v>20962</v>
      </c>
      <c r="P9" s="103">
        <v>14173</v>
      </c>
      <c r="Q9" s="104">
        <f>IF(D9&gt;0,O9/D9*100,"-")</f>
        <v>18.63620199146515</v>
      </c>
      <c r="R9" s="103">
        <v>0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29</v>
      </c>
      <c r="B10" s="102" t="s">
        <v>260</v>
      </c>
      <c r="C10" s="101" t="s">
        <v>261</v>
      </c>
      <c r="D10" s="103">
        <f>+SUM(E10,+I10)</f>
        <v>117116</v>
      </c>
      <c r="E10" s="103">
        <f>+SUM(G10,+H10)</f>
        <v>3855</v>
      </c>
      <c r="F10" s="104">
        <f>IF(D10&gt;0,E10/D10*100,"-")</f>
        <v>3.2916083199562824</v>
      </c>
      <c r="G10" s="103">
        <v>3594</v>
      </c>
      <c r="H10" s="103">
        <v>261</v>
      </c>
      <c r="I10" s="103">
        <f>+SUM(K10,+M10,+O10)</f>
        <v>113261</v>
      </c>
      <c r="J10" s="104">
        <f>IF(D10&gt;0,I10/D10*100,"-")</f>
        <v>96.708391680043718</v>
      </c>
      <c r="K10" s="103">
        <v>89468</v>
      </c>
      <c r="L10" s="104">
        <f>IF(D10&gt;0,K10/D10*100,"-")</f>
        <v>76.392636360531441</v>
      </c>
      <c r="M10" s="103">
        <v>0</v>
      </c>
      <c r="N10" s="104">
        <f>IF(D10&gt;0,M10/D10*100,"-")</f>
        <v>0</v>
      </c>
      <c r="O10" s="103">
        <v>23793</v>
      </c>
      <c r="P10" s="103">
        <v>1401</v>
      </c>
      <c r="Q10" s="104">
        <f>IF(D10&gt;0,O10/D10*100,"-")</f>
        <v>20.315755319512281</v>
      </c>
      <c r="R10" s="103">
        <v>3740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29</v>
      </c>
      <c r="B11" s="102" t="s">
        <v>262</v>
      </c>
      <c r="C11" s="101" t="s">
        <v>263</v>
      </c>
      <c r="D11" s="103">
        <f>+SUM(E11,+I11)</f>
        <v>82223</v>
      </c>
      <c r="E11" s="103">
        <f>+SUM(G11,+H11)</f>
        <v>3667</v>
      </c>
      <c r="F11" s="104">
        <f>IF(D11&gt;0,E11/D11*100,"-")</f>
        <v>4.4598226773530518</v>
      </c>
      <c r="G11" s="103">
        <v>3667</v>
      </c>
      <c r="H11" s="103">
        <v>0</v>
      </c>
      <c r="I11" s="103">
        <f>+SUM(K11,+M11,+O11)</f>
        <v>78556</v>
      </c>
      <c r="J11" s="104">
        <f>IF(D11&gt;0,I11/D11*100,"-")</f>
        <v>95.54017732264694</v>
      </c>
      <c r="K11" s="103">
        <v>60753</v>
      </c>
      <c r="L11" s="104">
        <f>IF(D11&gt;0,K11/D11*100,"-")</f>
        <v>73.888084842440676</v>
      </c>
      <c r="M11" s="103">
        <v>0</v>
      </c>
      <c r="N11" s="104">
        <f>IF(D11&gt;0,M11/D11*100,"-")</f>
        <v>0</v>
      </c>
      <c r="O11" s="103">
        <v>17803</v>
      </c>
      <c r="P11" s="103">
        <v>16490</v>
      </c>
      <c r="Q11" s="104">
        <f>IF(D11&gt;0,O11/D11*100,"-")</f>
        <v>21.652092480206267</v>
      </c>
      <c r="R11" s="103">
        <v>1479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29</v>
      </c>
      <c r="B12" s="102" t="s">
        <v>264</v>
      </c>
      <c r="C12" s="101" t="s">
        <v>265</v>
      </c>
      <c r="D12" s="103">
        <f>+SUM(E12,+I12)</f>
        <v>135839</v>
      </c>
      <c r="E12" s="103">
        <f>+SUM(G12,+H12)</f>
        <v>877</v>
      </c>
      <c r="F12" s="104">
        <f>IF(D12&gt;0,E12/D12*100,"-")</f>
        <v>0.64561723805387261</v>
      </c>
      <c r="G12" s="103">
        <v>877</v>
      </c>
      <c r="H12" s="103">
        <v>0</v>
      </c>
      <c r="I12" s="103">
        <f>+SUM(K12,+M12,+O12)</f>
        <v>134962</v>
      </c>
      <c r="J12" s="104">
        <f>IF(D12&gt;0,I12/D12*100,"-")</f>
        <v>99.354382761946127</v>
      </c>
      <c r="K12" s="103">
        <v>132619</v>
      </c>
      <c r="L12" s="104">
        <f>IF(D12&gt;0,K12/D12*100,"-")</f>
        <v>97.629546742835274</v>
      </c>
      <c r="M12" s="103">
        <v>0</v>
      </c>
      <c r="N12" s="104">
        <f>IF(D12&gt;0,M12/D12*100,"-")</f>
        <v>0</v>
      </c>
      <c r="O12" s="103">
        <v>2343</v>
      </c>
      <c r="P12" s="103">
        <v>1496</v>
      </c>
      <c r="Q12" s="104">
        <f>IF(D12&gt;0,O12/D12*100,"-")</f>
        <v>1.7248360191108592</v>
      </c>
      <c r="R12" s="103">
        <v>2939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29</v>
      </c>
      <c r="B13" s="102" t="s">
        <v>266</v>
      </c>
      <c r="C13" s="101" t="s">
        <v>267</v>
      </c>
      <c r="D13" s="103">
        <f>+SUM(E13,+I13)</f>
        <v>84131</v>
      </c>
      <c r="E13" s="103">
        <f>+SUM(G13,+H13)</f>
        <v>1415</v>
      </c>
      <c r="F13" s="104">
        <f>IF(D13&gt;0,E13/D13*100,"-")</f>
        <v>1.6819008451106015</v>
      </c>
      <c r="G13" s="103">
        <v>1401</v>
      </c>
      <c r="H13" s="103">
        <v>14</v>
      </c>
      <c r="I13" s="103">
        <f>+SUM(K13,+M13,+O13)</f>
        <v>82716</v>
      </c>
      <c r="J13" s="104">
        <f>IF(D13&gt;0,I13/D13*100,"-")</f>
        <v>98.318099154889396</v>
      </c>
      <c r="K13" s="103">
        <v>80006</v>
      </c>
      <c r="L13" s="104">
        <f>IF(D13&gt;0,K13/D13*100,"-")</f>
        <v>95.096932165313618</v>
      </c>
      <c r="M13" s="103">
        <v>0</v>
      </c>
      <c r="N13" s="104">
        <f>IF(D13&gt;0,M13/D13*100,"-")</f>
        <v>0</v>
      </c>
      <c r="O13" s="103">
        <v>2710</v>
      </c>
      <c r="P13" s="103">
        <v>2433</v>
      </c>
      <c r="Q13" s="104">
        <f>IF(D13&gt;0,O13/D13*100,"-")</f>
        <v>3.2211669895757806</v>
      </c>
      <c r="R13" s="103">
        <v>1104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29</v>
      </c>
      <c r="B14" s="102" t="s">
        <v>268</v>
      </c>
      <c r="C14" s="101" t="s">
        <v>269</v>
      </c>
      <c r="D14" s="103">
        <f>+SUM(E14,+I14)</f>
        <v>70340</v>
      </c>
      <c r="E14" s="103">
        <f>+SUM(G14,+H14)</f>
        <v>336</v>
      </c>
      <c r="F14" s="104">
        <f>IF(D14&gt;0,E14/D14*100,"-")</f>
        <v>0.47767984077338638</v>
      </c>
      <c r="G14" s="103">
        <v>336</v>
      </c>
      <c r="H14" s="103">
        <v>0</v>
      </c>
      <c r="I14" s="103">
        <f>+SUM(K14,+M14,+O14)</f>
        <v>70004</v>
      </c>
      <c r="J14" s="104">
        <f>IF(D14&gt;0,I14/D14*100,"-")</f>
        <v>99.522320159226624</v>
      </c>
      <c r="K14" s="103">
        <v>69308</v>
      </c>
      <c r="L14" s="104">
        <f>IF(D14&gt;0,K14/D14*100,"-")</f>
        <v>98.532840489053171</v>
      </c>
      <c r="M14" s="103">
        <v>0</v>
      </c>
      <c r="N14" s="104">
        <f>IF(D14&gt;0,M14/D14*100,"-")</f>
        <v>0</v>
      </c>
      <c r="O14" s="103">
        <v>696</v>
      </c>
      <c r="P14" s="103">
        <v>451</v>
      </c>
      <c r="Q14" s="104">
        <f>IF(D14&gt;0,O14/D14*100,"-")</f>
        <v>0.9894796701734434</v>
      </c>
      <c r="R14" s="103">
        <v>1460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29</v>
      </c>
      <c r="B15" s="102" t="s">
        <v>270</v>
      </c>
      <c r="C15" s="101" t="s">
        <v>271</v>
      </c>
      <c r="D15" s="103">
        <f>+SUM(E15,+I15)</f>
        <v>90265</v>
      </c>
      <c r="E15" s="103">
        <f>+SUM(G15,+H15)</f>
        <v>6338</v>
      </c>
      <c r="F15" s="104">
        <f>IF(D15&gt;0,E15/D15*100,"-")</f>
        <v>7.0215476652079989</v>
      </c>
      <c r="G15" s="103">
        <v>6338</v>
      </c>
      <c r="H15" s="103">
        <v>0</v>
      </c>
      <c r="I15" s="103">
        <f>+SUM(K15,+M15,+O15)</f>
        <v>83927</v>
      </c>
      <c r="J15" s="104">
        <f>IF(D15&gt;0,I15/D15*100,"-")</f>
        <v>92.97845233479201</v>
      </c>
      <c r="K15" s="103">
        <v>62995</v>
      </c>
      <c r="L15" s="104">
        <f>IF(D15&gt;0,K15/D15*100,"-")</f>
        <v>69.788954744363821</v>
      </c>
      <c r="M15" s="103">
        <v>0</v>
      </c>
      <c r="N15" s="104">
        <f>IF(D15&gt;0,M15/D15*100,"-")</f>
        <v>0</v>
      </c>
      <c r="O15" s="103">
        <v>20932</v>
      </c>
      <c r="P15" s="103">
        <v>15619</v>
      </c>
      <c r="Q15" s="104">
        <f>IF(D15&gt;0,O15/D15*100,"-")</f>
        <v>23.189497590428186</v>
      </c>
      <c r="R15" s="103">
        <v>3711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29</v>
      </c>
      <c r="B16" s="102" t="s">
        <v>272</v>
      </c>
      <c r="C16" s="101" t="s">
        <v>273</v>
      </c>
      <c r="D16" s="103">
        <f>+SUM(E16,+I16)</f>
        <v>51063</v>
      </c>
      <c r="E16" s="103">
        <f>+SUM(G16,+H16)</f>
        <v>533</v>
      </c>
      <c r="F16" s="104">
        <f>IF(D16&gt;0,E16/D16*100,"-")</f>
        <v>1.0438086285568808</v>
      </c>
      <c r="G16" s="103">
        <v>513</v>
      </c>
      <c r="H16" s="103">
        <v>20</v>
      </c>
      <c r="I16" s="103">
        <f>+SUM(K16,+M16,+O16)</f>
        <v>50530</v>
      </c>
      <c r="J16" s="104">
        <f>IF(D16&gt;0,I16/D16*100,"-")</f>
        <v>98.956191371443111</v>
      </c>
      <c r="K16" s="103">
        <v>50008</v>
      </c>
      <c r="L16" s="104">
        <f>IF(D16&gt;0,K16/D16*100,"-")</f>
        <v>97.933924759610676</v>
      </c>
      <c r="M16" s="103">
        <v>0</v>
      </c>
      <c r="N16" s="104">
        <f>IF(D16&gt;0,M16/D16*100,"-")</f>
        <v>0</v>
      </c>
      <c r="O16" s="103">
        <v>522</v>
      </c>
      <c r="P16" s="103">
        <v>204</v>
      </c>
      <c r="Q16" s="104">
        <f>IF(D16&gt;0,O16/D16*100,"-")</f>
        <v>1.0222666118324424</v>
      </c>
      <c r="R16" s="103">
        <v>676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29</v>
      </c>
      <c r="B17" s="102" t="s">
        <v>274</v>
      </c>
      <c r="C17" s="101" t="s">
        <v>275</v>
      </c>
      <c r="D17" s="103">
        <f>+SUM(E17,+I17)</f>
        <v>55102</v>
      </c>
      <c r="E17" s="103">
        <f>+SUM(G17,+H17)</f>
        <v>1266</v>
      </c>
      <c r="F17" s="104">
        <f>IF(D17&gt;0,E17/D17*100,"-")</f>
        <v>2.2975572574498204</v>
      </c>
      <c r="G17" s="103">
        <v>1266</v>
      </c>
      <c r="H17" s="103">
        <v>0</v>
      </c>
      <c r="I17" s="103">
        <f>+SUM(K17,+M17,+O17)</f>
        <v>53836</v>
      </c>
      <c r="J17" s="104">
        <f>IF(D17&gt;0,I17/D17*100,"-")</f>
        <v>97.702442742550176</v>
      </c>
      <c r="K17" s="103">
        <v>51069</v>
      </c>
      <c r="L17" s="104">
        <f>IF(D17&gt;0,K17/D17*100,"-")</f>
        <v>92.680846430256608</v>
      </c>
      <c r="M17" s="103">
        <v>0</v>
      </c>
      <c r="N17" s="104">
        <f>IF(D17&gt;0,M17/D17*100,"-")</f>
        <v>0</v>
      </c>
      <c r="O17" s="103">
        <v>2767</v>
      </c>
      <c r="P17" s="103">
        <v>1671</v>
      </c>
      <c r="Q17" s="104">
        <f>IF(D17&gt;0,O17/D17*100,"-")</f>
        <v>5.0215963122935641</v>
      </c>
      <c r="R17" s="103">
        <v>3325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29</v>
      </c>
      <c r="B18" s="102" t="s">
        <v>276</v>
      </c>
      <c r="C18" s="101" t="s">
        <v>277</v>
      </c>
      <c r="D18" s="103">
        <f>+SUM(E18,+I18)</f>
        <v>47774</v>
      </c>
      <c r="E18" s="103">
        <f>+SUM(G18,+H18)</f>
        <v>3274</v>
      </c>
      <c r="F18" s="104">
        <f>IF(D18&gt;0,E18/D18*100,"-")</f>
        <v>6.8531000125591319</v>
      </c>
      <c r="G18" s="103">
        <v>3152</v>
      </c>
      <c r="H18" s="103">
        <v>122</v>
      </c>
      <c r="I18" s="103">
        <f>+SUM(K18,+M18,+O18)</f>
        <v>44500</v>
      </c>
      <c r="J18" s="104">
        <f>IF(D18&gt;0,I18/D18*100,"-")</f>
        <v>93.146899987440861</v>
      </c>
      <c r="K18" s="103">
        <v>35108</v>
      </c>
      <c r="L18" s="104">
        <f>IF(D18&gt;0,K18/D18*100,"-")</f>
        <v>73.487671118181439</v>
      </c>
      <c r="M18" s="103">
        <v>0</v>
      </c>
      <c r="N18" s="104">
        <f>IF(D18&gt;0,M18/D18*100,"-")</f>
        <v>0</v>
      </c>
      <c r="O18" s="103">
        <v>9392</v>
      </c>
      <c r="P18" s="103">
        <v>8841</v>
      </c>
      <c r="Q18" s="104">
        <f>IF(D18&gt;0,O18/D18*100,"-")</f>
        <v>19.659228869259429</v>
      </c>
      <c r="R18" s="103">
        <v>529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29</v>
      </c>
      <c r="B19" s="102" t="s">
        <v>278</v>
      </c>
      <c r="C19" s="101" t="s">
        <v>279</v>
      </c>
      <c r="D19" s="103">
        <f>+SUM(E19,+I19)</f>
        <v>113798</v>
      </c>
      <c r="E19" s="103">
        <f>+SUM(G19,+H19)</f>
        <v>6191</v>
      </c>
      <c r="F19" s="104">
        <f>IF(D19&gt;0,E19/D19*100,"-")</f>
        <v>5.4403416580256243</v>
      </c>
      <c r="G19" s="103">
        <v>6191</v>
      </c>
      <c r="H19" s="103">
        <v>0</v>
      </c>
      <c r="I19" s="103">
        <f>+SUM(K19,+M19,+O19)</f>
        <v>107607</v>
      </c>
      <c r="J19" s="104">
        <f>IF(D19&gt;0,I19/D19*100,"-")</f>
        <v>94.559658341974369</v>
      </c>
      <c r="K19" s="103">
        <v>79778</v>
      </c>
      <c r="L19" s="104">
        <f>IF(D19&gt;0,K19/D19*100,"-")</f>
        <v>70.104922757869204</v>
      </c>
      <c r="M19" s="103">
        <v>0</v>
      </c>
      <c r="N19" s="104">
        <f>IF(D19&gt;0,M19/D19*100,"-")</f>
        <v>0</v>
      </c>
      <c r="O19" s="103">
        <v>27829</v>
      </c>
      <c r="P19" s="103">
        <v>26307</v>
      </c>
      <c r="Q19" s="104">
        <f>IF(D19&gt;0,O19/D19*100,"-")</f>
        <v>24.454735584105169</v>
      </c>
      <c r="R19" s="103">
        <v>3892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29</v>
      </c>
      <c r="B20" s="102" t="s">
        <v>280</v>
      </c>
      <c r="C20" s="101" t="s">
        <v>281</v>
      </c>
      <c r="D20" s="103">
        <f>+SUM(E20,+I20)</f>
        <v>38614</v>
      </c>
      <c r="E20" s="103">
        <f>+SUM(G20,+H20)</f>
        <v>228</v>
      </c>
      <c r="F20" s="104">
        <f>IF(D20&gt;0,E20/D20*100,"-")</f>
        <v>0.59045941886362452</v>
      </c>
      <c r="G20" s="103">
        <v>228</v>
      </c>
      <c r="H20" s="103">
        <v>0</v>
      </c>
      <c r="I20" s="103">
        <f>+SUM(K20,+M20,+O20)</f>
        <v>38386</v>
      </c>
      <c r="J20" s="104">
        <f>IF(D20&gt;0,I20/D20*100,"-")</f>
        <v>99.409540581136383</v>
      </c>
      <c r="K20" s="103">
        <v>32938</v>
      </c>
      <c r="L20" s="104">
        <f>IF(D20&gt;0,K20/D20*100,"-")</f>
        <v>85.300668151447653</v>
      </c>
      <c r="M20" s="103">
        <v>0</v>
      </c>
      <c r="N20" s="104">
        <f>IF(D20&gt;0,M20/D20*100,"-")</f>
        <v>0</v>
      </c>
      <c r="O20" s="103">
        <v>5448</v>
      </c>
      <c r="P20" s="103">
        <v>4608</v>
      </c>
      <c r="Q20" s="104">
        <f>IF(D20&gt;0,O20/D20*100,"-")</f>
        <v>14.108872429688715</v>
      </c>
      <c r="R20" s="103">
        <v>578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29</v>
      </c>
      <c r="B21" s="102" t="s">
        <v>282</v>
      </c>
      <c r="C21" s="101" t="s">
        <v>283</v>
      </c>
      <c r="D21" s="103">
        <f>+SUM(E21,+I21)</f>
        <v>21322</v>
      </c>
      <c r="E21" s="103">
        <f>+SUM(G21,+H21)</f>
        <v>1738</v>
      </c>
      <c r="F21" s="104">
        <f>IF(D21&gt;0,E21/D21*100,"-")</f>
        <v>8.1512053278304109</v>
      </c>
      <c r="G21" s="103">
        <v>1738</v>
      </c>
      <c r="H21" s="103">
        <v>0</v>
      </c>
      <c r="I21" s="103">
        <f>+SUM(K21,+M21,+O21)</f>
        <v>19584</v>
      </c>
      <c r="J21" s="104">
        <f>IF(D21&gt;0,I21/D21*100,"-")</f>
        <v>91.848794672169589</v>
      </c>
      <c r="K21" s="103">
        <v>13937</v>
      </c>
      <c r="L21" s="104">
        <f>IF(D21&gt;0,K21/D21*100,"-")</f>
        <v>65.364412344057783</v>
      </c>
      <c r="M21" s="103">
        <v>0</v>
      </c>
      <c r="N21" s="104">
        <f>IF(D21&gt;0,M21/D21*100,"-")</f>
        <v>0</v>
      </c>
      <c r="O21" s="103">
        <v>5647</v>
      </c>
      <c r="P21" s="103">
        <v>5286</v>
      </c>
      <c r="Q21" s="104">
        <f>IF(D21&gt;0,O21/D21*100,"-")</f>
        <v>26.48438232811181</v>
      </c>
      <c r="R21" s="103">
        <v>656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29</v>
      </c>
      <c r="B22" s="102" t="s">
        <v>284</v>
      </c>
      <c r="C22" s="101" t="s">
        <v>285</v>
      </c>
      <c r="D22" s="103">
        <f>+SUM(E22,+I22)</f>
        <v>11760</v>
      </c>
      <c r="E22" s="103">
        <f>+SUM(G22,+H22)</f>
        <v>390</v>
      </c>
      <c r="F22" s="104">
        <f>IF(D22&gt;0,E22/D22*100,"-")</f>
        <v>3.3163265306122449</v>
      </c>
      <c r="G22" s="103">
        <v>390</v>
      </c>
      <c r="H22" s="103">
        <v>0</v>
      </c>
      <c r="I22" s="103">
        <f>+SUM(K22,+M22,+O22)</f>
        <v>11370</v>
      </c>
      <c r="J22" s="104">
        <f>IF(D22&gt;0,I22/D22*100,"-")</f>
        <v>96.683673469387756</v>
      </c>
      <c r="K22" s="103">
        <v>9179</v>
      </c>
      <c r="L22" s="104">
        <f>IF(D22&gt;0,K22/D22*100,"-")</f>
        <v>78.052721088435376</v>
      </c>
      <c r="M22" s="103">
        <v>0</v>
      </c>
      <c r="N22" s="104">
        <f>IF(D22&gt;0,M22/D22*100,"-")</f>
        <v>0</v>
      </c>
      <c r="O22" s="103">
        <v>2191</v>
      </c>
      <c r="P22" s="103">
        <v>1266</v>
      </c>
      <c r="Q22" s="104">
        <f>IF(D22&gt;0,O22/D22*100,"-")</f>
        <v>18.63095238095238</v>
      </c>
      <c r="R22" s="103">
        <v>151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29</v>
      </c>
      <c r="B23" s="102" t="s">
        <v>286</v>
      </c>
      <c r="C23" s="101" t="s">
        <v>287</v>
      </c>
      <c r="D23" s="103">
        <f>+SUM(E23,+I23)</f>
        <v>21438</v>
      </c>
      <c r="E23" s="103">
        <f>+SUM(G23,+H23)</f>
        <v>436</v>
      </c>
      <c r="F23" s="104">
        <f>IF(D23&gt;0,E23/D23*100,"-")</f>
        <v>2.0337718070715551</v>
      </c>
      <c r="G23" s="103">
        <v>436</v>
      </c>
      <c r="H23" s="103">
        <v>0</v>
      </c>
      <c r="I23" s="103">
        <f>+SUM(K23,+M23,+O23)</f>
        <v>21002</v>
      </c>
      <c r="J23" s="104">
        <f>IF(D23&gt;0,I23/D23*100,"-")</f>
        <v>97.96622819292844</v>
      </c>
      <c r="K23" s="103">
        <v>19562</v>
      </c>
      <c r="L23" s="104">
        <f>IF(D23&gt;0,K23/D23*100,"-")</f>
        <v>91.249183692508623</v>
      </c>
      <c r="M23" s="103">
        <v>0</v>
      </c>
      <c r="N23" s="104">
        <f>IF(D23&gt;0,M23/D23*100,"-")</f>
        <v>0</v>
      </c>
      <c r="O23" s="103">
        <v>1440</v>
      </c>
      <c r="P23" s="103">
        <v>572</v>
      </c>
      <c r="Q23" s="104">
        <f>IF(D23&gt;0,O23/D23*100,"-")</f>
        <v>6.7170445004198154</v>
      </c>
      <c r="R23" s="103">
        <v>987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29</v>
      </c>
      <c r="B24" s="102" t="s">
        <v>288</v>
      </c>
      <c r="C24" s="101" t="s">
        <v>289</v>
      </c>
      <c r="D24" s="103">
        <f>+SUM(E24,+I24)</f>
        <v>7348</v>
      </c>
      <c r="E24" s="103">
        <f>+SUM(G24,+H24)</f>
        <v>541</v>
      </c>
      <c r="F24" s="104">
        <f>IF(D24&gt;0,E24/D24*100,"-")</f>
        <v>7.3625476320087104</v>
      </c>
      <c r="G24" s="103">
        <v>541</v>
      </c>
      <c r="H24" s="103">
        <v>0</v>
      </c>
      <c r="I24" s="103">
        <f>+SUM(K24,+M24,+O24)</f>
        <v>6807</v>
      </c>
      <c r="J24" s="104">
        <f>IF(D24&gt;0,I24/D24*100,"-")</f>
        <v>92.637452367991287</v>
      </c>
      <c r="K24" s="103">
        <v>6622</v>
      </c>
      <c r="L24" s="104">
        <f>IF(D24&gt;0,K24/D24*100,"-")</f>
        <v>90.119760479041915</v>
      </c>
      <c r="M24" s="103">
        <v>0</v>
      </c>
      <c r="N24" s="104">
        <f>IF(D24&gt;0,M24/D24*100,"-")</f>
        <v>0</v>
      </c>
      <c r="O24" s="103">
        <v>185</v>
      </c>
      <c r="P24" s="103">
        <v>80</v>
      </c>
      <c r="Q24" s="104">
        <f>IF(D24&gt;0,O24/D24*100,"-")</f>
        <v>2.5176918889493738</v>
      </c>
      <c r="R24" s="103">
        <v>220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29</v>
      </c>
      <c r="B25" s="102" t="s">
        <v>290</v>
      </c>
      <c r="C25" s="101" t="s">
        <v>291</v>
      </c>
      <c r="D25" s="103">
        <f>+SUM(E25,+I25)</f>
        <v>6818</v>
      </c>
      <c r="E25" s="103">
        <f>+SUM(G25,+H25)</f>
        <v>744</v>
      </c>
      <c r="F25" s="104">
        <f>IF(D25&gt;0,E25/D25*100,"-")</f>
        <v>10.912290994426519</v>
      </c>
      <c r="G25" s="103">
        <v>744</v>
      </c>
      <c r="H25" s="103">
        <v>0</v>
      </c>
      <c r="I25" s="103">
        <f>+SUM(K25,+M25,+O25)</f>
        <v>6074</v>
      </c>
      <c r="J25" s="104">
        <f>IF(D25&gt;0,I25/D25*100,"-")</f>
        <v>89.087709005573473</v>
      </c>
      <c r="K25" s="103">
        <v>5576</v>
      </c>
      <c r="L25" s="104">
        <f>IF(D25&gt;0,K25/D25*100,"-")</f>
        <v>81.783514227046055</v>
      </c>
      <c r="M25" s="103">
        <v>0</v>
      </c>
      <c r="N25" s="104">
        <f>IF(D25&gt;0,M25/D25*100,"-")</f>
        <v>0</v>
      </c>
      <c r="O25" s="103">
        <v>498</v>
      </c>
      <c r="P25" s="103">
        <v>121</v>
      </c>
      <c r="Q25" s="104">
        <f>IF(D25&gt;0,O25/D25*100,"-")</f>
        <v>7.3041947785274273</v>
      </c>
      <c r="R25" s="103">
        <v>73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29</v>
      </c>
      <c r="B26" s="102" t="s">
        <v>292</v>
      </c>
      <c r="C26" s="101" t="s">
        <v>293</v>
      </c>
      <c r="D26" s="103">
        <f>+SUM(E26,+I26)</f>
        <v>7606</v>
      </c>
      <c r="E26" s="103">
        <f>+SUM(G26,+H26)</f>
        <v>425</v>
      </c>
      <c r="F26" s="104">
        <f>IF(D26&gt;0,E26/D26*100,"-")</f>
        <v>5.5876939258480149</v>
      </c>
      <c r="G26" s="103">
        <v>425</v>
      </c>
      <c r="H26" s="103">
        <v>0</v>
      </c>
      <c r="I26" s="103">
        <f>+SUM(K26,+M26,+O26)</f>
        <v>7181</v>
      </c>
      <c r="J26" s="104">
        <f>IF(D26&gt;0,I26/D26*100,"-")</f>
        <v>94.412306074151985</v>
      </c>
      <c r="K26" s="103">
        <v>6488</v>
      </c>
      <c r="L26" s="104">
        <f>IF(D26&gt;0,K26/D26*100,"-")</f>
        <v>85.30107809623982</v>
      </c>
      <c r="M26" s="103">
        <v>0</v>
      </c>
      <c r="N26" s="104">
        <f>IF(D26&gt;0,M26/D26*100,"-")</f>
        <v>0</v>
      </c>
      <c r="O26" s="103">
        <v>693</v>
      </c>
      <c r="P26" s="103">
        <v>655</v>
      </c>
      <c r="Q26" s="104">
        <f>IF(D26&gt;0,O26/D26*100,"-")</f>
        <v>9.1112279779121739</v>
      </c>
      <c r="R26" s="103">
        <v>41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滋賀県</v>
      </c>
      <c r="B7" s="107" t="str">
        <f>水洗化人口等!B7</f>
        <v>25000</v>
      </c>
      <c r="C7" s="106" t="s">
        <v>200</v>
      </c>
      <c r="D7" s="108">
        <f>SUM(E7,+H7,+K7)</f>
        <v>159758</v>
      </c>
      <c r="E7" s="108">
        <f>SUM(F7:G7)</f>
        <v>24571</v>
      </c>
      <c r="F7" s="108">
        <f>SUM(F$8:F$207)</f>
        <v>5922</v>
      </c>
      <c r="G7" s="108">
        <f>SUM(G$8:G$207)</f>
        <v>18649</v>
      </c>
      <c r="H7" s="108">
        <f>SUM(I7:J7)</f>
        <v>50163</v>
      </c>
      <c r="I7" s="108">
        <f>SUM(I$8:I$207)</f>
        <v>32827</v>
      </c>
      <c r="J7" s="108">
        <f>SUM(J$8:J$207)</f>
        <v>17336</v>
      </c>
      <c r="K7" s="108">
        <f>SUM(L7:M7)</f>
        <v>85024</v>
      </c>
      <c r="L7" s="108">
        <f>SUM(L$8:L$207)</f>
        <v>3962</v>
      </c>
      <c r="M7" s="108">
        <f>SUM(M$8:M$207)</f>
        <v>81062</v>
      </c>
      <c r="N7" s="108">
        <f>SUM(O7,+V7,+AC7)</f>
        <v>160741</v>
      </c>
      <c r="O7" s="108">
        <f>SUM(P7:U7)</f>
        <v>42711</v>
      </c>
      <c r="P7" s="108">
        <f t="shared" ref="P7:U7" si="0">SUM(P$8:P$207)</f>
        <v>38184</v>
      </c>
      <c r="Q7" s="108">
        <f t="shared" si="0"/>
        <v>0</v>
      </c>
      <c r="R7" s="108">
        <f t="shared" si="0"/>
        <v>0</v>
      </c>
      <c r="S7" s="108">
        <f t="shared" si="0"/>
        <v>1289</v>
      </c>
      <c r="T7" s="108">
        <f t="shared" si="0"/>
        <v>0</v>
      </c>
      <c r="U7" s="108">
        <f t="shared" si="0"/>
        <v>3238</v>
      </c>
      <c r="V7" s="108">
        <f>SUM(W7:AB7)</f>
        <v>117047</v>
      </c>
      <c r="W7" s="108">
        <f t="shared" ref="W7:AB7" si="1">SUM(W$8:W$207)</f>
        <v>107662</v>
      </c>
      <c r="X7" s="108">
        <f t="shared" si="1"/>
        <v>0</v>
      </c>
      <c r="Y7" s="108">
        <f t="shared" si="1"/>
        <v>0</v>
      </c>
      <c r="Z7" s="108">
        <f t="shared" si="1"/>
        <v>2279</v>
      </c>
      <c r="AA7" s="108">
        <f t="shared" si="1"/>
        <v>0</v>
      </c>
      <c r="AB7" s="108">
        <f t="shared" si="1"/>
        <v>7106</v>
      </c>
      <c r="AC7" s="108">
        <f>SUM(AD7:AE7)</f>
        <v>983</v>
      </c>
      <c r="AD7" s="108">
        <f>SUM(AD$8:AD$207)</f>
        <v>983</v>
      </c>
      <c r="AE7" s="108">
        <f>SUM(AE$8:AE$207)</f>
        <v>0</v>
      </c>
      <c r="AF7" s="108">
        <f>SUM(AG7:AI7)</f>
        <v>2032</v>
      </c>
      <c r="AG7" s="108">
        <f>SUM(AG$8:AG$207)</f>
        <v>2032</v>
      </c>
      <c r="AH7" s="108">
        <f>SUM(AH$8:AH$207)</f>
        <v>0</v>
      </c>
      <c r="AI7" s="108">
        <f>SUM(AI$8:AI$207)</f>
        <v>0</v>
      </c>
      <c r="AJ7" s="108">
        <f>SUM(AK7:AS7)</f>
        <v>2445</v>
      </c>
      <c r="AK7" s="108">
        <f t="shared" ref="AK7:AS7" si="2">SUM(AK$8:AK$207)</f>
        <v>420</v>
      </c>
      <c r="AL7" s="108">
        <f t="shared" si="2"/>
        <v>0</v>
      </c>
      <c r="AM7" s="108">
        <f t="shared" si="2"/>
        <v>853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161</v>
      </c>
      <c r="AR7" s="108">
        <f t="shared" si="2"/>
        <v>108</v>
      </c>
      <c r="AS7" s="108">
        <f t="shared" si="2"/>
        <v>903</v>
      </c>
      <c r="AT7" s="108">
        <f>SUM(AU7:AY7)</f>
        <v>7</v>
      </c>
      <c r="AU7" s="108">
        <f>SUM(AU$8:AU$207)</f>
        <v>7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90</v>
      </c>
      <c r="BA7" s="108">
        <f>SUM(BA$8:BA$207)</f>
        <v>90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29</v>
      </c>
      <c r="B8" s="113" t="s">
        <v>254</v>
      </c>
      <c r="C8" s="101" t="s">
        <v>255</v>
      </c>
      <c r="D8" s="103">
        <f>SUM(E8,+H8,+K8)</f>
        <v>12646</v>
      </c>
      <c r="E8" s="103">
        <f>SUM(F8:G8)</f>
        <v>0</v>
      </c>
      <c r="F8" s="103">
        <v>0</v>
      </c>
      <c r="G8" s="103">
        <v>0</v>
      </c>
      <c r="H8" s="103">
        <f>SUM(I8:J8)</f>
        <v>1613</v>
      </c>
      <c r="I8" s="103">
        <v>1613</v>
      </c>
      <c r="J8" s="103">
        <v>0</v>
      </c>
      <c r="K8" s="103">
        <f>SUM(L8:M8)</f>
        <v>11033</v>
      </c>
      <c r="L8" s="103">
        <v>3364</v>
      </c>
      <c r="M8" s="103">
        <v>7669</v>
      </c>
      <c r="N8" s="103">
        <f>SUM(O8,+V8,+AC8)</f>
        <v>12711</v>
      </c>
      <c r="O8" s="103">
        <f>SUM(P8:U8)</f>
        <v>4977</v>
      </c>
      <c r="P8" s="103">
        <v>3688</v>
      </c>
      <c r="Q8" s="103">
        <v>0</v>
      </c>
      <c r="R8" s="103">
        <v>0</v>
      </c>
      <c r="S8" s="103">
        <v>1289</v>
      </c>
      <c r="T8" s="103">
        <v>0</v>
      </c>
      <c r="U8" s="103">
        <v>0</v>
      </c>
      <c r="V8" s="103">
        <f>SUM(W8:AB8)</f>
        <v>7669</v>
      </c>
      <c r="W8" s="103">
        <v>5390</v>
      </c>
      <c r="X8" s="103">
        <v>0</v>
      </c>
      <c r="Y8" s="103">
        <v>0</v>
      </c>
      <c r="Z8" s="103">
        <v>2279</v>
      </c>
      <c r="AA8" s="103">
        <v>0</v>
      </c>
      <c r="AB8" s="103">
        <v>0</v>
      </c>
      <c r="AC8" s="103">
        <f>SUM(AD8:AE8)</f>
        <v>65</v>
      </c>
      <c r="AD8" s="103">
        <v>65</v>
      </c>
      <c r="AE8" s="103">
        <v>0</v>
      </c>
      <c r="AF8" s="103">
        <f>SUM(AG8:AI8)</f>
        <v>138</v>
      </c>
      <c r="AG8" s="103">
        <v>138</v>
      </c>
      <c r="AH8" s="103">
        <v>0</v>
      </c>
      <c r="AI8" s="103">
        <v>0</v>
      </c>
      <c r="AJ8" s="103">
        <f>SUM(AK8:AS8)</f>
        <v>220</v>
      </c>
      <c r="AK8" s="103">
        <v>88</v>
      </c>
      <c r="AL8" s="103">
        <v>0</v>
      </c>
      <c r="AM8" s="103">
        <v>4</v>
      </c>
      <c r="AN8" s="103">
        <v>0</v>
      </c>
      <c r="AO8" s="103">
        <v>0</v>
      </c>
      <c r="AP8" s="103">
        <v>0</v>
      </c>
      <c r="AQ8" s="103">
        <v>0</v>
      </c>
      <c r="AR8" s="103">
        <v>3</v>
      </c>
      <c r="AS8" s="103">
        <v>125</v>
      </c>
      <c r="AT8" s="103">
        <f>SUM(AU8:AY8)</f>
        <v>6</v>
      </c>
      <c r="AU8" s="103">
        <v>6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29</v>
      </c>
      <c r="B9" s="113" t="s">
        <v>258</v>
      </c>
      <c r="C9" s="101" t="s">
        <v>259</v>
      </c>
      <c r="D9" s="103">
        <f>SUM(E9,+H9,+K9)</f>
        <v>20142</v>
      </c>
      <c r="E9" s="103">
        <f>SUM(F9:G9)</f>
        <v>0</v>
      </c>
      <c r="F9" s="103">
        <v>0</v>
      </c>
      <c r="G9" s="103">
        <v>0</v>
      </c>
      <c r="H9" s="103">
        <f>SUM(I9:J9)</f>
        <v>5091</v>
      </c>
      <c r="I9" s="103">
        <v>5091</v>
      </c>
      <c r="J9" s="103">
        <v>0</v>
      </c>
      <c r="K9" s="103">
        <f>SUM(L9:M9)</f>
        <v>15051</v>
      </c>
      <c r="L9" s="103">
        <v>0</v>
      </c>
      <c r="M9" s="103">
        <v>15051</v>
      </c>
      <c r="N9" s="103">
        <f>SUM(O9,+V9,+AC9)</f>
        <v>20691</v>
      </c>
      <c r="O9" s="103">
        <f>SUM(P9:U9)</f>
        <v>5091</v>
      </c>
      <c r="P9" s="103">
        <v>5091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15051</v>
      </c>
      <c r="W9" s="103">
        <v>15051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549</v>
      </c>
      <c r="AD9" s="103">
        <v>549</v>
      </c>
      <c r="AE9" s="103">
        <v>0</v>
      </c>
      <c r="AF9" s="103">
        <f>SUM(AG9:AI9)</f>
        <v>849</v>
      </c>
      <c r="AG9" s="103">
        <v>849</v>
      </c>
      <c r="AH9" s="103">
        <v>0</v>
      </c>
      <c r="AI9" s="103">
        <v>0</v>
      </c>
      <c r="AJ9" s="103">
        <f>SUM(AK9:AS9)</f>
        <v>849</v>
      </c>
      <c r="AK9" s="103">
        <v>0</v>
      </c>
      <c r="AL9" s="103">
        <v>0</v>
      </c>
      <c r="AM9" s="103">
        <v>849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29</v>
      </c>
      <c r="B10" s="113" t="s">
        <v>260</v>
      </c>
      <c r="C10" s="101" t="s">
        <v>261</v>
      </c>
      <c r="D10" s="103">
        <f>SUM(E10,+H10,+K10)</f>
        <v>17740</v>
      </c>
      <c r="E10" s="103">
        <f>SUM(F10:G10)</f>
        <v>0</v>
      </c>
      <c r="F10" s="103">
        <v>0</v>
      </c>
      <c r="G10" s="103">
        <v>0</v>
      </c>
      <c r="H10" s="103">
        <f>SUM(I10:J10)</f>
        <v>2712</v>
      </c>
      <c r="I10" s="103">
        <v>2712</v>
      </c>
      <c r="J10" s="103">
        <v>0</v>
      </c>
      <c r="K10" s="103">
        <f>SUM(L10:M10)</f>
        <v>15028</v>
      </c>
      <c r="L10" s="103">
        <v>0</v>
      </c>
      <c r="M10" s="103">
        <v>15028</v>
      </c>
      <c r="N10" s="103">
        <f>SUM(O10,+V10,+AC10)</f>
        <v>17936</v>
      </c>
      <c r="O10" s="103">
        <f>SUM(P10:U10)</f>
        <v>2712</v>
      </c>
      <c r="P10" s="103">
        <v>2712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15028</v>
      </c>
      <c r="W10" s="103">
        <v>15028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196</v>
      </c>
      <c r="AD10" s="103">
        <v>196</v>
      </c>
      <c r="AE10" s="103">
        <v>0</v>
      </c>
      <c r="AF10" s="103">
        <f>SUM(AG10:AI10)</f>
        <v>135</v>
      </c>
      <c r="AG10" s="103">
        <v>135</v>
      </c>
      <c r="AH10" s="103">
        <v>0</v>
      </c>
      <c r="AI10" s="103">
        <v>0</v>
      </c>
      <c r="AJ10" s="103">
        <f>SUM(AK10:AS10)</f>
        <v>135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86</v>
      </c>
      <c r="AS10" s="103">
        <v>49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12</v>
      </c>
      <c r="BA10" s="103">
        <v>12</v>
      </c>
      <c r="BB10" s="103">
        <v>0</v>
      </c>
      <c r="BC10" s="103">
        <v>0</v>
      </c>
    </row>
    <row r="11" spans="1:55" s="105" customFormat="1" ht="13.5" customHeight="1">
      <c r="A11" s="115" t="s">
        <v>29</v>
      </c>
      <c r="B11" s="113" t="s">
        <v>262</v>
      </c>
      <c r="C11" s="101" t="s">
        <v>263</v>
      </c>
      <c r="D11" s="103">
        <f>SUM(E11,+H11,+K11)</f>
        <v>22714</v>
      </c>
      <c r="E11" s="103">
        <f>SUM(F11:G11)</f>
        <v>0</v>
      </c>
      <c r="F11" s="103">
        <v>0</v>
      </c>
      <c r="G11" s="103">
        <v>0</v>
      </c>
      <c r="H11" s="103">
        <f>SUM(I11:J11)</f>
        <v>21391</v>
      </c>
      <c r="I11" s="103">
        <v>5706</v>
      </c>
      <c r="J11" s="103">
        <v>15685</v>
      </c>
      <c r="K11" s="103">
        <f>SUM(L11:M11)</f>
        <v>1323</v>
      </c>
      <c r="L11" s="103">
        <v>0</v>
      </c>
      <c r="M11" s="103">
        <v>1323</v>
      </c>
      <c r="N11" s="103">
        <f>SUM(O11,+V11,+AC11)</f>
        <v>22714</v>
      </c>
      <c r="O11" s="103">
        <f>SUM(P11:U11)</f>
        <v>5706</v>
      </c>
      <c r="P11" s="103">
        <v>5706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17008</v>
      </c>
      <c r="W11" s="103">
        <v>17008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657</v>
      </c>
      <c r="AG11" s="103">
        <v>657</v>
      </c>
      <c r="AH11" s="103">
        <v>0</v>
      </c>
      <c r="AI11" s="103">
        <v>0</v>
      </c>
      <c r="AJ11" s="103">
        <f>SUM(AK11:AS11)</f>
        <v>657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657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29</v>
      </c>
      <c r="B12" s="113" t="s">
        <v>264</v>
      </c>
      <c r="C12" s="101" t="s">
        <v>265</v>
      </c>
      <c r="D12" s="103">
        <f>SUM(E12,+H12,+K12)</f>
        <v>4600</v>
      </c>
      <c r="E12" s="103">
        <f>SUM(F12:G12)</f>
        <v>0</v>
      </c>
      <c r="F12" s="103">
        <v>0</v>
      </c>
      <c r="G12" s="103">
        <v>0</v>
      </c>
      <c r="H12" s="103">
        <f>SUM(I12:J12)</f>
        <v>1486</v>
      </c>
      <c r="I12" s="103">
        <v>1486</v>
      </c>
      <c r="J12" s="103">
        <v>0</v>
      </c>
      <c r="K12" s="103">
        <f>SUM(L12:M12)</f>
        <v>3114</v>
      </c>
      <c r="L12" s="103">
        <v>0</v>
      </c>
      <c r="M12" s="103">
        <v>3114</v>
      </c>
      <c r="N12" s="103">
        <f>SUM(O12,+V12,+AC12)</f>
        <v>4600</v>
      </c>
      <c r="O12" s="103">
        <f>SUM(P12:U12)</f>
        <v>1486</v>
      </c>
      <c r="P12" s="103">
        <v>1486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3114</v>
      </c>
      <c r="W12" s="103">
        <v>3114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</v>
      </c>
      <c r="AG12" s="103">
        <v>1</v>
      </c>
      <c r="AH12" s="103">
        <v>0</v>
      </c>
      <c r="AI12" s="103">
        <v>0</v>
      </c>
      <c r="AJ12" s="103">
        <f>SUM(AK12:AS12)</f>
        <v>100</v>
      </c>
      <c r="AK12" s="103">
        <v>100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</v>
      </c>
      <c r="AU12" s="103">
        <v>1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29</v>
      </c>
      <c r="B13" s="113" t="s">
        <v>266</v>
      </c>
      <c r="C13" s="101" t="s">
        <v>267</v>
      </c>
      <c r="D13" s="103">
        <f>SUM(E13,+H13,+K13)</f>
        <v>4337</v>
      </c>
      <c r="E13" s="103">
        <f>SUM(F13:G13)</f>
        <v>0</v>
      </c>
      <c r="F13" s="103">
        <v>0</v>
      </c>
      <c r="G13" s="103">
        <v>0</v>
      </c>
      <c r="H13" s="103">
        <f>SUM(I13:J13)</f>
        <v>1412</v>
      </c>
      <c r="I13" s="103">
        <v>1412</v>
      </c>
      <c r="J13" s="103">
        <v>0</v>
      </c>
      <c r="K13" s="103">
        <f>SUM(L13:M13)</f>
        <v>2925</v>
      </c>
      <c r="L13" s="103">
        <v>0</v>
      </c>
      <c r="M13" s="103">
        <v>2925</v>
      </c>
      <c r="N13" s="103">
        <f>SUM(O13,+V13,+AC13)</f>
        <v>4351</v>
      </c>
      <c r="O13" s="103">
        <f>SUM(P13:U13)</f>
        <v>1412</v>
      </c>
      <c r="P13" s="103">
        <v>1412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2925</v>
      </c>
      <c r="W13" s="103">
        <v>2925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14</v>
      </c>
      <c r="AD13" s="103">
        <v>14</v>
      </c>
      <c r="AE13" s="103">
        <v>0</v>
      </c>
      <c r="AF13" s="103">
        <f>SUM(AG13:AI13)</f>
        <v>1</v>
      </c>
      <c r="AG13" s="103">
        <v>1</v>
      </c>
      <c r="AH13" s="103">
        <v>0</v>
      </c>
      <c r="AI13" s="103">
        <v>0</v>
      </c>
      <c r="AJ13" s="103">
        <f>SUM(AK13:AS13)</f>
        <v>1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29</v>
      </c>
      <c r="B14" s="113" t="s">
        <v>268</v>
      </c>
      <c r="C14" s="101" t="s">
        <v>269</v>
      </c>
      <c r="D14" s="103">
        <f>SUM(E14,+H14,+K14)</f>
        <v>2129</v>
      </c>
      <c r="E14" s="103">
        <f>SUM(F14:G14)</f>
        <v>0</v>
      </c>
      <c r="F14" s="103">
        <v>0</v>
      </c>
      <c r="G14" s="103">
        <v>0</v>
      </c>
      <c r="H14" s="103">
        <f>SUM(I14:J14)</f>
        <v>687</v>
      </c>
      <c r="I14" s="103">
        <v>687</v>
      </c>
      <c r="J14" s="103">
        <v>0</v>
      </c>
      <c r="K14" s="103">
        <f>SUM(L14:M14)</f>
        <v>1442</v>
      </c>
      <c r="L14" s="103">
        <v>0</v>
      </c>
      <c r="M14" s="103">
        <v>1442</v>
      </c>
      <c r="N14" s="103">
        <f>SUM(O14,+V14,+AC14)</f>
        <v>2129</v>
      </c>
      <c r="O14" s="103">
        <f>SUM(P14:U14)</f>
        <v>687</v>
      </c>
      <c r="P14" s="103">
        <v>687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1442</v>
      </c>
      <c r="W14" s="103">
        <v>1442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29</v>
      </c>
      <c r="B15" s="113" t="s">
        <v>270</v>
      </c>
      <c r="C15" s="101" t="s">
        <v>271</v>
      </c>
      <c r="D15" s="103">
        <f>SUM(E15,+H15,+K15)</f>
        <v>22219</v>
      </c>
      <c r="E15" s="103">
        <f>SUM(F15:G15)</f>
        <v>22219</v>
      </c>
      <c r="F15" s="103">
        <v>5922</v>
      </c>
      <c r="G15" s="103">
        <v>16297</v>
      </c>
      <c r="H15" s="103">
        <f>SUM(I15:J15)</f>
        <v>0</v>
      </c>
      <c r="I15" s="103">
        <v>0</v>
      </c>
      <c r="J15" s="103">
        <v>0</v>
      </c>
      <c r="K15" s="103">
        <f>SUM(L15:M15)</f>
        <v>0</v>
      </c>
      <c r="L15" s="103">
        <v>0</v>
      </c>
      <c r="M15" s="103">
        <v>0</v>
      </c>
      <c r="N15" s="103">
        <f>SUM(O15,+V15,+AC15)</f>
        <v>22219</v>
      </c>
      <c r="O15" s="103">
        <f>SUM(P15:U15)</f>
        <v>5922</v>
      </c>
      <c r="P15" s="103">
        <v>5922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16297</v>
      </c>
      <c r="W15" s="103">
        <v>16297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29</v>
      </c>
      <c r="B16" s="113" t="s">
        <v>272</v>
      </c>
      <c r="C16" s="101" t="s">
        <v>273</v>
      </c>
      <c r="D16" s="103">
        <f>SUM(E16,+H16,+K16)</f>
        <v>2511</v>
      </c>
      <c r="E16" s="103">
        <f>SUM(F16:G16)</f>
        <v>0</v>
      </c>
      <c r="F16" s="103">
        <v>0</v>
      </c>
      <c r="G16" s="103">
        <v>0</v>
      </c>
      <c r="H16" s="103">
        <f>SUM(I16:J16)</f>
        <v>2511</v>
      </c>
      <c r="I16" s="103">
        <v>860</v>
      </c>
      <c r="J16" s="103">
        <v>1651</v>
      </c>
      <c r="K16" s="103">
        <f>SUM(L16:M16)</f>
        <v>0</v>
      </c>
      <c r="L16" s="103">
        <v>0</v>
      </c>
      <c r="M16" s="103">
        <v>0</v>
      </c>
      <c r="N16" s="103">
        <f>SUM(O16,+V16,+AC16)</f>
        <v>2545</v>
      </c>
      <c r="O16" s="103">
        <f>SUM(P16:U16)</f>
        <v>860</v>
      </c>
      <c r="P16" s="103">
        <v>860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1651</v>
      </c>
      <c r="W16" s="103">
        <v>1651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34</v>
      </c>
      <c r="AD16" s="103">
        <v>34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29</v>
      </c>
      <c r="B17" s="113" t="s">
        <v>274</v>
      </c>
      <c r="C17" s="101" t="s">
        <v>275</v>
      </c>
      <c r="D17" s="103">
        <f>SUM(E17,+H17,+K17)</f>
        <v>3535</v>
      </c>
      <c r="E17" s="103">
        <f>SUM(F17:G17)</f>
        <v>2352</v>
      </c>
      <c r="F17" s="103">
        <v>0</v>
      </c>
      <c r="G17" s="103">
        <v>2352</v>
      </c>
      <c r="H17" s="103">
        <f>SUM(I17:J17)</f>
        <v>1183</v>
      </c>
      <c r="I17" s="103">
        <v>1183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3535</v>
      </c>
      <c r="O17" s="103">
        <f>SUM(P17:U17)</f>
        <v>1183</v>
      </c>
      <c r="P17" s="103">
        <v>1183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2352</v>
      </c>
      <c r="W17" s="103">
        <v>2352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29</v>
      </c>
      <c r="B18" s="113" t="s">
        <v>276</v>
      </c>
      <c r="C18" s="101" t="s">
        <v>277</v>
      </c>
      <c r="D18" s="103">
        <f>SUM(E18,+H18,+K18)</f>
        <v>10344</v>
      </c>
      <c r="E18" s="103">
        <f>SUM(F18:G18)</f>
        <v>0</v>
      </c>
      <c r="F18" s="103">
        <v>0</v>
      </c>
      <c r="G18" s="103">
        <v>0</v>
      </c>
      <c r="H18" s="103">
        <f>SUM(I18:J18)</f>
        <v>3238</v>
      </c>
      <c r="I18" s="103">
        <v>3238</v>
      </c>
      <c r="J18" s="103">
        <v>0</v>
      </c>
      <c r="K18" s="103">
        <f>SUM(L18:M18)</f>
        <v>7106</v>
      </c>
      <c r="L18" s="103">
        <v>0</v>
      </c>
      <c r="M18" s="103">
        <v>7106</v>
      </c>
      <c r="N18" s="103">
        <f>SUM(O18,+V18,+AC18)</f>
        <v>10469</v>
      </c>
      <c r="O18" s="103">
        <f>SUM(P18:U18)</f>
        <v>3238</v>
      </c>
      <c r="P18" s="103">
        <v>0</v>
      </c>
      <c r="Q18" s="103">
        <v>0</v>
      </c>
      <c r="R18" s="103">
        <v>0</v>
      </c>
      <c r="S18" s="103">
        <v>0</v>
      </c>
      <c r="T18" s="103">
        <v>0</v>
      </c>
      <c r="U18" s="103">
        <v>3238</v>
      </c>
      <c r="V18" s="103">
        <f>SUM(W18:AB18)</f>
        <v>7106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7106</v>
      </c>
      <c r="AC18" s="103">
        <f>SUM(AD18:AE18)</f>
        <v>125</v>
      </c>
      <c r="AD18" s="103">
        <v>125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29</v>
      </c>
      <c r="B19" s="113" t="s">
        <v>278</v>
      </c>
      <c r="C19" s="101" t="s">
        <v>279</v>
      </c>
      <c r="D19" s="103">
        <f>SUM(E19,+H19,+K19)</f>
        <v>20438</v>
      </c>
      <c r="E19" s="103">
        <f>SUM(F19:G19)</f>
        <v>0</v>
      </c>
      <c r="F19" s="103">
        <v>0</v>
      </c>
      <c r="G19" s="103">
        <v>0</v>
      </c>
      <c r="H19" s="103">
        <f>SUM(I19:J19)</f>
        <v>4429</v>
      </c>
      <c r="I19" s="103">
        <v>4429</v>
      </c>
      <c r="J19" s="103">
        <v>0</v>
      </c>
      <c r="K19" s="103">
        <f>SUM(L19:M19)</f>
        <v>16009</v>
      </c>
      <c r="L19" s="103">
        <v>0</v>
      </c>
      <c r="M19" s="103">
        <v>16009</v>
      </c>
      <c r="N19" s="103">
        <f>SUM(O19,+V19,+AC19)</f>
        <v>20438</v>
      </c>
      <c r="O19" s="103">
        <f>SUM(P19:U19)</f>
        <v>4429</v>
      </c>
      <c r="P19" s="103">
        <v>4429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16009</v>
      </c>
      <c r="W19" s="103">
        <v>16009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43</v>
      </c>
      <c r="AG19" s="103">
        <v>43</v>
      </c>
      <c r="AH19" s="103">
        <v>0</v>
      </c>
      <c r="AI19" s="103">
        <v>0</v>
      </c>
      <c r="AJ19" s="103">
        <f>SUM(AK19:AS19)</f>
        <v>208</v>
      </c>
      <c r="AK19" s="103">
        <v>165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43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53</v>
      </c>
      <c r="BA19" s="103">
        <v>53</v>
      </c>
      <c r="BB19" s="103">
        <v>0</v>
      </c>
      <c r="BC19" s="103">
        <v>0</v>
      </c>
    </row>
    <row r="20" spans="1:55" s="105" customFormat="1" ht="13.5" customHeight="1">
      <c r="A20" s="115" t="s">
        <v>29</v>
      </c>
      <c r="B20" s="113" t="s">
        <v>280</v>
      </c>
      <c r="C20" s="101" t="s">
        <v>281</v>
      </c>
      <c r="D20" s="103">
        <f>SUM(E20,+H20,+K20)</f>
        <v>4036</v>
      </c>
      <c r="E20" s="103">
        <f>SUM(F20:G20)</f>
        <v>0</v>
      </c>
      <c r="F20" s="103">
        <v>0</v>
      </c>
      <c r="G20" s="103">
        <v>0</v>
      </c>
      <c r="H20" s="103">
        <f>SUM(I20:J20)</f>
        <v>1228</v>
      </c>
      <c r="I20" s="103">
        <v>1228</v>
      </c>
      <c r="J20" s="103">
        <v>0</v>
      </c>
      <c r="K20" s="103">
        <f>SUM(L20:M20)</f>
        <v>2808</v>
      </c>
      <c r="L20" s="103">
        <v>0</v>
      </c>
      <c r="M20" s="103">
        <v>2808</v>
      </c>
      <c r="N20" s="103">
        <f>SUM(O20,+V20,+AC20)</f>
        <v>4036</v>
      </c>
      <c r="O20" s="103">
        <f>SUM(P20:U20)</f>
        <v>1228</v>
      </c>
      <c r="P20" s="103">
        <v>1228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2808</v>
      </c>
      <c r="W20" s="103">
        <v>2808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30</v>
      </c>
      <c r="AG20" s="103">
        <v>30</v>
      </c>
      <c r="AH20" s="103">
        <v>0</v>
      </c>
      <c r="AI20" s="103">
        <v>0</v>
      </c>
      <c r="AJ20" s="103">
        <f>SUM(AK20:AS20)</f>
        <v>30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19</v>
      </c>
      <c r="AS20" s="103">
        <v>11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</v>
      </c>
      <c r="BA20" s="103">
        <v>3</v>
      </c>
      <c r="BB20" s="103">
        <v>0</v>
      </c>
      <c r="BC20" s="103">
        <v>0</v>
      </c>
    </row>
    <row r="21" spans="1:55" s="105" customFormat="1" ht="13.5" customHeight="1">
      <c r="A21" s="115" t="s">
        <v>29</v>
      </c>
      <c r="B21" s="113" t="s">
        <v>282</v>
      </c>
      <c r="C21" s="101" t="s">
        <v>283</v>
      </c>
      <c r="D21" s="103">
        <f>SUM(E21,+H21,+K21)</f>
        <v>3776</v>
      </c>
      <c r="E21" s="103">
        <f>SUM(F21:G21)</f>
        <v>0</v>
      </c>
      <c r="F21" s="103">
        <v>0</v>
      </c>
      <c r="G21" s="103">
        <v>0</v>
      </c>
      <c r="H21" s="103">
        <f>SUM(I21:J21)</f>
        <v>1570</v>
      </c>
      <c r="I21" s="103">
        <v>1570</v>
      </c>
      <c r="J21" s="103">
        <v>0</v>
      </c>
      <c r="K21" s="103">
        <f>SUM(L21:M21)</f>
        <v>2206</v>
      </c>
      <c r="L21" s="103">
        <v>0</v>
      </c>
      <c r="M21" s="103">
        <v>2206</v>
      </c>
      <c r="N21" s="103">
        <f>SUM(O21,+V21,+AC21)</f>
        <v>3776</v>
      </c>
      <c r="O21" s="103">
        <f>SUM(P21:U21)</f>
        <v>1570</v>
      </c>
      <c r="P21" s="103">
        <v>1570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2206</v>
      </c>
      <c r="W21" s="103">
        <v>2206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8</v>
      </c>
      <c r="AG21" s="103">
        <v>8</v>
      </c>
      <c r="AH21" s="103">
        <v>0</v>
      </c>
      <c r="AI21" s="103">
        <v>0</v>
      </c>
      <c r="AJ21" s="103">
        <f>SUM(AK21:AS21)</f>
        <v>39</v>
      </c>
      <c r="AK21" s="103">
        <v>31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8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10</v>
      </c>
      <c r="BA21" s="103">
        <v>10</v>
      </c>
      <c r="BB21" s="103">
        <v>0</v>
      </c>
      <c r="BC21" s="103">
        <v>0</v>
      </c>
    </row>
    <row r="22" spans="1:55" s="105" customFormat="1" ht="13.5" customHeight="1">
      <c r="A22" s="115" t="s">
        <v>29</v>
      </c>
      <c r="B22" s="113" t="s">
        <v>284</v>
      </c>
      <c r="C22" s="101" t="s">
        <v>285</v>
      </c>
      <c r="D22" s="103">
        <f>SUM(E22,+H22,+K22)</f>
        <v>4405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4405</v>
      </c>
      <c r="L22" s="103">
        <v>598</v>
      </c>
      <c r="M22" s="103">
        <v>3807</v>
      </c>
      <c r="N22" s="103">
        <f>SUM(O22,+V22,+AC22)</f>
        <v>4405</v>
      </c>
      <c r="O22" s="103">
        <f>SUM(P22:U22)</f>
        <v>598</v>
      </c>
      <c r="P22" s="103">
        <v>598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3807</v>
      </c>
      <c r="W22" s="103">
        <v>3807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9</v>
      </c>
      <c r="AG22" s="103">
        <v>9</v>
      </c>
      <c r="AH22" s="103">
        <v>0</v>
      </c>
      <c r="AI22" s="103">
        <v>0</v>
      </c>
      <c r="AJ22" s="103">
        <f>SUM(AK22:AS22)</f>
        <v>45</v>
      </c>
      <c r="AK22" s="103">
        <v>36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9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12</v>
      </c>
      <c r="BA22" s="103">
        <v>12</v>
      </c>
      <c r="BB22" s="103">
        <v>0</v>
      </c>
      <c r="BC22" s="103">
        <v>0</v>
      </c>
    </row>
    <row r="23" spans="1:55" s="105" customFormat="1" ht="13.5" customHeight="1">
      <c r="A23" s="115" t="s">
        <v>29</v>
      </c>
      <c r="B23" s="113" t="s">
        <v>286</v>
      </c>
      <c r="C23" s="101" t="s">
        <v>287</v>
      </c>
      <c r="D23" s="103">
        <f>SUM(E23,+H23,+K23)</f>
        <v>1703</v>
      </c>
      <c r="E23" s="103">
        <f>SUM(F23:G23)</f>
        <v>0</v>
      </c>
      <c r="F23" s="103">
        <v>0</v>
      </c>
      <c r="G23" s="103">
        <v>0</v>
      </c>
      <c r="H23" s="103">
        <f>SUM(I23:J23)</f>
        <v>605</v>
      </c>
      <c r="I23" s="103">
        <v>605</v>
      </c>
      <c r="J23" s="103">
        <v>0</v>
      </c>
      <c r="K23" s="103">
        <f>SUM(L23:M23)</f>
        <v>1098</v>
      </c>
      <c r="L23" s="103">
        <v>0</v>
      </c>
      <c r="M23" s="103">
        <v>1098</v>
      </c>
      <c r="N23" s="103">
        <f>SUM(O23,+V23,+AC23)</f>
        <v>1703</v>
      </c>
      <c r="O23" s="103">
        <f>SUM(P23:U23)</f>
        <v>605</v>
      </c>
      <c r="P23" s="103">
        <v>605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1098</v>
      </c>
      <c r="W23" s="103">
        <v>1098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75</v>
      </c>
      <c r="AG23" s="103">
        <v>75</v>
      </c>
      <c r="AH23" s="103">
        <v>0</v>
      </c>
      <c r="AI23" s="103">
        <v>0</v>
      </c>
      <c r="AJ23" s="103">
        <f>SUM(AK23:AS23)</f>
        <v>75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75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29</v>
      </c>
      <c r="B24" s="113" t="s">
        <v>288</v>
      </c>
      <c r="C24" s="101" t="s">
        <v>289</v>
      </c>
      <c r="D24" s="103">
        <f>SUM(E24,+H24,+K24)</f>
        <v>507</v>
      </c>
      <c r="E24" s="103">
        <f>SUM(F24:G24)</f>
        <v>0</v>
      </c>
      <c r="F24" s="103">
        <v>0</v>
      </c>
      <c r="G24" s="103">
        <v>0</v>
      </c>
      <c r="H24" s="103">
        <f>SUM(I24:J24)</f>
        <v>273</v>
      </c>
      <c r="I24" s="103">
        <v>273</v>
      </c>
      <c r="J24" s="103">
        <v>0</v>
      </c>
      <c r="K24" s="103">
        <f>SUM(L24:M24)</f>
        <v>234</v>
      </c>
      <c r="L24" s="103">
        <v>0</v>
      </c>
      <c r="M24" s="103">
        <v>234</v>
      </c>
      <c r="N24" s="103">
        <f>SUM(O24,+V24,+AC24)</f>
        <v>507</v>
      </c>
      <c r="O24" s="103">
        <f>SUM(P24:U24)</f>
        <v>273</v>
      </c>
      <c r="P24" s="103">
        <v>273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234</v>
      </c>
      <c r="W24" s="103">
        <v>234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29</v>
      </c>
      <c r="B25" s="113" t="s">
        <v>290</v>
      </c>
      <c r="C25" s="101" t="s">
        <v>291</v>
      </c>
      <c r="D25" s="103">
        <f>SUM(E25,+H25,+K25)</f>
        <v>778</v>
      </c>
      <c r="E25" s="103">
        <f>SUM(F25:G25)</f>
        <v>0</v>
      </c>
      <c r="F25" s="103">
        <v>0</v>
      </c>
      <c r="G25" s="103">
        <v>0</v>
      </c>
      <c r="H25" s="103">
        <f>SUM(I25:J25)</f>
        <v>404</v>
      </c>
      <c r="I25" s="103">
        <v>404</v>
      </c>
      <c r="J25" s="103">
        <v>0</v>
      </c>
      <c r="K25" s="103">
        <f>SUM(L25:M25)</f>
        <v>374</v>
      </c>
      <c r="L25" s="103">
        <v>0</v>
      </c>
      <c r="M25" s="103">
        <v>374</v>
      </c>
      <c r="N25" s="103">
        <f>SUM(O25,+V25,+AC25)</f>
        <v>778</v>
      </c>
      <c r="O25" s="103">
        <f>SUM(P25:U25)</f>
        <v>404</v>
      </c>
      <c r="P25" s="103">
        <v>404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374</v>
      </c>
      <c r="W25" s="103">
        <v>374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34</v>
      </c>
      <c r="AG25" s="103">
        <v>34</v>
      </c>
      <c r="AH25" s="103">
        <v>0</v>
      </c>
      <c r="AI25" s="103">
        <v>0</v>
      </c>
      <c r="AJ25" s="103">
        <f>SUM(AK25:AS25)</f>
        <v>34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34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29</v>
      </c>
      <c r="B26" s="113" t="s">
        <v>292</v>
      </c>
      <c r="C26" s="101" t="s">
        <v>293</v>
      </c>
      <c r="D26" s="103">
        <f>SUM(E26,+H26,+K26)</f>
        <v>1198</v>
      </c>
      <c r="E26" s="103">
        <f>SUM(F26:G26)</f>
        <v>0</v>
      </c>
      <c r="F26" s="103">
        <v>0</v>
      </c>
      <c r="G26" s="103">
        <v>0</v>
      </c>
      <c r="H26" s="103">
        <f>SUM(I26:J26)</f>
        <v>330</v>
      </c>
      <c r="I26" s="103">
        <v>330</v>
      </c>
      <c r="J26" s="103">
        <v>0</v>
      </c>
      <c r="K26" s="103">
        <f>SUM(L26:M26)</f>
        <v>868</v>
      </c>
      <c r="L26" s="103">
        <v>0</v>
      </c>
      <c r="M26" s="103">
        <v>868</v>
      </c>
      <c r="N26" s="103">
        <f>SUM(O26,+V26,+AC26)</f>
        <v>1198</v>
      </c>
      <c r="O26" s="103">
        <f>SUM(P26:U26)</f>
        <v>330</v>
      </c>
      <c r="P26" s="103">
        <v>330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868</v>
      </c>
      <c r="W26" s="103">
        <v>868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52</v>
      </c>
      <c r="AG26" s="103">
        <v>52</v>
      </c>
      <c r="AH26" s="103">
        <v>0</v>
      </c>
      <c r="AI26" s="103">
        <v>0</v>
      </c>
      <c r="AJ26" s="103">
        <f>SUM(AK26:AS26)</f>
        <v>52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52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25208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25209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25210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25211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25212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25213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25214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25383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25384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25425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25441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25442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25443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2022-02-09T07:45:41Z</dcterms:modified>
</cp:coreProperties>
</file>