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4三重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水洗化人口等!$A$6:$AA$35</definedName>
    <definedName name="_xlnm.Print_Area" localSheetId="2">し尿集計結果!$A$1:$M$36</definedName>
    <definedName name="_xlnm.Print_Area" localSheetId="1">し尿処理状況!$2:$36</definedName>
    <definedName name="_xlnm.Print_Area" localSheetId="0">水洗化人口等!$2:$36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L9" i="1"/>
  <c r="L15" i="1"/>
  <c r="L21" i="1"/>
  <c r="L27" i="1"/>
  <c r="L33" i="1"/>
  <c r="J10" i="1"/>
  <c r="J16" i="1"/>
  <c r="J22" i="1"/>
  <c r="J28" i="1"/>
  <c r="J34" i="1"/>
  <c r="I8" i="1"/>
  <c r="I9" i="1"/>
  <c r="I10" i="1"/>
  <c r="I11" i="1"/>
  <c r="D11" i="1" s="1"/>
  <c r="I12" i="1"/>
  <c r="I13" i="1"/>
  <c r="D13" i="1" s="1"/>
  <c r="I14" i="1"/>
  <c r="I15" i="1"/>
  <c r="I16" i="1"/>
  <c r="I17" i="1"/>
  <c r="D17" i="1" s="1"/>
  <c r="I18" i="1"/>
  <c r="I19" i="1"/>
  <c r="D19" i="1" s="1"/>
  <c r="I20" i="1"/>
  <c r="I21" i="1"/>
  <c r="I22" i="1"/>
  <c r="I23" i="1"/>
  <c r="D23" i="1" s="1"/>
  <c r="I24" i="1"/>
  <c r="I25" i="1"/>
  <c r="D25" i="1" s="1"/>
  <c r="I26" i="1"/>
  <c r="I27" i="1"/>
  <c r="I28" i="1"/>
  <c r="I29" i="1"/>
  <c r="D29" i="1" s="1"/>
  <c r="I30" i="1"/>
  <c r="I31" i="1"/>
  <c r="D31" i="1" s="1"/>
  <c r="I32" i="1"/>
  <c r="I33" i="1"/>
  <c r="I34" i="1"/>
  <c r="I35" i="1"/>
  <c r="D35" i="1" s="1"/>
  <c r="I36" i="1"/>
  <c r="F12" i="1"/>
  <c r="F18" i="1"/>
  <c r="F24" i="1"/>
  <c r="F30" i="1"/>
  <c r="F3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D8" i="1"/>
  <c r="Q8" i="1" s="1"/>
  <c r="D9" i="1"/>
  <c r="N9" i="1" s="1"/>
  <c r="D10" i="1"/>
  <c r="L10" i="1" s="1"/>
  <c r="D12" i="1"/>
  <c r="J12" i="1" s="1"/>
  <c r="D14" i="1"/>
  <c r="Q14" i="1" s="1"/>
  <c r="D15" i="1"/>
  <c r="N15" i="1" s="1"/>
  <c r="D16" i="1"/>
  <c r="L16" i="1" s="1"/>
  <c r="D18" i="1"/>
  <c r="J18" i="1" s="1"/>
  <c r="D20" i="1"/>
  <c r="Q20" i="1" s="1"/>
  <c r="D21" i="1"/>
  <c r="N21" i="1" s="1"/>
  <c r="D22" i="1"/>
  <c r="L22" i="1" s="1"/>
  <c r="D24" i="1"/>
  <c r="J24" i="1" s="1"/>
  <c r="D26" i="1"/>
  <c r="Q26" i="1" s="1"/>
  <c r="D27" i="1"/>
  <c r="N27" i="1" s="1"/>
  <c r="D28" i="1"/>
  <c r="L28" i="1" s="1"/>
  <c r="D30" i="1"/>
  <c r="J30" i="1" s="1"/>
  <c r="D32" i="1"/>
  <c r="Q32" i="1" s="1"/>
  <c r="D33" i="1"/>
  <c r="N33" i="1" s="1"/>
  <c r="D34" i="1"/>
  <c r="L34" i="1" s="1"/>
  <c r="D36" i="1"/>
  <c r="J36" i="1" s="1"/>
  <c r="J35" i="1" l="1"/>
  <c r="L35" i="1"/>
  <c r="N35" i="1"/>
  <c r="Q35" i="1"/>
  <c r="F35" i="1"/>
  <c r="J29" i="1"/>
  <c r="L29" i="1"/>
  <c r="N29" i="1"/>
  <c r="Q29" i="1"/>
  <c r="F29" i="1"/>
  <c r="J23" i="1"/>
  <c r="L23" i="1"/>
  <c r="N23" i="1"/>
  <c r="Q23" i="1"/>
  <c r="F23" i="1"/>
  <c r="J17" i="1"/>
  <c r="L17" i="1"/>
  <c r="N17" i="1"/>
  <c r="Q17" i="1"/>
  <c r="F17" i="1"/>
  <c r="J11" i="1"/>
  <c r="L11" i="1"/>
  <c r="N11" i="1"/>
  <c r="Q11" i="1"/>
  <c r="F11" i="1"/>
  <c r="F31" i="1"/>
  <c r="J31" i="1"/>
  <c r="L31" i="1"/>
  <c r="N31" i="1"/>
  <c r="Q31" i="1"/>
  <c r="F25" i="1"/>
  <c r="J25" i="1"/>
  <c r="L25" i="1"/>
  <c r="N25" i="1"/>
  <c r="Q25" i="1"/>
  <c r="F19" i="1"/>
  <c r="J19" i="1"/>
  <c r="L19" i="1"/>
  <c r="N19" i="1"/>
  <c r="Q19" i="1"/>
  <c r="F13" i="1"/>
  <c r="J13" i="1"/>
  <c r="L13" i="1"/>
  <c r="N13" i="1"/>
  <c r="Q13" i="1"/>
  <c r="N32" i="1"/>
  <c r="N26" i="1"/>
  <c r="N20" i="1"/>
  <c r="N14" i="1"/>
  <c r="N8" i="1"/>
  <c r="J33" i="1"/>
  <c r="J27" i="1"/>
  <c r="J21" i="1"/>
  <c r="J15" i="1"/>
  <c r="J9" i="1"/>
  <c r="L32" i="1"/>
  <c r="L26" i="1"/>
  <c r="L20" i="1"/>
  <c r="L14" i="1"/>
  <c r="L8" i="1"/>
  <c r="Q36" i="1"/>
  <c r="Q30" i="1"/>
  <c r="Q24" i="1"/>
  <c r="Q18" i="1"/>
  <c r="Q12" i="1"/>
  <c r="F34" i="1"/>
  <c r="F28" i="1"/>
  <c r="F22" i="1"/>
  <c r="F16" i="1"/>
  <c r="F10" i="1"/>
  <c r="J32" i="1"/>
  <c r="J26" i="1"/>
  <c r="J20" i="1"/>
  <c r="J14" i="1"/>
  <c r="J8" i="1"/>
  <c r="N36" i="1"/>
  <c r="N30" i="1"/>
  <c r="N24" i="1"/>
  <c r="N18" i="1"/>
  <c r="N12" i="1"/>
  <c r="F33" i="1"/>
  <c r="F27" i="1"/>
  <c r="F21" i="1"/>
  <c r="F15" i="1"/>
  <c r="F9" i="1"/>
  <c r="L36" i="1"/>
  <c r="L30" i="1"/>
  <c r="L24" i="1"/>
  <c r="L18" i="1"/>
  <c r="L12" i="1"/>
  <c r="Q34" i="1"/>
  <c r="Q28" i="1"/>
  <c r="Q22" i="1"/>
  <c r="Q16" i="1"/>
  <c r="Q10" i="1"/>
  <c r="F32" i="1"/>
  <c r="F26" i="1"/>
  <c r="F20" i="1"/>
  <c r="F14" i="1"/>
  <c r="F8" i="1"/>
  <c r="N34" i="1"/>
  <c r="N28" i="1"/>
  <c r="N22" i="1"/>
  <c r="N16" i="1"/>
  <c r="N10" i="1"/>
  <c r="Q33" i="1"/>
  <c r="Q27" i="1"/>
  <c r="Q21" i="1"/>
  <c r="Q15" i="1"/>
  <c r="Q9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<sst xmlns="http://schemas.openxmlformats.org/spreadsheetml/2006/main" count="745" uniqueCount="314">
  <si>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</si>
  <si>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</si>
  <si>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</si>
  <si>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</si>
  <si>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</si>
  <si>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</si>
  <si>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</si>
  <si>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</si>
  <si>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</si>
  <si>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</si>
  <si>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</si>
  <si>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</si>
  <si>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</si>
  <si>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</si>
  <si>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</si>
  <si>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</si>
  <si>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</si>
  <si>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</si>
  <si>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</si>
  <si>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</si>
  <si>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</si>
  <si>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</si>
  <si>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</si>
  <si>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</si>
  <si>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</si>
  <si>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</si>
  <si>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</si>
  <si>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</si>
  <si>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</si>
  <si>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</si>
  <si>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</si>
  <si>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</si>
  <si>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</si>
  <si>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</si>
  <si>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</si>
  <si>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</si>
  <si>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</si>
  <si>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</si>
  <si>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</si>
  <si>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</si>
  <si>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</si>
  <si>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</si>
  <si>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</si>
  <si>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</si>
  <si>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</si>
  <si>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</si>
  <si>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</si>
  <si>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</si>
  <si>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</si>
  <si>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</si>
  <si>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</si>
  <si>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</si>
  <si>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</si>
  <si>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</si>
  <si>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</si>
  <si>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</si>
  <si>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</si>
  <si>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</si>
  <si>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</si>
  <si>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</si>
  <si>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</si>
  <si>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</si>
  <si>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</si>
  <si>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</si>
  <si>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</si>
  <si>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</si>
  <si>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</si>
  <si>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</si>
  <si>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</si>
  <si>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</si>
  <si>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</si>
  <si>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</si>
  <si>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</si>
  <si>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</si>
  <si>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</si>
  <si>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</si>
  <si>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</si>
  <si>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</si>
  <si>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</si>
  <si>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</si>
  <si>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</si>
  <si>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</si>
  <si>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</si>
  <si>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</si>
  <si>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</si>
  <si>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</si>
  <si>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</si>
  <si>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</si>
  <si>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</si>
  <si>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</si>
  <si>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</si>
  <si>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</si>
  <si>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</si>
  <si>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</si>
  <si>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</si>
  <si>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</si>
  <si>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</si>
  <si>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</si>
  <si>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</si>
  <si>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</si>
  <si>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</si>
  <si>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</si>
  <si>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</si>
  <si>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</si>
  <si>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</si>
  <si>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</si>
  <si>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</si>
  <si>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</si>
  <si>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</si>
  <si>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</si>
  <si>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</si>
  <si>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</si>
  <si>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</si>
  <si>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</si>
  <si>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</si>
  <si>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</si>
  <si>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</si>
  <si>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</si>
  <si>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</si>
  <si>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</si>
  <si>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</si>
  <si>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</si>
  <si>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</si>
  <si>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</si>
  <si>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</si>
  <si>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</si>
  <si>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</si>
  <si>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</si>
  <si>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</si>
  <si>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</si>
  <si>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</si>
  <si>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</si>
  <si>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</si>
  <si>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</si>
  <si>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</si>
  <si>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</si>
  <si>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</si>
  <si>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</si>
  <si>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</si>
  <si>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</si>
  <si>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</si>
  <si>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</si>
  <si>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</si>
  <si>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</si>
  <si>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</si>
  <si>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</si>
  <si>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</si>
  <si>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</si>
  <si>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</si>
  <si>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</si>
  <si>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</si>
  <si>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</si>
  <si>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</si>
  <si>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</si>
  <si>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</si>
  <si>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</si>
  <si>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</si>
  <si>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</si>
  <si>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</si>
  <si>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</si>
  <si>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</si>
  <si>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</si>
  <si>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</si>
  <si>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</si>
  <si>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</si>
  <si>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</si>
  <si>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</si>
  <si>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</si>
  <si>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</si>
  <si>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</si>
  <si>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</si>
  <si>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</si>
  <si>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</si>
  <si>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</si>
  <si>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</si>
  <si>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</si>
  <si>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</si>
  <si>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</si>
  <si>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</si>
  <si>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</si>
  <si>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</si>
  <si>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</si>
  <si>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</si>
  <si>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</si>
  <si>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</si>
  <si>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</si>
  <si>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</si>
  <si>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</si>
  <si>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</si>
  <si>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</si>
  <si>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</si>
  <si>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</si>
  <si>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</si>
  <si>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</si>
  <si>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</si>
  <si>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</si>
  <si>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</si>
  <si>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</si>
  <si>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</si>
  <si>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</si>
  <si>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</si>
  <si>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</si>
  <si>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</si>
  <si>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</si>
  <si>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</si>
  <si>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</si>
  <si>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</si>
  <si>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</si>
  <si>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</si>
  <si>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</si>
  <si>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</si>
  <si>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</si>
  <si>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</si>
  <si>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</si>
  <si>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</si>
  <si>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</si>
  <si>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</si>
  <si>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</si>
  <si>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</si>
  <si>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</si>
  <si>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</si>
  <si>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</si>
  <si>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</si>
  <si>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</si>
  <si>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</si>
  <si>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</si>
  <si>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</si>
  <si>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</si>
  <si>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</si>
  <si>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</si>
  <si>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</si>
  <si>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</si>
  <si>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</si>
  <si>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</si>
  <si>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</si>
  <si>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</si>
  <si>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</si>
  <si>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</si>
  <si>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</si>
  <si>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</si>
  <si>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</si>
  <si>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</si>
  <si>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</si>
  <si>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</si>
  <si>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</si>
  <si>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</si>
  <si>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</si>
  <si>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</si>
  <si>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</si>
  <si>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</si>
  <si>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</si>
  <si>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24000</t>
  </si>
  <si>
    <t>水洗化人口等（令和2年度実績）</t>
    <phoneticPr fontId="3"/>
  </si>
  <si>
    <t>し尿処理の状況（令和2年度実績）</t>
    <phoneticPr fontId="3"/>
  </si>
  <si>
    <t>24201</t>
  </si>
  <si>
    <t>津市</t>
  </si>
  <si>
    <t/>
  </si>
  <si>
    <t>○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</si>
  <si>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</si>
  <si>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</si>
  <si>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</si>
  <si>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</si>
  <si>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</si>
  <si>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</si>
  <si>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</si>
  <si>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</si>
  <si>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</si>
  <si>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</si>
  <si>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</si>
  <si>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</si>
  <si>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</si>
  <si>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</si>
  <si>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</si>
  <si>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</si>
  <si>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</si>
  <si>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</si>
  <si>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</si>
  <si>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</si>
  <si>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</si>
  <si>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</si>
  <si>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</si>
  <si>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</si>
  <si>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</si>
  <si>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</si>
  <si>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</si>
  <si>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</si>
  <si>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</si>
  <si>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</si>
  <si>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</si>
  <si>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</si>
  <si>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</si>
  <si>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朝日町</t>
  </si>
  <si>
    <t>24344</t>
  </si>
  <si>
    <t>川越町</t>
  </si>
  <si>
    <t>24441</t>
  </si>
  <si>
    <t>多気町</t>
  </si>
  <si>
    <t>24442</t>
  </si>
  <si>
    <t>明和町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</si>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</sst>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30</v>
      </c>
      <c r="B7" s="116" t="s">
        <v>251</v>
      </c>
      <c r="C7" s="109" t="s">
        <v>200</v>
      </c>
      <c r="D7" s="110">
        <f>+SUM(E7,+I7)</f>
        <v>1800585</v>
      </c>
      <c r="E7" s="110">
        <f>+SUM(G7,+H7)</f>
        <v>96594</v>
      </c>
      <c r="F7" s="111">
        <f>IF(D7&gt;0,E7/D7*100,"-")</f>
        <v>5.3645898416348023</v>
      </c>
      <c r="G7" s="108">
        <f>SUM(G$8:G$207)</f>
        <v>96594</v>
      </c>
      <c r="H7" s="108">
        <f>SUM(H$8:H$207)</f>
        <v>0</v>
      </c>
      <c r="I7" s="110">
        <f>+SUM(K7,+M7,+O7)</f>
        <v>1703991</v>
      </c>
      <c r="J7" s="111">
        <f>IF(D7&gt;0,I7/D7*100,"-")</f>
        <v>94.63541015836519</v>
      </c>
      <c r="K7" s="108">
        <f>SUM(K$8:K$207)</f>
        <v>978903</v>
      </c>
      <c r="L7" s="111">
        <f>IF(D7&gt;0,K7/D7*100,"-")</f>
        <v>54.365831104890916</v>
      </c>
      <c r="M7" s="108">
        <f>SUM(M$8:M$207)</f>
        <v>3385</v>
      </c>
      <c r="N7" s="111">
        <f>IF(D7&gt;0,M7/D7*100,"-")</f>
        <v>0.18799445735691456</v>
      </c>
      <c r="O7" s="108">
        <f>SUM(O$8:O$207)</f>
        <v>721703</v>
      </c>
      <c r="P7" s="108">
        <f>SUM(P$8:P$207)</f>
        <v>530297</v>
      </c>
      <c r="Q7" s="111">
        <f>IF(D7&gt;0,O7/D7*100,"-")</f>
        <v>40.081584596117374</v>
      </c>
      <c r="R7" s="108">
        <f>SUM(R$8:R$207)</f>
        <v>54452</v>
      </c>
      <c r="S7" s="112">
        <f t="shared" ref="S7:Z7" si="0">COUNTIF(S$8:S$207,"○")</f>
        <v>23</v>
      </c>
      <c r="T7" s="112">
        <f t="shared" si="0"/>
        <v>0</v>
      </c>
      <c r="U7" s="112">
        <f t="shared" si="0"/>
        <v>1</v>
      </c>
      <c r="V7" s="112">
        <f t="shared" si="0"/>
        <v>5</v>
      </c>
      <c r="W7" s="112">
        <f t="shared" si="0"/>
        <v>17</v>
      </c>
      <c r="X7" s="112">
        <f t="shared" si="0"/>
        <v>0</v>
      </c>
      <c r="Y7" s="112">
        <f t="shared" si="0"/>
        <v>1</v>
      </c>
      <c r="Z7" s="112">
        <f t="shared" si="0"/>
        <v>11</v>
      </c>
      <c r="AA7" s="188"/>
      <c r="AB7" s="188"/>
    </row>
    <row r="8" spans="1:28" s="105" customFormat="1" ht="13.5" customHeight="1">
      <c r="A8" s="101" t="s">
        <v>30</v>
      </c>
      <c r="B8" s="102" t="s">
        <v>254</v>
      </c>
      <c r="C8" s="101" t="s">
        <v>255</v>
      </c>
      <c r="D8" s="103">
        <f>+SUM(E8,+I8)</f>
        <v>276323</v>
      </c>
      <c r="E8" s="103">
        <f>+SUM(G8,+H8)</f>
        <v>11434</v>
      </c>
      <c r="F8" s="104">
        <f>IF(D8&gt;0,E8/D8*100,"-")</f>
        <v>4.1379110678445148</v>
      </c>
      <c r="G8" s="103">
        <v>11434</v>
      </c>
      <c r="H8" s="103">
        <v>0</v>
      </c>
      <c r="I8" s="103">
        <f>+SUM(K8,+M8,+O8)</f>
        <v>264889</v>
      </c>
      <c r="J8" s="104">
        <f>IF(D8&gt;0,I8/D8*100,"-")</f>
        <v>95.862088932155487</v>
      </c>
      <c r="K8" s="103">
        <v>141307</v>
      </c>
      <c r="L8" s="104">
        <f>IF(D8&gt;0,K8/D8*100,"-")</f>
        <v>51.138341723273129</v>
      </c>
      <c r="M8" s="103">
        <v>0</v>
      </c>
      <c r="N8" s="104">
        <f>IF(D8&gt;0,M8/D8*100,"-")</f>
        <v>0</v>
      </c>
      <c r="O8" s="103">
        <v>123582</v>
      </c>
      <c r="P8" s="103">
        <v>110374</v>
      </c>
      <c r="Q8" s="104">
        <f>IF(D8&gt;0,O8/D8*100,"-")</f>
        <v>44.723747208882358</v>
      </c>
      <c r="R8" s="103">
        <v>8783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30</v>
      </c>
      <c r="B9" s="102" t="s">
        <v>258</v>
      </c>
      <c r="C9" s="101" t="s">
        <v>259</v>
      </c>
      <c r="D9" s="103">
        <f>+SUM(E9,+I9)</f>
        <v>311716</v>
      </c>
      <c r="E9" s="103">
        <f>+SUM(G9,+H9)</f>
        <v>7793</v>
      </c>
      <c r="F9" s="104">
        <f>IF(D9&gt;0,E9/D9*100,"-")</f>
        <v>2.5000320804835172</v>
      </c>
      <c r="G9" s="103">
        <v>7793</v>
      </c>
      <c r="H9" s="103">
        <v>0</v>
      </c>
      <c r="I9" s="103">
        <f>+SUM(K9,+M9,+O9)</f>
        <v>303923</v>
      </c>
      <c r="J9" s="104">
        <f>IF(D9&gt;0,I9/D9*100,"-")</f>
        <v>97.499967919516479</v>
      </c>
      <c r="K9" s="103">
        <v>232852</v>
      </c>
      <c r="L9" s="104">
        <f>IF(D9&gt;0,K9/D9*100,"-")</f>
        <v>74.700047479115611</v>
      </c>
      <c r="M9" s="103">
        <v>3117</v>
      </c>
      <c r="N9" s="104">
        <f>IF(D9&gt;0,M9/D9*100,"-")</f>
        <v>0.99994867122637277</v>
      </c>
      <c r="O9" s="103">
        <v>67954</v>
      </c>
      <c r="P9" s="103">
        <v>38029</v>
      </c>
      <c r="Q9" s="104">
        <f>IF(D9&gt;0,O9/D9*100,"-")</f>
        <v>21.799971769174505</v>
      </c>
      <c r="R9" s="103">
        <v>10536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30</v>
      </c>
      <c r="B10" s="102" t="s">
        <v>260</v>
      </c>
      <c r="C10" s="101" t="s">
        <v>261</v>
      </c>
      <c r="D10" s="103">
        <f>+SUM(E10,+I10)</f>
        <v>124543</v>
      </c>
      <c r="E10" s="103">
        <f>+SUM(G10,+H10)</f>
        <v>7080</v>
      </c>
      <c r="F10" s="104">
        <f>IF(D10&gt;0,E10/D10*100,"-")</f>
        <v>5.6847835687272665</v>
      </c>
      <c r="G10" s="103">
        <v>7080</v>
      </c>
      <c r="H10" s="103">
        <v>0</v>
      </c>
      <c r="I10" s="103">
        <f>+SUM(K10,+M10,+O10)</f>
        <v>117463</v>
      </c>
      <c r="J10" s="104">
        <f>IF(D10&gt;0,I10/D10*100,"-")</f>
        <v>94.315216431272731</v>
      </c>
      <c r="K10" s="103">
        <v>57846</v>
      </c>
      <c r="L10" s="104">
        <f>IF(D10&gt;0,K10/D10*100,"-")</f>
        <v>46.446608801779306</v>
      </c>
      <c r="M10" s="103">
        <v>0</v>
      </c>
      <c r="N10" s="104">
        <f>IF(D10&gt;0,M10/D10*100,"-")</f>
        <v>0</v>
      </c>
      <c r="O10" s="103">
        <v>59617</v>
      </c>
      <c r="P10" s="103">
        <v>33124</v>
      </c>
      <c r="Q10" s="104">
        <f>IF(D10&gt;0,O10/D10*100,"-")</f>
        <v>47.868607629493425</v>
      </c>
      <c r="R10" s="103">
        <v>1097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30</v>
      </c>
      <c r="B11" s="102" t="s">
        <v>262</v>
      </c>
      <c r="C11" s="101" t="s">
        <v>263</v>
      </c>
      <c r="D11" s="103">
        <f>+SUM(E11,+I11)</f>
        <v>162244</v>
      </c>
      <c r="E11" s="103">
        <f>+SUM(G11,+H11)</f>
        <v>3536</v>
      </c>
      <c r="F11" s="104">
        <f>IF(D11&gt;0,E11/D11*100,"-")</f>
        <v>2.1794334459209583</v>
      </c>
      <c r="G11" s="103">
        <v>3536</v>
      </c>
      <c r="H11" s="103">
        <v>0</v>
      </c>
      <c r="I11" s="103">
        <f>+SUM(K11,+M11,+O11)</f>
        <v>158708</v>
      </c>
      <c r="J11" s="104">
        <f>IF(D11&gt;0,I11/D11*100,"-")</f>
        <v>97.820566554079051</v>
      </c>
      <c r="K11" s="103">
        <v>95447</v>
      </c>
      <c r="L11" s="104">
        <f>IF(D11&gt;0,K11/D11*100,"-")</f>
        <v>58.829294149552524</v>
      </c>
      <c r="M11" s="103">
        <v>0</v>
      </c>
      <c r="N11" s="104">
        <f>IF(D11&gt;0,M11/D11*100,"-")</f>
        <v>0</v>
      </c>
      <c r="O11" s="103">
        <v>63261</v>
      </c>
      <c r="P11" s="103">
        <v>51348</v>
      </c>
      <c r="Q11" s="104">
        <f>IF(D11&gt;0,O11/D11*100,"-")</f>
        <v>38.991272404526519</v>
      </c>
      <c r="R11" s="103">
        <v>4513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30</v>
      </c>
      <c r="B12" s="102" t="s">
        <v>264</v>
      </c>
      <c r="C12" s="101" t="s">
        <v>265</v>
      </c>
      <c r="D12" s="103">
        <f>+SUM(E12,+I12)</f>
        <v>141458</v>
      </c>
      <c r="E12" s="103">
        <f>+SUM(G12,+H12)</f>
        <v>2767</v>
      </c>
      <c r="F12" s="104">
        <f>IF(D12&gt;0,E12/D12*100,"-")</f>
        <v>1.9560576284126736</v>
      </c>
      <c r="G12" s="103">
        <v>2767</v>
      </c>
      <c r="H12" s="103">
        <v>0</v>
      </c>
      <c r="I12" s="103">
        <f>+SUM(K12,+M12,+O12)</f>
        <v>138691</v>
      </c>
      <c r="J12" s="104">
        <f>IF(D12&gt;0,I12/D12*100,"-")</f>
        <v>98.04394237158732</v>
      </c>
      <c r="K12" s="103">
        <v>104892</v>
      </c>
      <c r="L12" s="104">
        <f>IF(D12&gt;0,K12/D12*100,"-")</f>
        <v>74.150631282783593</v>
      </c>
      <c r="M12" s="103">
        <v>0</v>
      </c>
      <c r="N12" s="104">
        <f>IF(D12&gt;0,M12/D12*100,"-")</f>
        <v>0</v>
      </c>
      <c r="O12" s="103">
        <v>33799</v>
      </c>
      <c r="P12" s="103">
        <v>22244</v>
      </c>
      <c r="Q12" s="104">
        <f>IF(D12&gt;0,O12/D12*100,"-")</f>
        <v>23.893311088803742</v>
      </c>
      <c r="R12" s="103">
        <v>4660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30</v>
      </c>
      <c r="B13" s="102" t="s">
        <v>266</v>
      </c>
      <c r="C13" s="101" t="s">
        <v>267</v>
      </c>
      <c r="D13" s="103">
        <f>+SUM(E13,+I13)</f>
        <v>199249</v>
      </c>
      <c r="E13" s="103">
        <f>+SUM(G13,+H13)</f>
        <v>7495</v>
      </c>
      <c r="F13" s="104">
        <f>IF(D13&gt;0,E13/D13*100,"-")</f>
        <v>3.7616249015051522</v>
      </c>
      <c r="G13" s="103">
        <v>7495</v>
      </c>
      <c r="H13" s="103">
        <v>0</v>
      </c>
      <c r="I13" s="103">
        <f>+SUM(K13,+M13,+O13)</f>
        <v>191754</v>
      </c>
      <c r="J13" s="104">
        <f>IF(D13&gt;0,I13/D13*100,"-")</f>
        <v>96.238375098494842</v>
      </c>
      <c r="K13" s="103">
        <v>119926</v>
      </c>
      <c r="L13" s="104">
        <f>IF(D13&gt;0,K13/D13*100,"-")</f>
        <v>60.189009731541944</v>
      </c>
      <c r="M13" s="103">
        <v>0</v>
      </c>
      <c r="N13" s="104">
        <f>IF(D13&gt;0,M13/D13*100,"-")</f>
        <v>0</v>
      </c>
      <c r="O13" s="103">
        <v>71828</v>
      </c>
      <c r="P13" s="103">
        <v>62580</v>
      </c>
      <c r="Q13" s="104">
        <f>IF(D13&gt;0,O13/D13*100,"-")</f>
        <v>36.049365366952905</v>
      </c>
      <c r="R13" s="103">
        <v>8734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30</v>
      </c>
      <c r="B14" s="102" t="s">
        <v>268</v>
      </c>
      <c r="C14" s="101" t="s">
        <v>269</v>
      </c>
      <c r="D14" s="103">
        <f>+SUM(E14,+I14)</f>
        <v>77708</v>
      </c>
      <c r="E14" s="103">
        <f>+SUM(G14,+H14)</f>
        <v>2197</v>
      </c>
      <c r="F14" s="104">
        <f>IF(D14&gt;0,E14/D14*100,"-")</f>
        <v>2.8272507335152106</v>
      </c>
      <c r="G14" s="103">
        <v>2197</v>
      </c>
      <c r="H14" s="103">
        <v>0</v>
      </c>
      <c r="I14" s="103">
        <f>+SUM(K14,+M14,+O14)</f>
        <v>75511</v>
      </c>
      <c r="J14" s="104">
        <f>IF(D14&gt;0,I14/D14*100,"-")</f>
        <v>97.172749266484786</v>
      </c>
      <c r="K14" s="103">
        <v>28054</v>
      </c>
      <c r="L14" s="104">
        <f>IF(D14&gt;0,K14/D14*100,"-")</f>
        <v>36.101817058732692</v>
      </c>
      <c r="M14" s="103">
        <v>25</v>
      </c>
      <c r="N14" s="104">
        <f>IF(D14&gt;0,M14/D14*100,"-")</f>
        <v>3.2171719771452105E-2</v>
      </c>
      <c r="O14" s="103">
        <v>47432</v>
      </c>
      <c r="P14" s="103">
        <v>46364</v>
      </c>
      <c r="Q14" s="104">
        <f>IF(D14&gt;0,O14/D14*100,"-")</f>
        <v>61.038760487980646</v>
      </c>
      <c r="R14" s="103">
        <v>1068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30</v>
      </c>
      <c r="B15" s="102" t="s">
        <v>270</v>
      </c>
      <c r="C15" s="101" t="s">
        <v>271</v>
      </c>
      <c r="D15" s="103">
        <f>+SUM(E15,+I15)</f>
        <v>17253</v>
      </c>
      <c r="E15" s="103">
        <f>+SUM(G15,+H15)</f>
        <v>4551</v>
      </c>
      <c r="F15" s="104">
        <f>IF(D15&gt;0,E15/D15*100,"-")</f>
        <v>26.378021213701963</v>
      </c>
      <c r="G15" s="103">
        <v>4551</v>
      </c>
      <c r="H15" s="103">
        <v>0</v>
      </c>
      <c r="I15" s="103">
        <f>+SUM(K15,+M15,+O15)</f>
        <v>12702</v>
      </c>
      <c r="J15" s="104">
        <f>IF(D15&gt;0,I15/D15*100,"-")</f>
        <v>73.62197878629803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12702</v>
      </c>
      <c r="P15" s="103">
        <v>7021</v>
      </c>
      <c r="Q15" s="104">
        <f>IF(D15&gt;0,O15/D15*100,"-")</f>
        <v>73.62197878629803</v>
      </c>
      <c r="R15" s="103">
        <v>190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30</v>
      </c>
      <c r="B16" s="102" t="s">
        <v>272</v>
      </c>
      <c r="C16" s="101" t="s">
        <v>273</v>
      </c>
      <c r="D16" s="103">
        <f>+SUM(E16,+I16)</f>
        <v>49530</v>
      </c>
      <c r="E16" s="103">
        <f>+SUM(G16,+H16)</f>
        <v>5648</v>
      </c>
      <c r="F16" s="104">
        <f>IF(D16&gt;0,E16/D16*100,"-")</f>
        <v>11.403189985867151</v>
      </c>
      <c r="G16" s="103">
        <v>5648</v>
      </c>
      <c r="H16" s="103">
        <v>0</v>
      </c>
      <c r="I16" s="103">
        <f>+SUM(K16,+M16,+O16)</f>
        <v>43882</v>
      </c>
      <c r="J16" s="104">
        <f>IF(D16&gt;0,I16/D16*100,"-")</f>
        <v>88.596810014132856</v>
      </c>
      <c r="K16" s="103">
        <v>29824</v>
      </c>
      <c r="L16" s="104">
        <f>IF(D16&gt;0,K16/D16*100,"-")</f>
        <v>60.214011710074701</v>
      </c>
      <c r="M16" s="103">
        <v>0</v>
      </c>
      <c r="N16" s="104">
        <f>IF(D16&gt;0,M16/D16*100,"-")</f>
        <v>0</v>
      </c>
      <c r="O16" s="103">
        <v>14058</v>
      </c>
      <c r="P16" s="103">
        <v>5928</v>
      </c>
      <c r="Q16" s="104">
        <f>IF(D16&gt;0,O16/D16*100,"-")</f>
        <v>28.382798304058149</v>
      </c>
      <c r="R16" s="103">
        <v>2098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30</v>
      </c>
      <c r="B17" s="102" t="s">
        <v>274</v>
      </c>
      <c r="C17" s="101" t="s">
        <v>275</v>
      </c>
      <c r="D17" s="103">
        <f>+SUM(E17,+I17)</f>
        <v>18029</v>
      </c>
      <c r="E17" s="103">
        <f>+SUM(G17,+H17)</f>
        <v>3741</v>
      </c>
      <c r="F17" s="104">
        <f>IF(D17&gt;0,E17/D17*100,"-")</f>
        <v>20.749902934161629</v>
      </c>
      <c r="G17" s="103">
        <v>3741</v>
      </c>
      <c r="H17" s="103">
        <v>0</v>
      </c>
      <c r="I17" s="103">
        <f>+SUM(K17,+M17,+O17)</f>
        <v>14288</v>
      </c>
      <c r="J17" s="104">
        <f>IF(D17&gt;0,I17/D17*100,"-")</f>
        <v>79.250097065838375</v>
      </c>
      <c r="K17" s="103">
        <v>1308</v>
      </c>
      <c r="L17" s="104">
        <f>IF(D17&gt;0,K17/D17*100,"-")</f>
        <v>7.2549780908536237</v>
      </c>
      <c r="M17" s="103">
        <v>0</v>
      </c>
      <c r="N17" s="104">
        <f>IF(D17&gt;0,M17/D17*100,"-")</f>
        <v>0</v>
      </c>
      <c r="O17" s="103">
        <v>12980</v>
      </c>
      <c r="P17" s="103">
        <v>6177</v>
      </c>
      <c r="Q17" s="104">
        <f>IF(D17&gt;0,O17/D17*100,"-")</f>
        <v>71.995118974984749</v>
      </c>
      <c r="R17" s="103">
        <v>200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30</v>
      </c>
      <c r="B18" s="102" t="s">
        <v>276</v>
      </c>
      <c r="C18" s="101" t="s">
        <v>277</v>
      </c>
      <c r="D18" s="103">
        <f>+SUM(E18,+I18)</f>
        <v>16476</v>
      </c>
      <c r="E18" s="103">
        <f>+SUM(G18,+H18)</f>
        <v>2729</v>
      </c>
      <c r="F18" s="104">
        <f>IF(D18&gt;0,E18/D18*100,"-")</f>
        <v>16.563486283078415</v>
      </c>
      <c r="G18" s="103">
        <v>2729</v>
      </c>
      <c r="H18" s="103">
        <v>0</v>
      </c>
      <c r="I18" s="103">
        <f>+SUM(K18,+M18,+O18)</f>
        <v>13747</v>
      </c>
      <c r="J18" s="104">
        <f>IF(D18&gt;0,I18/D18*100,"-")</f>
        <v>83.436513716921581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13747</v>
      </c>
      <c r="P18" s="103">
        <v>6600</v>
      </c>
      <c r="Q18" s="104">
        <f>IF(D18&gt;0,O18/D18*100,"-")</f>
        <v>83.436513716921581</v>
      </c>
      <c r="R18" s="103">
        <v>113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30</v>
      </c>
      <c r="B19" s="102" t="s">
        <v>278</v>
      </c>
      <c r="C19" s="101" t="s">
        <v>279</v>
      </c>
      <c r="D19" s="103">
        <f>+SUM(E19,+I19)</f>
        <v>45422</v>
      </c>
      <c r="E19" s="103">
        <f>+SUM(G19,+H19)</f>
        <v>1991</v>
      </c>
      <c r="F19" s="104">
        <f>IF(D19&gt;0,E19/D19*100,"-")</f>
        <v>4.3833384703447669</v>
      </c>
      <c r="G19" s="103">
        <v>1991</v>
      </c>
      <c r="H19" s="103">
        <v>0</v>
      </c>
      <c r="I19" s="103">
        <f>+SUM(K19,+M19,+O19)</f>
        <v>43431</v>
      </c>
      <c r="J19" s="104">
        <f>IF(D19&gt;0,I19/D19*100,"-")</f>
        <v>95.616661529655232</v>
      </c>
      <c r="K19" s="103">
        <v>38560</v>
      </c>
      <c r="L19" s="104">
        <f>IF(D19&gt;0,K19/D19*100,"-")</f>
        <v>84.89278323279467</v>
      </c>
      <c r="M19" s="103">
        <v>0</v>
      </c>
      <c r="N19" s="104">
        <f>IF(D19&gt;0,M19/D19*100,"-")</f>
        <v>0</v>
      </c>
      <c r="O19" s="103">
        <v>4871</v>
      </c>
      <c r="P19" s="103">
        <v>4871</v>
      </c>
      <c r="Q19" s="104">
        <f>IF(D19&gt;0,O19/D19*100,"-")</f>
        <v>10.723878296860551</v>
      </c>
      <c r="R19" s="103">
        <v>2106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30</v>
      </c>
      <c r="B20" s="102" t="s">
        <v>280</v>
      </c>
      <c r="C20" s="101" t="s">
        <v>281</v>
      </c>
      <c r="D20" s="103">
        <f>+SUM(E20,+I20)</f>
        <v>46104</v>
      </c>
      <c r="E20" s="103">
        <f>+SUM(G20,+H20)</f>
        <v>4972</v>
      </c>
      <c r="F20" s="104">
        <f>IF(D20&gt;0,E20/D20*100,"-")</f>
        <v>10.784313725490197</v>
      </c>
      <c r="G20" s="103">
        <v>4972</v>
      </c>
      <c r="H20" s="103">
        <v>0</v>
      </c>
      <c r="I20" s="103">
        <f>+SUM(K20,+M20,+O20)</f>
        <v>41132</v>
      </c>
      <c r="J20" s="104">
        <f>IF(D20&gt;0,I20/D20*100,"-")</f>
        <v>89.215686274509807</v>
      </c>
      <c r="K20" s="103">
        <v>2991</v>
      </c>
      <c r="L20" s="104">
        <f>IF(D20&gt;0,K20/D20*100,"-")</f>
        <v>6.4875065070275895</v>
      </c>
      <c r="M20" s="103">
        <v>0</v>
      </c>
      <c r="N20" s="104">
        <f>IF(D20&gt;0,M20/D20*100,"-")</f>
        <v>0</v>
      </c>
      <c r="O20" s="103">
        <v>38141</v>
      </c>
      <c r="P20" s="103">
        <v>21425</v>
      </c>
      <c r="Q20" s="104">
        <f>IF(D20&gt;0,O20/D20*100,"-")</f>
        <v>82.728179767482217</v>
      </c>
      <c r="R20" s="103">
        <v>437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30</v>
      </c>
      <c r="B21" s="102" t="s">
        <v>282</v>
      </c>
      <c r="C21" s="101" t="s">
        <v>283</v>
      </c>
      <c r="D21" s="103">
        <f>+SUM(E21,+I21)</f>
        <v>90097</v>
      </c>
      <c r="E21" s="103">
        <f>+SUM(G21,+H21)</f>
        <v>12753</v>
      </c>
      <c r="F21" s="104">
        <f>IF(D21&gt;0,E21/D21*100,"-")</f>
        <v>14.154744331109804</v>
      </c>
      <c r="G21" s="103">
        <v>12753</v>
      </c>
      <c r="H21" s="103">
        <v>0</v>
      </c>
      <c r="I21" s="103">
        <f>+SUM(K21,+M21,+O21)</f>
        <v>77344</v>
      </c>
      <c r="J21" s="104">
        <f>IF(D21&gt;0,I21/D21*100,"-")</f>
        <v>85.845255668890204</v>
      </c>
      <c r="K21" s="103">
        <v>14483</v>
      </c>
      <c r="L21" s="104">
        <f>IF(D21&gt;0,K21/D21*100,"-")</f>
        <v>16.074897055395851</v>
      </c>
      <c r="M21" s="103">
        <v>243</v>
      </c>
      <c r="N21" s="104">
        <f>IF(D21&gt;0,M21/D21*100,"-")</f>
        <v>0.26970931329567022</v>
      </c>
      <c r="O21" s="103">
        <v>62618</v>
      </c>
      <c r="P21" s="103">
        <v>54102</v>
      </c>
      <c r="Q21" s="104">
        <f>IF(D21&gt;0,O21/D21*100,"-")</f>
        <v>69.500649300198674</v>
      </c>
      <c r="R21" s="103">
        <v>5614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30</v>
      </c>
      <c r="B22" s="102" t="s">
        <v>284</v>
      </c>
      <c r="C22" s="101" t="s">
        <v>285</v>
      </c>
      <c r="D22" s="103">
        <f>+SUM(E22,+I22)</f>
        <v>6200</v>
      </c>
      <c r="E22" s="103">
        <f>+SUM(G22,+H22)</f>
        <v>4</v>
      </c>
      <c r="F22" s="104">
        <f>IF(D22&gt;0,E22/D22*100,"-")</f>
        <v>6.4516129032258063E-2</v>
      </c>
      <c r="G22" s="103">
        <v>4</v>
      </c>
      <c r="H22" s="103">
        <v>0</v>
      </c>
      <c r="I22" s="103">
        <f>+SUM(K22,+M22,+O22)</f>
        <v>6196</v>
      </c>
      <c r="J22" s="104">
        <f>IF(D22&gt;0,I22/D22*100,"-")</f>
        <v>99.935483870967744</v>
      </c>
      <c r="K22" s="103">
        <v>3984</v>
      </c>
      <c r="L22" s="104">
        <f>IF(D22&gt;0,K22/D22*100,"-")</f>
        <v>64.258064516129025</v>
      </c>
      <c r="M22" s="103">
        <v>0</v>
      </c>
      <c r="N22" s="104">
        <f>IF(D22&gt;0,M22/D22*100,"-")</f>
        <v>0</v>
      </c>
      <c r="O22" s="103">
        <v>2212</v>
      </c>
      <c r="P22" s="103">
        <v>2153</v>
      </c>
      <c r="Q22" s="104">
        <f>IF(D22&gt;0,O22/D22*100,"-")</f>
        <v>35.677419354838705</v>
      </c>
      <c r="R22" s="103">
        <v>500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30</v>
      </c>
      <c r="B23" s="102" t="s">
        <v>286</v>
      </c>
      <c r="C23" s="101" t="s">
        <v>287</v>
      </c>
      <c r="D23" s="103">
        <f>+SUM(E23,+I23)</f>
        <v>25931</v>
      </c>
      <c r="E23" s="103">
        <f>+SUM(G23,+H23)</f>
        <v>205</v>
      </c>
      <c r="F23" s="104">
        <f>IF(D23&gt;0,E23/D23*100,"-")</f>
        <v>0.79055956191431109</v>
      </c>
      <c r="G23" s="103">
        <v>205</v>
      </c>
      <c r="H23" s="103">
        <v>0</v>
      </c>
      <c r="I23" s="103">
        <f>+SUM(K23,+M23,+O23)</f>
        <v>25726</v>
      </c>
      <c r="J23" s="104">
        <f>IF(D23&gt;0,I23/D23*100,"-")</f>
        <v>99.209440438085693</v>
      </c>
      <c r="K23" s="103">
        <v>25429</v>
      </c>
      <c r="L23" s="104">
        <f>IF(D23&gt;0,K23/D23*100,"-")</f>
        <v>98.064093170336662</v>
      </c>
      <c r="M23" s="103">
        <v>0</v>
      </c>
      <c r="N23" s="104">
        <f>IF(D23&gt;0,M23/D23*100,"-")</f>
        <v>0</v>
      </c>
      <c r="O23" s="103">
        <v>297</v>
      </c>
      <c r="P23" s="103">
        <v>112</v>
      </c>
      <c r="Q23" s="104">
        <f>IF(D23&gt;0,O23/D23*100,"-")</f>
        <v>1.1453472677490262</v>
      </c>
      <c r="R23" s="103">
        <v>660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30</v>
      </c>
      <c r="B24" s="102" t="s">
        <v>288</v>
      </c>
      <c r="C24" s="101" t="s">
        <v>289</v>
      </c>
      <c r="D24" s="103">
        <f>+SUM(E24,+I24)</f>
        <v>41613</v>
      </c>
      <c r="E24" s="103">
        <f>+SUM(G24,+H24)</f>
        <v>2650</v>
      </c>
      <c r="F24" s="104">
        <f>IF(D24&gt;0,E24/D24*100,"-")</f>
        <v>6.3682022444909041</v>
      </c>
      <c r="G24" s="103">
        <v>2650</v>
      </c>
      <c r="H24" s="103">
        <v>0</v>
      </c>
      <c r="I24" s="103">
        <f>+SUM(K24,+M24,+O24)</f>
        <v>38963</v>
      </c>
      <c r="J24" s="104">
        <f>IF(D24&gt;0,I24/D24*100,"-")</f>
        <v>93.631797755509098</v>
      </c>
      <c r="K24" s="103">
        <v>26194</v>
      </c>
      <c r="L24" s="104">
        <f>IF(D24&gt;0,K24/D24*100,"-")</f>
        <v>62.946675317809344</v>
      </c>
      <c r="M24" s="103">
        <v>0</v>
      </c>
      <c r="N24" s="104">
        <f>IF(D24&gt;0,M24/D24*100,"-")</f>
        <v>0</v>
      </c>
      <c r="O24" s="103">
        <v>12769</v>
      </c>
      <c r="P24" s="103">
        <v>9168</v>
      </c>
      <c r="Q24" s="104">
        <f>IF(D24&gt;0,O24/D24*100,"-")</f>
        <v>30.685122437699757</v>
      </c>
      <c r="R24" s="103">
        <v>1017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30</v>
      </c>
      <c r="B25" s="102" t="s">
        <v>290</v>
      </c>
      <c r="C25" s="101" t="s">
        <v>291</v>
      </c>
      <c r="D25" s="103">
        <f>+SUM(E25,+I25)</f>
        <v>10980</v>
      </c>
      <c r="E25" s="103">
        <f>+SUM(G25,+H25)</f>
        <v>61</v>
      </c>
      <c r="F25" s="104">
        <f>IF(D25&gt;0,E25/D25*100,"-")</f>
        <v>0.55555555555555558</v>
      </c>
      <c r="G25" s="103">
        <v>61</v>
      </c>
      <c r="H25" s="103">
        <v>0</v>
      </c>
      <c r="I25" s="103">
        <f>+SUM(K25,+M25,+O25)</f>
        <v>10919</v>
      </c>
      <c r="J25" s="104">
        <f>IF(D25&gt;0,I25/D25*100,"-")</f>
        <v>99.444444444444443</v>
      </c>
      <c r="K25" s="103">
        <v>10699</v>
      </c>
      <c r="L25" s="104">
        <f>IF(D25&gt;0,K25/D25*100,"-")</f>
        <v>97.440801457194908</v>
      </c>
      <c r="M25" s="103">
        <v>0</v>
      </c>
      <c r="N25" s="104">
        <f>IF(D25&gt;0,M25/D25*100,"-")</f>
        <v>0</v>
      </c>
      <c r="O25" s="103">
        <v>220</v>
      </c>
      <c r="P25" s="103">
        <v>60</v>
      </c>
      <c r="Q25" s="104">
        <f>IF(D25&gt;0,O25/D25*100,"-")</f>
        <v>2.0036429872495445</v>
      </c>
      <c r="R25" s="103">
        <v>172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30</v>
      </c>
      <c r="B26" s="102" t="s">
        <v>292</v>
      </c>
      <c r="C26" s="101" t="s">
        <v>293</v>
      </c>
      <c r="D26" s="103">
        <f>+SUM(E26,+I26)</f>
        <v>15227</v>
      </c>
      <c r="E26" s="103">
        <f>+SUM(G26,+H26)</f>
        <v>151</v>
      </c>
      <c r="F26" s="104">
        <f>IF(D26&gt;0,E26/D26*100,"-")</f>
        <v>0.99165955211138102</v>
      </c>
      <c r="G26" s="103">
        <v>151</v>
      </c>
      <c r="H26" s="103">
        <v>0</v>
      </c>
      <c r="I26" s="103">
        <f>+SUM(K26,+M26,+O26)</f>
        <v>15076</v>
      </c>
      <c r="J26" s="104">
        <f>IF(D26&gt;0,I26/D26*100,"-")</f>
        <v>99.008340447888628</v>
      </c>
      <c r="K26" s="103">
        <v>14436</v>
      </c>
      <c r="L26" s="104">
        <f>IF(D26&gt;0,K26/D26*100,"-")</f>
        <v>94.805280094568857</v>
      </c>
      <c r="M26" s="103">
        <v>0</v>
      </c>
      <c r="N26" s="104">
        <f>IF(D26&gt;0,M26/D26*100,"-")</f>
        <v>0</v>
      </c>
      <c r="O26" s="103">
        <v>640</v>
      </c>
      <c r="P26" s="103">
        <v>64</v>
      </c>
      <c r="Q26" s="104">
        <f>IF(D26&gt;0,O26/D26*100,"-")</f>
        <v>4.2030603533197608</v>
      </c>
      <c r="R26" s="103">
        <v>599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30</v>
      </c>
      <c r="B27" s="102" t="s">
        <v>294</v>
      </c>
      <c r="C27" s="101" t="s">
        <v>295</v>
      </c>
      <c r="D27" s="103">
        <f>+SUM(E27,+I27)</f>
        <v>14404</v>
      </c>
      <c r="E27" s="103">
        <f>+SUM(G27,+H27)</f>
        <v>673</v>
      </c>
      <c r="F27" s="104">
        <f>IF(D27&gt;0,E27/D27*100,"-")</f>
        <v>4.6723132463204662</v>
      </c>
      <c r="G27" s="103">
        <v>673</v>
      </c>
      <c r="H27" s="103">
        <v>0</v>
      </c>
      <c r="I27" s="103">
        <f>+SUM(K27,+M27,+O27)</f>
        <v>13731</v>
      </c>
      <c r="J27" s="104">
        <f>IF(D27&gt;0,I27/D27*100,"-")</f>
        <v>95.327686753679529</v>
      </c>
      <c r="K27" s="103">
        <v>5616</v>
      </c>
      <c r="L27" s="104">
        <f>IF(D27&gt;0,K27/D27*100,"-")</f>
        <v>38.989169675090253</v>
      </c>
      <c r="M27" s="103">
        <v>0</v>
      </c>
      <c r="N27" s="104">
        <f>IF(D27&gt;0,M27/D27*100,"-")</f>
        <v>0</v>
      </c>
      <c r="O27" s="103">
        <v>8115</v>
      </c>
      <c r="P27" s="103">
        <v>7307</v>
      </c>
      <c r="Q27" s="104">
        <f>IF(D27&gt;0,O27/D27*100,"-")</f>
        <v>56.338517078589277</v>
      </c>
      <c r="R27" s="103">
        <v>145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30</v>
      </c>
      <c r="B28" s="102" t="s">
        <v>296</v>
      </c>
      <c r="C28" s="101" t="s">
        <v>297</v>
      </c>
      <c r="D28" s="103">
        <f>+SUM(E28,+I28)</f>
        <v>23088</v>
      </c>
      <c r="E28" s="103">
        <f>+SUM(G28,+H28)</f>
        <v>512</v>
      </c>
      <c r="F28" s="104">
        <f>IF(D28&gt;0,E28/D28*100,"-")</f>
        <v>2.2176022176022174</v>
      </c>
      <c r="G28" s="103">
        <v>512</v>
      </c>
      <c r="H28" s="103">
        <v>0</v>
      </c>
      <c r="I28" s="103">
        <f>+SUM(K28,+M28,+O28)</f>
        <v>22576</v>
      </c>
      <c r="J28" s="104">
        <f>IF(D28&gt;0,I28/D28*100,"-")</f>
        <v>97.78239778239778</v>
      </c>
      <c r="K28" s="103">
        <v>4638</v>
      </c>
      <c r="L28" s="104">
        <f>IF(D28&gt;0,K28/D28*100,"-")</f>
        <v>20.088357588357589</v>
      </c>
      <c r="M28" s="103">
        <v>0</v>
      </c>
      <c r="N28" s="104">
        <f>IF(D28&gt;0,M28/D28*100,"-")</f>
        <v>0</v>
      </c>
      <c r="O28" s="103">
        <v>17938</v>
      </c>
      <c r="P28" s="103">
        <v>9319</v>
      </c>
      <c r="Q28" s="104">
        <f>IF(D28&gt;0,O28/D28*100,"-")</f>
        <v>77.694040194040198</v>
      </c>
      <c r="R28" s="103">
        <v>223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30</v>
      </c>
      <c r="B29" s="102" t="s">
        <v>298</v>
      </c>
      <c r="C29" s="101" t="s">
        <v>299</v>
      </c>
      <c r="D29" s="103">
        <f>+SUM(E29,+I29)</f>
        <v>9024</v>
      </c>
      <c r="E29" s="103">
        <f>+SUM(G29,+H29)</f>
        <v>1285</v>
      </c>
      <c r="F29" s="104">
        <f>IF(D29&gt;0,E29/D29*100,"-")</f>
        <v>14.239804964539008</v>
      </c>
      <c r="G29" s="103">
        <v>1285</v>
      </c>
      <c r="H29" s="103">
        <v>0</v>
      </c>
      <c r="I29" s="103">
        <f>+SUM(K29,+M29,+O29)</f>
        <v>7739</v>
      </c>
      <c r="J29" s="104">
        <f>IF(D29&gt;0,I29/D29*100,"-")</f>
        <v>85.760195035460995</v>
      </c>
      <c r="K29" s="103">
        <v>1362</v>
      </c>
      <c r="L29" s="104">
        <f>IF(D29&gt;0,K29/D29*100,"-")</f>
        <v>15.093085106382977</v>
      </c>
      <c r="M29" s="103">
        <v>0</v>
      </c>
      <c r="N29" s="104">
        <f>IF(D29&gt;0,M29/D29*100,"-")</f>
        <v>0</v>
      </c>
      <c r="O29" s="103">
        <v>6377</v>
      </c>
      <c r="P29" s="103">
        <v>4460</v>
      </c>
      <c r="Q29" s="104">
        <f>IF(D29&gt;0,O29/D29*100,"-")</f>
        <v>70.667109929078009</v>
      </c>
      <c r="R29" s="103">
        <v>107</v>
      </c>
      <c r="S29" s="101"/>
      <c r="T29" s="101"/>
      <c r="U29" s="101" t="s">
        <v>257</v>
      </c>
      <c r="V29" s="101"/>
      <c r="W29" s="101"/>
      <c r="X29" s="101"/>
      <c r="Y29" s="101" t="s">
        <v>257</v>
      </c>
      <c r="Z29" s="101"/>
      <c r="AA29" s="189" t="s">
        <v>256</v>
      </c>
      <c r="AB29" s="190"/>
    </row>
    <row r="30" spans="1:28" s="105" customFormat="1" ht="13.5" customHeight="1">
      <c r="A30" s="101" t="s">
        <v>30</v>
      </c>
      <c r="B30" s="102" t="s">
        <v>300</v>
      </c>
      <c r="C30" s="101" t="s">
        <v>301</v>
      </c>
      <c r="D30" s="103">
        <f>+SUM(E30,+I30)</f>
        <v>15405</v>
      </c>
      <c r="E30" s="103">
        <f>+SUM(G30,+H30)</f>
        <v>352</v>
      </c>
      <c r="F30" s="104">
        <f>IF(D30&gt;0,E30/D30*100,"-")</f>
        <v>2.2849724115546901</v>
      </c>
      <c r="G30" s="103">
        <v>352</v>
      </c>
      <c r="H30" s="103">
        <v>0</v>
      </c>
      <c r="I30" s="103">
        <f>+SUM(K30,+M30,+O30)</f>
        <v>15053</v>
      </c>
      <c r="J30" s="104">
        <f>IF(D30&gt;0,I30/D30*100,"-")</f>
        <v>97.715027588445309</v>
      </c>
      <c r="K30" s="103">
        <v>10551</v>
      </c>
      <c r="L30" s="104">
        <f>IF(D30&gt;0,K30/D30*100,"-")</f>
        <v>68.490749756572541</v>
      </c>
      <c r="M30" s="103">
        <v>0</v>
      </c>
      <c r="N30" s="104">
        <f>IF(D30&gt;0,M30/D30*100,"-")</f>
        <v>0</v>
      </c>
      <c r="O30" s="103">
        <v>4502</v>
      </c>
      <c r="P30" s="103">
        <v>2476</v>
      </c>
      <c r="Q30" s="104">
        <f>IF(D30&gt;0,O30/D30*100,"-")</f>
        <v>29.224277831872769</v>
      </c>
      <c r="R30" s="103">
        <v>182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30</v>
      </c>
      <c r="B31" s="102" t="s">
        <v>302</v>
      </c>
      <c r="C31" s="101" t="s">
        <v>303</v>
      </c>
      <c r="D31" s="103">
        <f>+SUM(E31,+I31)</f>
        <v>8043</v>
      </c>
      <c r="E31" s="103">
        <f>+SUM(G31,+H31)</f>
        <v>2289</v>
      </c>
      <c r="F31" s="104">
        <f>IF(D31&gt;0,E31/D31*100,"-")</f>
        <v>28.459530026109658</v>
      </c>
      <c r="G31" s="103">
        <v>2289</v>
      </c>
      <c r="H31" s="103">
        <v>0</v>
      </c>
      <c r="I31" s="103">
        <f>+SUM(K31,+M31,+O31)</f>
        <v>5754</v>
      </c>
      <c r="J31" s="104">
        <f>IF(D31&gt;0,I31/D31*100,"-")</f>
        <v>71.540469973890339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5754</v>
      </c>
      <c r="P31" s="103">
        <v>4462</v>
      </c>
      <c r="Q31" s="104">
        <f>IF(D31&gt;0,O31/D31*100,"-")</f>
        <v>71.540469973890339</v>
      </c>
      <c r="R31" s="103">
        <v>45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30</v>
      </c>
      <c r="B32" s="102" t="s">
        <v>304</v>
      </c>
      <c r="C32" s="101" t="s">
        <v>305</v>
      </c>
      <c r="D32" s="103">
        <f>+SUM(E32,+I32)</f>
        <v>8270</v>
      </c>
      <c r="E32" s="103">
        <f>+SUM(G32,+H32)</f>
        <v>2463</v>
      </c>
      <c r="F32" s="104">
        <f>IF(D32&gt;0,E32/D32*100,"-")</f>
        <v>29.782345828295043</v>
      </c>
      <c r="G32" s="103">
        <v>2463</v>
      </c>
      <c r="H32" s="103">
        <v>0</v>
      </c>
      <c r="I32" s="103">
        <f>+SUM(K32,+M32,+O32)</f>
        <v>5807</v>
      </c>
      <c r="J32" s="104">
        <f>IF(D32&gt;0,I32/D32*100,"-")</f>
        <v>70.217654171704964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5807</v>
      </c>
      <c r="P32" s="103">
        <v>3915</v>
      </c>
      <c r="Q32" s="104">
        <f>IF(D32&gt;0,O32/D32*100,"-")</f>
        <v>70.217654171704964</v>
      </c>
      <c r="R32" s="103">
        <v>89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30</v>
      </c>
      <c r="B33" s="102" t="s">
        <v>306</v>
      </c>
      <c r="C33" s="101" t="s">
        <v>307</v>
      </c>
      <c r="D33" s="103">
        <f>+SUM(E33,+I33)</f>
        <v>11869</v>
      </c>
      <c r="E33" s="103">
        <f>+SUM(G33,+H33)</f>
        <v>2953</v>
      </c>
      <c r="F33" s="104">
        <f>IF(D33&gt;0,E33/D33*100,"-")</f>
        <v>24.879939337770661</v>
      </c>
      <c r="G33" s="103">
        <v>2953</v>
      </c>
      <c r="H33" s="103">
        <v>0</v>
      </c>
      <c r="I33" s="103">
        <f>+SUM(K33,+M33,+O33)</f>
        <v>8916</v>
      </c>
      <c r="J33" s="104">
        <f>IF(D33&gt;0,I33/D33*100,"-")</f>
        <v>75.120060662229335</v>
      </c>
      <c r="K33" s="103">
        <v>6488</v>
      </c>
      <c r="L33" s="104">
        <f>IF(D33&gt;0,K33/D33*100,"-")</f>
        <v>54.663408880276357</v>
      </c>
      <c r="M33" s="103">
        <v>0</v>
      </c>
      <c r="N33" s="104">
        <f>IF(D33&gt;0,M33/D33*100,"-")</f>
        <v>0</v>
      </c>
      <c r="O33" s="103">
        <v>2428</v>
      </c>
      <c r="P33" s="103">
        <v>1699</v>
      </c>
      <c r="Q33" s="104">
        <f>IF(D33&gt;0,O33/D33*100,"-")</f>
        <v>20.456651781952985</v>
      </c>
      <c r="R33" s="103">
        <v>82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30</v>
      </c>
      <c r="B34" s="102" t="s">
        <v>308</v>
      </c>
      <c r="C34" s="101" t="s">
        <v>309</v>
      </c>
      <c r="D34" s="103">
        <f>+SUM(E34,+I34)</f>
        <v>15343</v>
      </c>
      <c r="E34" s="103">
        <f>+SUM(G34,+H34)</f>
        <v>2726</v>
      </c>
      <c r="F34" s="104">
        <f>IF(D34&gt;0,E34/D34*100,"-")</f>
        <v>17.767059897021444</v>
      </c>
      <c r="G34" s="103">
        <v>2726</v>
      </c>
      <c r="H34" s="103">
        <v>0</v>
      </c>
      <c r="I34" s="103">
        <f>+SUM(K34,+M34,+O34)</f>
        <v>12617</v>
      </c>
      <c r="J34" s="104">
        <f>IF(D34&gt;0,I34/D34*100,"-")</f>
        <v>82.23294010297856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12617</v>
      </c>
      <c r="P34" s="103">
        <v>5795</v>
      </c>
      <c r="Q34" s="104">
        <f>IF(D34&gt;0,O34/D34*100,"-")</f>
        <v>82.23294010297856</v>
      </c>
      <c r="R34" s="103">
        <v>325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30</v>
      </c>
      <c r="B35" s="102" t="s">
        <v>310</v>
      </c>
      <c r="C35" s="101" t="s">
        <v>311</v>
      </c>
      <c r="D35" s="103">
        <f>+SUM(E35,+I35)</f>
        <v>8279</v>
      </c>
      <c r="E35" s="103">
        <f>+SUM(G35,+H35)</f>
        <v>1376</v>
      </c>
      <c r="F35" s="104">
        <f>IF(D35&gt;0,E35/D35*100,"-")</f>
        <v>16.620364778354872</v>
      </c>
      <c r="G35" s="103">
        <v>1376</v>
      </c>
      <c r="H35" s="103">
        <v>0</v>
      </c>
      <c r="I35" s="103">
        <f>+SUM(K35,+M35,+O35)</f>
        <v>6903</v>
      </c>
      <c r="J35" s="104">
        <f>IF(D35&gt;0,I35/D35*100,"-")</f>
        <v>83.379635221645117</v>
      </c>
      <c r="K35" s="103">
        <v>2016</v>
      </c>
      <c r="L35" s="104">
        <f>IF(D35&gt;0,K35/D35*100,"-")</f>
        <v>24.350767000845515</v>
      </c>
      <c r="M35" s="103">
        <v>0</v>
      </c>
      <c r="N35" s="104">
        <f>IF(D35&gt;0,M35/D35*100,"-")</f>
        <v>0</v>
      </c>
      <c r="O35" s="103">
        <v>4887</v>
      </c>
      <c r="P35" s="103">
        <v>2850</v>
      </c>
      <c r="Q35" s="104">
        <f>IF(D35&gt;0,O35/D35*100,"-")</f>
        <v>59.028868220799616</v>
      </c>
      <c r="R35" s="103">
        <v>52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30</v>
      </c>
      <c r="B36" s="102" t="s">
        <v>312</v>
      </c>
      <c r="C36" s="101" t="s">
        <v>313</v>
      </c>
      <c r="D36" s="103">
        <f>+SUM(E36,+I36)</f>
        <v>10757</v>
      </c>
      <c r="E36" s="103">
        <f>+SUM(G36,+H36)</f>
        <v>207</v>
      </c>
      <c r="F36" s="104">
        <f>IF(D36&gt;0,E36/D36*100,"-")</f>
        <v>1.9243283443339219</v>
      </c>
      <c r="G36" s="103">
        <v>207</v>
      </c>
      <c r="H36" s="103">
        <v>0</v>
      </c>
      <c r="I36" s="103">
        <f>+SUM(K36,+M36,+O36)</f>
        <v>10550</v>
      </c>
      <c r="J36" s="104">
        <f>IF(D36&gt;0,I36/D36*100,"-")</f>
        <v>98.075671655666071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10550</v>
      </c>
      <c r="P36" s="103">
        <v>6270</v>
      </c>
      <c r="Q36" s="104">
        <f>IF(D36&gt;0,O36/D36*100,"-")</f>
        <v>98.075671655666071</v>
      </c>
      <c r="R36" s="103">
        <v>105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6">
    <sortCondition ref="A8:A36"/>
    <sortCondition ref="B8:B36"/>
    <sortCondition ref="C8:C3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三重県</v>
      </c>
      <c r="B7" s="107" t="str">
        <f>水洗化人口等!B7</f>
        <v>24000</v>
      </c>
      <c r="C7" s="106" t="s">
        <v>200</v>
      </c>
      <c r="D7" s="108">
        <f>SUM(E7,+H7,+K7)</f>
        <v>591994</v>
      </c>
      <c r="E7" s="108">
        <f>SUM(F7:G7)</f>
        <v>5961</v>
      </c>
      <c r="F7" s="108">
        <f>SUM(F$8:F$207)</f>
        <v>5961</v>
      </c>
      <c r="G7" s="108">
        <f>SUM(G$8:G$207)</f>
        <v>0</v>
      </c>
      <c r="H7" s="108">
        <f>SUM(I7:J7)</f>
        <v>12924</v>
      </c>
      <c r="I7" s="108">
        <f>SUM(I$8:I$207)</f>
        <v>12107</v>
      </c>
      <c r="J7" s="108">
        <f>SUM(J$8:J$207)</f>
        <v>817</v>
      </c>
      <c r="K7" s="108">
        <f>SUM(L7:M7)</f>
        <v>573109</v>
      </c>
      <c r="L7" s="108">
        <f>SUM(L$8:L$207)</f>
        <v>74787</v>
      </c>
      <c r="M7" s="108">
        <f>SUM(M$8:M$207)</f>
        <v>498322</v>
      </c>
      <c r="N7" s="108">
        <f>SUM(O7,+V7,+AC7)</f>
        <v>591994</v>
      </c>
      <c r="O7" s="108">
        <f>SUM(P7:U7)</f>
        <v>92855</v>
      </c>
      <c r="P7" s="108">
        <f t="shared" ref="P7:U7" si="0">SUM(P$8:P$207)</f>
        <v>92855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499139</v>
      </c>
      <c r="W7" s="108">
        <f t="shared" ref="W7:AB7" si="1">SUM(W$8:W$207)</f>
        <v>499139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9703</v>
      </c>
      <c r="AG7" s="108">
        <f>SUM(AG$8:AG$207)</f>
        <v>9703</v>
      </c>
      <c r="AH7" s="108">
        <f>SUM(AH$8:AH$207)</f>
        <v>0</v>
      </c>
      <c r="AI7" s="108">
        <f>SUM(AI$8:AI$207)</f>
        <v>0</v>
      </c>
      <c r="AJ7" s="108">
        <f>SUM(AK7:AS7)</f>
        <v>44698</v>
      </c>
      <c r="AK7" s="108">
        <f t="shared" ref="AK7:AS7" si="2">SUM(AK$8:AK$207)</f>
        <v>35178</v>
      </c>
      <c r="AL7" s="108">
        <f t="shared" si="2"/>
        <v>0</v>
      </c>
      <c r="AM7" s="108">
        <f t="shared" si="2"/>
        <v>5412</v>
      </c>
      <c r="AN7" s="108">
        <f t="shared" si="2"/>
        <v>2138</v>
      </c>
      <c r="AO7" s="108">
        <f t="shared" si="2"/>
        <v>0</v>
      </c>
      <c r="AP7" s="108">
        <f t="shared" si="2"/>
        <v>0</v>
      </c>
      <c r="AQ7" s="108">
        <f t="shared" si="2"/>
        <v>9</v>
      </c>
      <c r="AR7" s="108">
        <f t="shared" si="2"/>
        <v>111</v>
      </c>
      <c r="AS7" s="108">
        <f t="shared" si="2"/>
        <v>1850</v>
      </c>
      <c r="AT7" s="108">
        <f>SUM(AU7:AY7)</f>
        <v>183</v>
      </c>
      <c r="AU7" s="108">
        <f>SUM(AU$8:AU$207)</f>
        <v>183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1056</v>
      </c>
      <c r="BA7" s="108">
        <f>SUM(BA$8:BA$207)</f>
        <v>1056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30</v>
      </c>
      <c r="B8" s="113" t="s">
        <v>254</v>
      </c>
      <c r="C8" s="101" t="s">
        <v>255</v>
      </c>
      <c r="D8" s="103">
        <f>SUM(E8,+H8,+K8)</f>
        <v>97106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97106</v>
      </c>
      <c r="L8" s="103">
        <v>12245</v>
      </c>
      <c r="M8" s="103">
        <v>84861</v>
      </c>
      <c r="N8" s="103">
        <f>SUM(O8,+V8,+AC8)</f>
        <v>97106</v>
      </c>
      <c r="O8" s="103">
        <f>SUM(P8:U8)</f>
        <v>12245</v>
      </c>
      <c r="P8" s="103">
        <v>12245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84861</v>
      </c>
      <c r="W8" s="103">
        <v>84861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218</v>
      </c>
      <c r="BA8" s="103">
        <v>218</v>
      </c>
      <c r="BB8" s="103">
        <v>0</v>
      </c>
      <c r="BC8" s="103">
        <v>0</v>
      </c>
    </row>
    <row r="9" spans="1:55" s="105" customFormat="1" ht="13.5" customHeight="1">
      <c r="A9" s="115" t="s">
        <v>30</v>
      </c>
      <c r="B9" s="113" t="s">
        <v>258</v>
      </c>
      <c r="C9" s="101" t="s">
        <v>259</v>
      </c>
      <c r="D9" s="103">
        <f>SUM(E9,+H9,+K9)</f>
        <v>61007</v>
      </c>
      <c r="E9" s="103">
        <f>SUM(F9:G9)</f>
        <v>0</v>
      </c>
      <c r="F9" s="103">
        <v>0</v>
      </c>
      <c r="G9" s="103">
        <v>0</v>
      </c>
      <c r="H9" s="103">
        <f>SUM(I9:J9)</f>
        <v>9016</v>
      </c>
      <c r="I9" s="103">
        <v>9016</v>
      </c>
      <c r="J9" s="103">
        <v>0</v>
      </c>
      <c r="K9" s="103">
        <f>SUM(L9:M9)</f>
        <v>51991</v>
      </c>
      <c r="L9" s="103">
        <v>1938</v>
      </c>
      <c r="M9" s="103">
        <v>50053</v>
      </c>
      <c r="N9" s="103">
        <f>SUM(O9,+V9,+AC9)</f>
        <v>61007</v>
      </c>
      <c r="O9" s="103">
        <f>SUM(P9:U9)</f>
        <v>10954</v>
      </c>
      <c r="P9" s="103">
        <v>10954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50053</v>
      </c>
      <c r="W9" s="103">
        <v>50053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2066</v>
      </c>
      <c r="AG9" s="103">
        <v>2066</v>
      </c>
      <c r="AH9" s="103">
        <v>0</v>
      </c>
      <c r="AI9" s="103">
        <v>0</v>
      </c>
      <c r="AJ9" s="103">
        <f>SUM(AK9:AS9)</f>
        <v>2066</v>
      </c>
      <c r="AK9" s="103">
        <v>0</v>
      </c>
      <c r="AL9" s="103">
        <v>0</v>
      </c>
      <c r="AM9" s="103">
        <v>0</v>
      </c>
      <c r="AN9" s="103">
        <v>2066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30</v>
      </c>
      <c r="B10" s="113" t="s">
        <v>260</v>
      </c>
      <c r="C10" s="101" t="s">
        <v>261</v>
      </c>
      <c r="D10" s="103">
        <f>SUM(E10,+H10,+K10)</f>
        <v>36247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36247</v>
      </c>
      <c r="L10" s="103">
        <v>5331</v>
      </c>
      <c r="M10" s="103">
        <v>30916</v>
      </c>
      <c r="N10" s="103">
        <f>SUM(O10,+V10,+AC10)</f>
        <v>36247</v>
      </c>
      <c r="O10" s="103">
        <f>SUM(P10:U10)</f>
        <v>5331</v>
      </c>
      <c r="P10" s="103">
        <v>5331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30916</v>
      </c>
      <c r="W10" s="103">
        <v>30916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888</v>
      </c>
      <c r="AG10" s="103">
        <v>888</v>
      </c>
      <c r="AH10" s="103">
        <v>0</v>
      </c>
      <c r="AI10" s="103">
        <v>0</v>
      </c>
      <c r="AJ10" s="103">
        <f>SUM(AK10:AS10)</f>
        <v>888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9</v>
      </c>
      <c r="AS10" s="103">
        <v>879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30</v>
      </c>
      <c r="B11" s="113" t="s">
        <v>262</v>
      </c>
      <c r="C11" s="101" t="s">
        <v>263</v>
      </c>
      <c r="D11" s="103">
        <f>SUM(E11,+H11,+K11)</f>
        <v>46793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46793</v>
      </c>
      <c r="L11" s="103">
        <v>6450</v>
      </c>
      <c r="M11" s="103">
        <v>40343</v>
      </c>
      <c r="N11" s="103">
        <f>SUM(O11,+V11,+AC11)</f>
        <v>46793</v>
      </c>
      <c r="O11" s="103">
        <f>SUM(P11:U11)</f>
        <v>6450</v>
      </c>
      <c r="P11" s="103">
        <v>6450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40343</v>
      </c>
      <c r="W11" s="103">
        <v>40343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30</v>
      </c>
      <c r="B12" s="113" t="s">
        <v>264</v>
      </c>
      <c r="C12" s="101" t="s">
        <v>265</v>
      </c>
      <c r="D12" s="103">
        <f>SUM(E12,+H12,+K12)</f>
        <v>31706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31706</v>
      </c>
      <c r="L12" s="103">
        <v>2899</v>
      </c>
      <c r="M12" s="103">
        <v>28807</v>
      </c>
      <c r="N12" s="103">
        <f>SUM(O12,+V12,+AC12)</f>
        <v>31706</v>
      </c>
      <c r="O12" s="103">
        <f>SUM(P12:U12)</f>
        <v>2899</v>
      </c>
      <c r="P12" s="103">
        <v>2899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28807</v>
      </c>
      <c r="W12" s="103">
        <v>28807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4</v>
      </c>
      <c r="AG12" s="103">
        <v>4</v>
      </c>
      <c r="AH12" s="103">
        <v>0</v>
      </c>
      <c r="AI12" s="103">
        <v>0</v>
      </c>
      <c r="AJ12" s="103">
        <f>SUM(AK12:AS12)</f>
        <v>4</v>
      </c>
      <c r="AK12" s="103">
        <v>0</v>
      </c>
      <c r="AL12" s="103">
        <v>0</v>
      </c>
      <c r="AM12" s="103">
        <v>4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210</v>
      </c>
      <c r="BA12" s="103">
        <v>210</v>
      </c>
      <c r="BB12" s="103">
        <v>0</v>
      </c>
      <c r="BC12" s="103">
        <v>0</v>
      </c>
    </row>
    <row r="13" spans="1:55" s="105" customFormat="1" ht="13.5" customHeight="1">
      <c r="A13" s="115" t="s">
        <v>30</v>
      </c>
      <c r="B13" s="113" t="s">
        <v>266</v>
      </c>
      <c r="C13" s="101" t="s">
        <v>267</v>
      </c>
      <c r="D13" s="103">
        <f>SUM(E13,+H13,+K13)</f>
        <v>54222</v>
      </c>
      <c r="E13" s="103">
        <f>SUM(F13:G13)</f>
        <v>0</v>
      </c>
      <c r="F13" s="103">
        <v>0</v>
      </c>
      <c r="G13" s="103">
        <v>0</v>
      </c>
      <c r="H13" s="103">
        <f>SUM(I13:J13)</f>
        <v>90</v>
      </c>
      <c r="I13" s="103">
        <v>90</v>
      </c>
      <c r="J13" s="103">
        <v>0</v>
      </c>
      <c r="K13" s="103">
        <f>SUM(L13:M13)</f>
        <v>54132</v>
      </c>
      <c r="L13" s="103">
        <v>5996</v>
      </c>
      <c r="M13" s="103">
        <v>48136</v>
      </c>
      <c r="N13" s="103">
        <f>SUM(O13,+V13,+AC13)</f>
        <v>54222</v>
      </c>
      <c r="O13" s="103">
        <f>SUM(P13:U13)</f>
        <v>6086</v>
      </c>
      <c r="P13" s="103">
        <v>6086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48136</v>
      </c>
      <c r="W13" s="103">
        <v>48136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2714</v>
      </c>
      <c r="AG13" s="103">
        <v>2714</v>
      </c>
      <c r="AH13" s="103">
        <v>0</v>
      </c>
      <c r="AI13" s="103">
        <v>0</v>
      </c>
      <c r="AJ13" s="103">
        <f>SUM(AK13:AS13)</f>
        <v>2714</v>
      </c>
      <c r="AK13" s="103">
        <v>0</v>
      </c>
      <c r="AL13" s="103">
        <v>0</v>
      </c>
      <c r="AM13" s="103">
        <v>2714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30</v>
      </c>
      <c r="B14" s="113" t="s">
        <v>268</v>
      </c>
      <c r="C14" s="101" t="s">
        <v>269</v>
      </c>
      <c r="D14" s="103">
        <f>SUM(E14,+H14,+K14)</f>
        <v>31759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31759</v>
      </c>
      <c r="L14" s="103">
        <v>2277</v>
      </c>
      <c r="M14" s="103">
        <v>29482</v>
      </c>
      <c r="N14" s="103">
        <f>SUM(O14,+V14,+AC14)</f>
        <v>31759</v>
      </c>
      <c r="O14" s="103">
        <f>SUM(P14:U14)</f>
        <v>2277</v>
      </c>
      <c r="P14" s="103">
        <v>2277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29482</v>
      </c>
      <c r="W14" s="103">
        <v>29482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137</v>
      </c>
      <c r="AG14" s="103">
        <v>137</v>
      </c>
      <c r="AH14" s="103">
        <v>0</v>
      </c>
      <c r="AI14" s="103">
        <v>0</v>
      </c>
      <c r="AJ14" s="103">
        <f>SUM(AK14:AS14)</f>
        <v>31759</v>
      </c>
      <c r="AK14" s="103">
        <v>31759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137</v>
      </c>
      <c r="AU14" s="103">
        <v>137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30</v>
      </c>
      <c r="B15" s="113" t="s">
        <v>270</v>
      </c>
      <c r="C15" s="101" t="s">
        <v>271</v>
      </c>
      <c r="D15" s="103">
        <f>SUM(E15,+H15,+K15)</f>
        <v>14817</v>
      </c>
      <c r="E15" s="103">
        <f>SUM(F15:G15)</f>
        <v>3666</v>
      </c>
      <c r="F15" s="103">
        <v>3666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11151</v>
      </c>
      <c r="L15" s="103">
        <v>0</v>
      </c>
      <c r="M15" s="103">
        <v>11151</v>
      </c>
      <c r="N15" s="103">
        <f>SUM(O15,+V15,+AC15)</f>
        <v>14817</v>
      </c>
      <c r="O15" s="103">
        <f>SUM(P15:U15)</f>
        <v>3666</v>
      </c>
      <c r="P15" s="103">
        <v>3666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11151</v>
      </c>
      <c r="W15" s="103">
        <v>11151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44</v>
      </c>
      <c r="AG15" s="103">
        <v>44</v>
      </c>
      <c r="AH15" s="103">
        <v>0</v>
      </c>
      <c r="AI15" s="103">
        <v>0</v>
      </c>
      <c r="AJ15" s="103">
        <f>SUM(AK15:AS15)</f>
        <v>44</v>
      </c>
      <c r="AK15" s="103">
        <v>0</v>
      </c>
      <c r="AL15" s="103">
        <v>0</v>
      </c>
      <c r="AM15" s="103">
        <v>13</v>
      </c>
      <c r="AN15" s="103">
        <v>0</v>
      </c>
      <c r="AO15" s="103">
        <v>0</v>
      </c>
      <c r="AP15" s="103">
        <v>0</v>
      </c>
      <c r="AQ15" s="103">
        <v>9</v>
      </c>
      <c r="AR15" s="103">
        <v>0</v>
      </c>
      <c r="AS15" s="103">
        <v>22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30</v>
      </c>
      <c r="B16" s="113" t="s">
        <v>272</v>
      </c>
      <c r="C16" s="101" t="s">
        <v>273</v>
      </c>
      <c r="D16" s="103">
        <f>SUM(E16,+H16,+K16)</f>
        <v>10234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10234</v>
      </c>
      <c r="L16" s="103">
        <v>1554</v>
      </c>
      <c r="M16" s="103">
        <v>8680</v>
      </c>
      <c r="N16" s="103">
        <f>SUM(O16,+V16,+AC16)</f>
        <v>10234</v>
      </c>
      <c r="O16" s="103">
        <f>SUM(P16:U16)</f>
        <v>1554</v>
      </c>
      <c r="P16" s="103">
        <v>1554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8680</v>
      </c>
      <c r="W16" s="103">
        <v>8680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564</v>
      </c>
      <c r="AG16" s="103">
        <v>564</v>
      </c>
      <c r="AH16" s="103">
        <v>0</v>
      </c>
      <c r="AI16" s="103">
        <v>0</v>
      </c>
      <c r="AJ16" s="103">
        <f>SUM(AK16:AS16)</f>
        <v>564</v>
      </c>
      <c r="AK16" s="103">
        <v>0</v>
      </c>
      <c r="AL16" s="103">
        <v>0</v>
      </c>
      <c r="AM16" s="103">
        <v>564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30</v>
      </c>
      <c r="B17" s="113" t="s">
        <v>274</v>
      </c>
      <c r="C17" s="101" t="s">
        <v>275</v>
      </c>
      <c r="D17" s="103">
        <f>SUM(E17,+H17,+K17)</f>
        <v>9538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9538</v>
      </c>
      <c r="L17" s="103">
        <v>2292</v>
      </c>
      <c r="M17" s="103">
        <v>7246</v>
      </c>
      <c r="N17" s="103">
        <f>SUM(O17,+V17,+AC17)</f>
        <v>9538</v>
      </c>
      <c r="O17" s="103">
        <f>SUM(P17:U17)</f>
        <v>2292</v>
      </c>
      <c r="P17" s="103">
        <v>2292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7246</v>
      </c>
      <c r="W17" s="103">
        <v>7246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27</v>
      </c>
      <c r="AG17" s="103">
        <v>27</v>
      </c>
      <c r="AH17" s="103">
        <v>0</v>
      </c>
      <c r="AI17" s="103">
        <v>0</v>
      </c>
      <c r="AJ17" s="103">
        <f>SUM(AK17:AS17)</f>
        <v>2319</v>
      </c>
      <c r="AK17" s="103">
        <v>2292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27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111</v>
      </c>
      <c r="BA17" s="103">
        <v>111</v>
      </c>
      <c r="BB17" s="103">
        <v>0</v>
      </c>
      <c r="BC17" s="103">
        <v>0</v>
      </c>
    </row>
    <row r="18" spans="1:55" s="105" customFormat="1" ht="13.5" customHeight="1">
      <c r="A18" s="115" t="s">
        <v>30</v>
      </c>
      <c r="B18" s="113" t="s">
        <v>276</v>
      </c>
      <c r="C18" s="101" t="s">
        <v>277</v>
      </c>
      <c r="D18" s="103">
        <f>SUM(E18,+H18,+K18)</f>
        <v>11530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11530</v>
      </c>
      <c r="L18" s="103">
        <v>3615</v>
      </c>
      <c r="M18" s="103">
        <v>7915</v>
      </c>
      <c r="N18" s="103">
        <f>SUM(O18,+V18,+AC18)</f>
        <v>11530</v>
      </c>
      <c r="O18" s="103">
        <f>SUM(P18:U18)</f>
        <v>3615</v>
      </c>
      <c r="P18" s="103">
        <v>3615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7915</v>
      </c>
      <c r="W18" s="103">
        <v>7915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247</v>
      </c>
      <c r="AG18" s="103">
        <v>247</v>
      </c>
      <c r="AH18" s="103">
        <v>0</v>
      </c>
      <c r="AI18" s="103">
        <v>0</v>
      </c>
      <c r="AJ18" s="103">
        <f>SUM(AK18:AS18)</f>
        <v>247</v>
      </c>
      <c r="AK18" s="103">
        <v>0</v>
      </c>
      <c r="AL18" s="103">
        <v>0</v>
      </c>
      <c r="AM18" s="103">
        <v>247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30</v>
      </c>
      <c r="B19" s="113" t="s">
        <v>278</v>
      </c>
      <c r="C19" s="101" t="s">
        <v>279</v>
      </c>
      <c r="D19" s="103">
        <f>SUM(E19,+H19,+K19)</f>
        <v>6945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6945</v>
      </c>
      <c r="L19" s="103">
        <v>606</v>
      </c>
      <c r="M19" s="103">
        <v>6339</v>
      </c>
      <c r="N19" s="103">
        <f>SUM(O19,+V19,+AC19)</f>
        <v>6945</v>
      </c>
      <c r="O19" s="103">
        <f>SUM(P19:U19)</f>
        <v>606</v>
      </c>
      <c r="P19" s="103">
        <v>606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6339</v>
      </c>
      <c r="W19" s="103">
        <v>6339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106</v>
      </c>
      <c r="AG19" s="103">
        <v>106</v>
      </c>
      <c r="AH19" s="103">
        <v>0</v>
      </c>
      <c r="AI19" s="103">
        <v>0</v>
      </c>
      <c r="AJ19" s="103">
        <f>SUM(AK19:AS19)</f>
        <v>106</v>
      </c>
      <c r="AK19" s="103">
        <v>0</v>
      </c>
      <c r="AL19" s="103">
        <v>0</v>
      </c>
      <c r="AM19" s="103">
        <v>1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105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30</v>
      </c>
      <c r="B20" s="113" t="s">
        <v>280</v>
      </c>
      <c r="C20" s="101" t="s">
        <v>281</v>
      </c>
      <c r="D20" s="103">
        <f>SUM(E20,+H20,+K20)</f>
        <v>34891</v>
      </c>
      <c r="E20" s="103">
        <f>SUM(F20:G20)</f>
        <v>0</v>
      </c>
      <c r="F20" s="103">
        <v>0</v>
      </c>
      <c r="G20" s="103">
        <v>0</v>
      </c>
      <c r="H20" s="103">
        <f>SUM(I20:J20)</f>
        <v>117</v>
      </c>
      <c r="I20" s="103">
        <v>21</v>
      </c>
      <c r="J20" s="103">
        <v>96</v>
      </c>
      <c r="K20" s="103">
        <f>SUM(L20:M20)</f>
        <v>34774</v>
      </c>
      <c r="L20" s="103">
        <v>10436</v>
      </c>
      <c r="M20" s="103">
        <v>24338</v>
      </c>
      <c r="N20" s="103">
        <f>SUM(O20,+V20,+AC20)</f>
        <v>34891</v>
      </c>
      <c r="O20" s="103">
        <f>SUM(P20:U20)</f>
        <v>10457</v>
      </c>
      <c r="P20" s="103">
        <v>10457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24434</v>
      </c>
      <c r="W20" s="103">
        <v>24434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109</v>
      </c>
      <c r="AG20" s="103">
        <v>109</v>
      </c>
      <c r="AH20" s="103">
        <v>0</v>
      </c>
      <c r="AI20" s="103">
        <v>0</v>
      </c>
      <c r="AJ20" s="103">
        <f>SUM(AK20:AS20)</f>
        <v>109</v>
      </c>
      <c r="AK20" s="103">
        <v>0</v>
      </c>
      <c r="AL20" s="103">
        <v>0</v>
      </c>
      <c r="AM20" s="103">
        <v>19</v>
      </c>
      <c r="AN20" s="103">
        <v>0</v>
      </c>
      <c r="AO20" s="103">
        <v>0</v>
      </c>
      <c r="AP20" s="103">
        <v>0</v>
      </c>
      <c r="AQ20" s="103">
        <v>0</v>
      </c>
      <c r="AR20" s="103">
        <v>90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444</v>
      </c>
      <c r="BA20" s="103">
        <v>444</v>
      </c>
      <c r="BB20" s="103">
        <v>0</v>
      </c>
      <c r="BC20" s="103">
        <v>0</v>
      </c>
    </row>
    <row r="21" spans="1:55" s="105" customFormat="1" ht="13.5" customHeight="1">
      <c r="A21" s="115" t="s">
        <v>30</v>
      </c>
      <c r="B21" s="113" t="s">
        <v>282</v>
      </c>
      <c r="C21" s="101" t="s">
        <v>283</v>
      </c>
      <c r="D21" s="103">
        <f>SUM(E21,+H21,+K21)</f>
        <v>63573</v>
      </c>
      <c r="E21" s="103">
        <f>SUM(F21:G21)</f>
        <v>2295</v>
      </c>
      <c r="F21" s="103">
        <v>2295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61278</v>
      </c>
      <c r="L21" s="103">
        <v>6142</v>
      </c>
      <c r="M21" s="103">
        <v>55136</v>
      </c>
      <c r="N21" s="103">
        <f>SUM(O21,+V21,+AC21)</f>
        <v>63573</v>
      </c>
      <c r="O21" s="103">
        <f>SUM(P21:U21)</f>
        <v>8437</v>
      </c>
      <c r="P21" s="103">
        <v>8437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55136</v>
      </c>
      <c r="W21" s="103">
        <v>55136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1619</v>
      </c>
      <c r="AG21" s="103">
        <v>1619</v>
      </c>
      <c r="AH21" s="103">
        <v>0</v>
      </c>
      <c r="AI21" s="103">
        <v>0</v>
      </c>
      <c r="AJ21" s="103">
        <f>SUM(AK21:AS21)</f>
        <v>1619</v>
      </c>
      <c r="AK21" s="103">
        <v>0</v>
      </c>
      <c r="AL21" s="103">
        <v>0</v>
      </c>
      <c r="AM21" s="103">
        <v>1619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</v>
      </c>
      <c r="BA21" s="103">
        <v>1</v>
      </c>
      <c r="BB21" s="103">
        <v>0</v>
      </c>
      <c r="BC21" s="103">
        <v>0</v>
      </c>
    </row>
    <row r="22" spans="1:55" s="105" customFormat="1" ht="13.5" customHeight="1">
      <c r="A22" s="115" t="s">
        <v>30</v>
      </c>
      <c r="B22" s="113" t="s">
        <v>284</v>
      </c>
      <c r="C22" s="101" t="s">
        <v>285</v>
      </c>
      <c r="D22" s="103">
        <f>SUM(E22,+H22,+K22)</f>
        <v>875</v>
      </c>
      <c r="E22" s="103">
        <f>SUM(F22:G22)</f>
        <v>0</v>
      </c>
      <c r="F22" s="103">
        <v>0</v>
      </c>
      <c r="G22" s="103">
        <v>0</v>
      </c>
      <c r="H22" s="103">
        <f>SUM(I22:J22)</f>
        <v>721</v>
      </c>
      <c r="I22" s="103">
        <v>0</v>
      </c>
      <c r="J22" s="103">
        <v>721</v>
      </c>
      <c r="K22" s="103">
        <f>SUM(L22:M22)</f>
        <v>154</v>
      </c>
      <c r="L22" s="103">
        <v>77</v>
      </c>
      <c r="M22" s="103">
        <v>77</v>
      </c>
      <c r="N22" s="103">
        <f>SUM(O22,+V22,+AC22)</f>
        <v>875</v>
      </c>
      <c r="O22" s="103">
        <f>SUM(P22:U22)</f>
        <v>77</v>
      </c>
      <c r="P22" s="103">
        <v>77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798</v>
      </c>
      <c r="W22" s="103">
        <v>798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30</v>
      </c>
      <c r="B23" s="113" t="s">
        <v>286</v>
      </c>
      <c r="C23" s="101" t="s">
        <v>287</v>
      </c>
      <c r="D23" s="103">
        <f>SUM(E23,+H23,+K23)</f>
        <v>952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952</v>
      </c>
      <c r="L23" s="103">
        <v>218</v>
      </c>
      <c r="M23" s="103">
        <v>734</v>
      </c>
      <c r="N23" s="103">
        <f>SUM(O23,+V23,+AC23)</f>
        <v>952</v>
      </c>
      <c r="O23" s="103">
        <f>SUM(P23:U23)</f>
        <v>218</v>
      </c>
      <c r="P23" s="103">
        <v>218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734</v>
      </c>
      <c r="W23" s="103">
        <v>734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6</v>
      </c>
      <c r="BA23" s="103">
        <v>6</v>
      </c>
      <c r="BB23" s="103">
        <v>0</v>
      </c>
      <c r="BC23" s="103">
        <v>0</v>
      </c>
    </row>
    <row r="24" spans="1:55" s="105" customFormat="1" ht="13.5" customHeight="1">
      <c r="A24" s="115" t="s">
        <v>30</v>
      </c>
      <c r="B24" s="113" t="s">
        <v>288</v>
      </c>
      <c r="C24" s="101" t="s">
        <v>289</v>
      </c>
      <c r="D24" s="103">
        <f>SUM(E24,+H24,+K24)</f>
        <v>12237</v>
      </c>
      <c r="E24" s="103">
        <f>SUM(F24:G24)</f>
        <v>0</v>
      </c>
      <c r="F24" s="103">
        <v>0</v>
      </c>
      <c r="G24" s="103">
        <v>0</v>
      </c>
      <c r="H24" s="103">
        <f>SUM(I24:J24)</f>
        <v>2713</v>
      </c>
      <c r="I24" s="103">
        <v>2713</v>
      </c>
      <c r="J24" s="103">
        <v>0</v>
      </c>
      <c r="K24" s="103">
        <f>SUM(L24:M24)</f>
        <v>9524</v>
      </c>
      <c r="L24" s="103">
        <v>0</v>
      </c>
      <c r="M24" s="103">
        <v>9524</v>
      </c>
      <c r="N24" s="103">
        <f>SUM(O24,+V24,+AC24)</f>
        <v>12237</v>
      </c>
      <c r="O24" s="103">
        <f>SUM(P24:U24)</f>
        <v>2713</v>
      </c>
      <c r="P24" s="103">
        <v>2713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9524</v>
      </c>
      <c r="W24" s="103">
        <v>9524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11</v>
      </c>
      <c r="AG24" s="103">
        <v>11</v>
      </c>
      <c r="AH24" s="103">
        <v>0</v>
      </c>
      <c r="AI24" s="103">
        <v>0</v>
      </c>
      <c r="AJ24" s="103">
        <f>SUM(AK24:AS24)</f>
        <v>388</v>
      </c>
      <c r="AK24" s="103">
        <v>388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11</v>
      </c>
      <c r="AU24" s="103">
        <v>11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30</v>
      </c>
      <c r="B25" s="113" t="s">
        <v>290</v>
      </c>
      <c r="C25" s="101" t="s">
        <v>291</v>
      </c>
      <c r="D25" s="103">
        <f>SUM(E25,+H25,+K25)</f>
        <v>320</v>
      </c>
      <c r="E25" s="103">
        <f>SUM(F25:G25)</f>
        <v>0</v>
      </c>
      <c r="F25" s="103">
        <v>0</v>
      </c>
      <c r="G25" s="103">
        <v>0</v>
      </c>
      <c r="H25" s="103">
        <f>SUM(I25:J25)</f>
        <v>41</v>
      </c>
      <c r="I25" s="103">
        <v>41</v>
      </c>
      <c r="J25" s="103">
        <v>0</v>
      </c>
      <c r="K25" s="103">
        <f>SUM(L25:M25)</f>
        <v>279</v>
      </c>
      <c r="L25" s="103">
        <v>19</v>
      </c>
      <c r="M25" s="103">
        <v>260</v>
      </c>
      <c r="N25" s="103">
        <f>SUM(O25,+V25,+AC25)</f>
        <v>320</v>
      </c>
      <c r="O25" s="103">
        <f>SUM(P25:U25)</f>
        <v>60</v>
      </c>
      <c r="P25" s="103">
        <v>60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260</v>
      </c>
      <c r="W25" s="103">
        <v>260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10</v>
      </c>
      <c r="AK25" s="103">
        <v>10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30</v>
      </c>
      <c r="B26" s="113" t="s">
        <v>292</v>
      </c>
      <c r="C26" s="101" t="s">
        <v>293</v>
      </c>
      <c r="D26" s="103">
        <f>SUM(E26,+H26,+K26)</f>
        <v>1092</v>
      </c>
      <c r="E26" s="103">
        <f>SUM(F26:G26)</f>
        <v>0</v>
      </c>
      <c r="F26" s="103">
        <v>0</v>
      </c>
      <c r="G26" s="103">
        <v>0</v>
      </c>
      <c r="H26" s="103">
        <f>SUM(I26:J26)</f>
        <v>226</v>
      </c>
      <c r="I26" s="103">
        <v>226</v>
      </c>
      <c r="J26" s="103">
        <v>0</v>
      </c>
      <c r="K26" s="103">
        <f>SUM(L26:M26)</f>
        <v>866</v>
      </c>
      <c r="L26" s="103">
        <v>0</v>
      </c>
      <c r="M26" s="103">
        <v>866</v>
      </c>
      <c r="N26" s="103">
        <f>SUM(O26,+V26,+AC26)</f>
        <v>1092</v>
      </c>
      <c r="O26" s="103">
        <f>SUM(P26:U26)</f>
        <v>226</v>
      </c>
      <c r="P26" s="103">
        <v>226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866</v>
      </c>
      <c r="W26" s="103">
        <v>866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30</v>
      </c>
      <c r="B27" s="113" t="s">
        <v>294</v>
      </c>
      <c r="C27" s="101" t="s">
        <v>295</v>
      </c>
      <c r="D27" s="103">
        <f>SUM(E27,+H27,+K27)</f>
        <v>5906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5906</v>
      </c>
      <c r="L27" s="103">
        <v>869</v>
      </c>
      <c r="M27" s="103">
        <v>5037</v>
      </c>
      <c r="N27" s="103">
        <f>SUM(O27,+V27,+AC27)</f>
        <v>5906</v>
      </c>
      <c r="O27" s="103">
        <f>SUM(P27:U27)</f>
        <v>869</v>
      </c>
      <c r="P27" s="103">
        <v>869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5037</v>
      </c>
      <c r="W27" s="103">
        <v>5037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223</v>
      </c>
      <c r="AG27" s="103">
        <v>223</v>
      </c>
      <c r="AH27" s="103">
        <v>0</v>
      </c>
      <c r="AI27" s="103">
        <v>0</v>
      </c>
      <c r="AJ27" s="103">
        <f>SUM(AK27:AS27)</f>
        <v>223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223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30</v>
      </c>
      <c r="B28" s="113" t="s">
        <v>296</v>
      </c>
      <c r="C28" s="101" t="s">
        <v>297</v>
      </c>
      <c r="D28" s="103">
        <f>SUM(E28,+H28,+K28)</f>
        <v>12134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12134</v>
      </c>
      <c r="L28" s="103">
        <v>1657</v>
      </c>
      <c r="M28" s="103">
        <v>10477</v>
      </c>
      <c r="N28" s="103">
        <f>SUM(O28,+V28,+AC28)</f>
        <v>12134</v>
      </c>
      <c r="O28" s="103">
        <f>SUM(P28:U28)</f>
        <v>1657</v>
      </c>
      <c r="P28" s="103">
        <v>1657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10477</v>
      </c>
      <c r="W28" s="103">
        <v>10477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459</v>
      </c>
      <c r="AG28" s="103">
        <v>459</v>
      </c>
      <c r="AH28" s="103">
        <v>0</v>
      </c>
      <c r="AI28" s="103">
        <v>0</v>
      </c>
      <c r="AJ28" s="103">
        <f>SUM(AK28:AS28)</f>
        <v>459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459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30</v>
      </c>
      <c r="B29" s="113" t="s">
        <v>298</v>
      </c>
      <c r="C29" s="101" t="s">
        <v>299</v>
      </c>
      <c r="D29" s="103">
        <f>SUM(E29,+H29,+K29)</f>
        <v>6932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6932</v>
      </c>
      <c r="L29" s="103">
        <v>1035</v>
      </c>
      <c r="M29" s="103">
        <v>5897</v>
      </c>
      <c r="N29" s="103">
        <f>SUM(O29,+V29,+AC29)</f>
        <v>6932</v>
      </c>
      <c r="O29" s="103">
        <f>SUM(P29:U29)</f>
        <v>1035</v>
      </c>
      <c r="P29" s="103">
        <v>1035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5897</v>
      </c>
      <c r="W29" s="103">
        <v>5897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14</v>
      </c>
      <c r="AG29" s="103">
        <v>14</v>
      </c>
      <c r="AH29" s="103">
        <v>0</v>
      </c>
      <c r="AI29" s="103">
        <v>0</v>
      </c>
      <c r="AJ29" s="103">
        <f>SUM(AK29:AS29)</f>
        <v>14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14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30</v>
      </c>
      <c r="B30" s="113" t="s">
        <v>300</v>
      </c>
      <c r="C30" s="101" t="s">
        <v>301</v>
      </c>
      <c r="D30" s="103">
        <f>SUM(E30,+H30,+K30)</f>
        <v>2949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2949</v>
      </c>
      <c r="L30" s="103">
        <v>520</v>
      </c>
      <c r="M30" s="103">
        <v>2429</v>
      </c>
      <c r="N30" s="103">
        <f>SUM(O30,+V30,+AC30)</f>
        <v>2949</v>
      </c>
      <c r="O30" s="103">
        <f>SUM(P30:U30)</f>
        <v>520</v>
      </c>
      <c r="P30" s="103">
        <v>520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2429</v>
      </c>
      <c r="W30" s="103">
        <v>2429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72</v>
      </c>
      <c r="AG30" s="103">
        <v>72</v>
      </c>
      <c r="AH30" s="103">
        <v>0</v>
      </c>
      <c r="AI30" s="103">
        <v>0</v>
      </c>
      <c r="AJ30" s="103">
        <f>SUM(AK30:AS30)</f>
        <v>72</v>
      </c>
      <c r="AK30" s="103">
        <v>0</v>
      </c>
      <c r="AL30" s="103">
        <v>0</v>
      </c>
      <c r="AM30" s="103">
        <v>0</v>
      </c>
      <c r="AN30" s="103">
        <v>72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30</v>
      </c>
      <c r="B31" s="113" t="s">
        <v>302</v>
      </c>
      <c r="C31" s="101" t="s">
        <v>303</v>
      </c>
      <c r="D31" s="103">
        <f>SUM(E31,+H31,+K31)</f>
        <v>4075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4075</v>
      </c>
      <c r="L31" s="103">
        <v>1151</v>
      </c>
      <c r="M31" s="103">
        <v>2924</v>
      </c>
      <c r="N31" s="103">
        <f>SUM(O31,+V31,+AC31)</f>
        <v>4075</v>
      </c>
      <c r="O31" s="103">
        <f>SUM(P31:U31)</f>
        <v>1151</v>
      </c>
      <c r="P31" s="103">
        <v>1151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2924</v>
      </c>
      <c r="W31" s="103">
        <v>2924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100</v>
      </c>
      <c r="AG31" s="103">
        <v>100</v>
      </c>
      <c r="AH31" s="103">
        <v>0</v>
      </c>
      <c r="AI31" s="103">
        <v>0</v>
      </c>
      <c r="AJ31" s="103">
        <f>SUM(AK31:AS31)</f>
        <v>100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100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30</v>
      </c>
      <c r="B32" s="113" t="s">
        <v>304</v>
      </c>
      <c r="C32" s="101" t="s">
        <v>305</v>
      </c>
      <c r="D32" s="103">
        <f>SUM(E32,+H32,+K32)</f>
        <v>6124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6124</v>
      </c>
      <c r="L32" s="103">
        <v>1379</v>
      </c>
      <c r="M32" s="103">
        <v>4745</v>
      </c>
      <c r="N32" s="103">
        <f>SUM(O32,+V32,+AC32)</f>
        <v>6124</v>
      </c>
      <c r="O32" s="103">
        <f>SUM(P32:U32)</f>
        <v>1379</v>
      </c>
      <c r="P32" s="103">
        <v>1379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4745</v>
      </c>
      <c r="W32" s="103">
        <v>4745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12</v>
      </c>
      <c r="AG32" s="103">
        <v>12</v>
      </c>
      <c r="AH32" s="103">
        <v>0</v>
      </c>
      <c r="AI32" s="103">
        <v>0</v>
      </c>
      <c r="AJ32" s="103">
        <f>SUM(AK32:AS32)</f>
        <v>178</v>
      </c>
      <c r="AK32" s="103">
        <v>178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12</v>
      </c>
      <c r="AU32" s="103">
        <v>12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30</v>
      </c>
      <c r="B33" s="113" t="s">
        <v>306</v>
      </c>
      <c r="C33" s="101" t="s">
        <v>307</v>
      </c>
      <c r="D33" s="103">
        <f>SUM(E33,+H33,+K33)</f>
        <v>5645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5645</v>
      </c>
      <c r="L33" s="103">
        <v>2472</v>
      </c>
      <c r="M33" s="103">
        <v>3173</v>
      </c>
      <c r="N33" s="103">
        <f>SUM(O33,+V33,+AC33)</f>
        <v>5645</v>
      </c>
      <c r="O33" s="103">
        <f>SUM(P33:U33)</f>
        <v>2472</v>
      </c>
      <c r="P33" s="103">
        <v>2472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3173</v>
      </c>
      <c r="W33" s="103">
        <v>3173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16</v>
      </c>
      <c r="AG33" s="103">
        <v>16</v>
      </c>
      <c r="AH33" s="103">
        <v>0</v>
      </c>
      <c r="AI33" s="103">
        <v>0</v>
      </c>
      <c r="AJ33" s="103">
        <f>SUM(AK33:AS33)</f>
        <v>16</v>
      </c>
      <c r="AK33" s="103">
        <v>0</v>
      </c>
      <c r="AL33" s="103">
        <v>0</v>
      </c>
      <c r="AM33" s="103">
        <v>4</v>
      </c>
      <c r="AN33" s="103">
        <v>0</v>
      </c>
      <c r="AO33" s="103">
        <v>0</v>
      </c>
      <c r="AP33" s="103">
        <v>0</v>
      </c>
      <c r="AQ33" s="103">
        <v>0</v>
      </c>
      <c r="AR33" s="103">
        <v>12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66</v>
      </c>
      <c r="BA33" s="103">
        <v>66</v>
      </c>
      <c r="BB33" s="103">
        <v>0</v>
      </c>
      <c r="BC33" s="103">
        <v>0</v>
      </c>
    </row>
    <row r="34" spans="1:55" s="105" customFormat="1" ht="13.5" customHeight="1">
      <c r="A34" s="115" t="s">
        <v>30</v>
      </c>
      <c r="B34" s="113" t="s">
        <v>308</v>
      </c>
      <c r="C34" s="101" t="s">
        <v>309</v>
      </c>
      <c r="D34" s="103">
        <f>SUM(E34,+H34,+K34)</f>
        <v>10086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10086</v>
      </c>
      <c r="L34" s="103">
        <v>2374</v>
      </c>
      <c r="M34" s="103">
        <v>7712</v>
      </c>
      <c r="N34" s="103">
        <f>SUM(O34,+V34,+AC34)</f>
        <v>10086</v>
      </c>
      <c r="O34" s="103">
        <f>SUM(P34:U34)</f>
        <v>2374</v>
      </c>
      <c r="P34" s="103">
        <v>2374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7712</v>
      </c>
      <c r="W34" s="103">
        <v>7712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227</v>
      </c>
      <c r="AG34" s="103">
        <v>227</v>
      </c>
      <c r="AH34" s="103">
        <v>0</v>
      </c>
      <c r="AI34" s="103">
        <v>0</v>
      </c>
      <c r="AJ34" s="103">
        <f>SUM(AK34:AS34)</f>
        <v>227</v>
      </c>
      <c r="AK34" s="103">
        <v>0</v>
      </c>
      <c r="AL34" s="103">
        <v>0</v>
      </c>
      <c r="AM34" s="103">
        <v>227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30</v>
      </c>
      <c r="B35" s="113" t="s">
        <v>310</v>
      </c>
      <c r="C35" s="101" t="s">
        <v>311</v>
      </c>
      <c r="D35" s="103">
        <f>SUM(E35,+H35,+K35)</f>
        <v>4805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4805</v>
      </c>
      <c r="L35" s="103">
        <v>586</v>
      </c>
      <c r="M35" s="103">
        <v>4219</v>
      </c>
      <c r="N35" s="103">
        <f>SUM(O35,+V35,+AC35)</f>
        <v>4805</v>
      </c>
      <c r="O35" s="103">
        <f>SUM(P35:U35)</f>
        <v>586</v>
      </c>
      <c r="P35" s="103">
        <v>586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4219</v>
      </c>
      <c r="W35" s="103">
        <v>4219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17</v>
      </c>
      <c r="AG35" s="103">
        <v>17</v>
      </c>
      <c r="AH35" s="103">
        <v>0</v>
      </c>
      <c r="AI35" s="103">
        <v>0</v>
      </c>
      <c r="AJ35" s="103">
        <f>SUM(AK35:AS35)</f>
        <v>223</v>
      </c>
      <c r="AK35" s="103">
        <v>215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8</v>
      </c>
      <c r="AT35" s="103">
        <f>SUM(AU35:AY35)</f>
        <v>9</v>
      </c>
      <c r="AU35" s="103">
        <v>9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30</v>
      </c>
      <c r="B36" s="113" t="s">
        <v>312</v>
      </c>
      <c r="C36" s="101" t="s">
        <v>313</v>
      </c>
      <c r="D36" s="103">
        <f>SUM(E36,+H36,+K36)</f>
        <v>7494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7494</v>
      </c>
      <c r="L36" s="103">
        <v>649</v>
      </c>
      <c r="M36" s="103">
        <v>6845</v>
      </c>
      <c r="N36" s="103">
        <f>SUM(O36,+V36,+AC36)</f>
        <v>7494</v>
      </c>
      <c r="O36" s="103">
        <f>SUM(P36:U36)</f>
        <v>649</v>
      </c>
      <c r="P36" s="103">
        <v>649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6845</v>
      </c>
      <c r="W36" s="103">
        <v>6845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27</v>
      </c>
      <c r="AG36" s="103">
        <v>27</v>
      </c>
      <c r="AH36" s="103">
        <v>0</v>
      </c>
      <c r="AI36" s="103">
        <v>0</v>
      </c>
      <c r="AJ36" s="103">
        <f>SUM(AK36:AS36)</f>
        <v>349</v>
      </c>
      <c r="AK36" s="103">
        <v>336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13</v>
      </c>
      <c r="AT36" s="103">
        <f>SUM(AU36:AY36)</f>
        <v>14</v>
      </c>
      <c r="AU36" s="103">
        <v>14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6">
    <sortCondition ref="A8:A36"/>
    <sortCondition ref="B8:B36"/>
    <sortCondition ref="C8:C3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35" man="1"/>
    <brk id="31" min="1" max="35" man="1"/>
    <brk id="45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24201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24210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24211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24212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24214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24215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24216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24303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24324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24341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24343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24344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24441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24442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24443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24461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24470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24471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24472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24543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24561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24562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2022-02-07T02:51:56Z</dcterms:modified>
</cp:coreProperties>
</file>