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1岐阜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水洗化人口等!$A$6:$AA$48</definedName>
    <definedName name="_xlnm.Print_Area" localSheetId="2">し尿集計結果!$A$1:$M$36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49" i="2" s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8" i="1"/>
  <c r="Q8" i="1" s="1"/>
  <c r="D9" i="1"/>
  <c r="Q9" i="1" s="1"/>
  <c r="D10" i="1"/>
  <c r="Q10" i="1" s="1"/>
  <c r="D11" i="1"/>
  <c r="Q11" i="1" s="1"/>
  <c r="D12" i="1"/>
  <c r="Q12" i="1" s="1"/>
  <c r="D13" i="1"/>
  <c r="L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J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F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L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F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Q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Q49" i="1" s="1"/>
  <c r="F43" i="1" l="1"/>
  <c r="F13" i="1"/>
  <c r="J43" i="1"/>
  <c r="J25" i="1"/>
  <c r="L49" i="1"/>
  <c r="L43" i="1"/>
  <c r="L37" i="1"/>
  <c r="L19" i="1"/>
  <c r="N49" i="1"/>
  <c r="N43" i="1"/>
  <c r="N37" i="1"/>
  <c r="N31" i="1"/>
  <c r="N25" i="1"/>
  <c r="N19" i="1"/>
  <c r="N13" i="1"/>
  <c r="Q37" i="1"/>
  <c r="Q31" i="1"/>
  <c r="Q25" i="1"/>
  <c r="Q19" i="1"/>
  <c r="Q13" i="1"/>
  <c r="F48" i="1"/>
  <c r="F42" i="1"/>
  <c r="F36" i="1"/>
  <c r="F30" i="1"/>
  <c r="F24" i="1"/>
  <c r="F18" i="1"/>
  <c r="F12" i="1"/>
  <c r="J48" i="1"/>
  <c r="J42" i="1"/>
  <c r="J36" i="1"/>
  <c r="J30" i="1"/>
  <c r="J24" i="1"/>
  <c r="J18" i="1"/>
  <c r="J12" i="1"/>
  <c r="L48" i="1"/>
  <c r="L42" i="1"/>
  <c r="L36" i="1"/>
  <c r="L30" i="1"/>
  <c r="L24" i="1"/>
  <c r="L18" i="1"/>
  <c r="L12" i="1"/>
  <c r="N48" i="1"/>
  <c r="N42" i="1"/>
  <c r="N36" i="1"/>
  <c r="N30" i="1"/>
  <c r="N24" i="1"/>
  <c r="N18" i="1"/>
  <c r="N12" i="1"/>
  <c r="F49" i="1"/>
  <c r="J31" i="1"/>
  <c r="L25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47" i="1"/>
  <c r="L41" i="1"/>
  <c r="L35" i="1"/>
  <c r="L29" i="1"/>
  <c r="L23" i="1"/>
  <c r="L17" i="1"/>
  <c r="L11" i="1"/>
  <c r="N47" i="1"/>
  <c r="N41" i="1"/>
  <c r="N35" i="1"/>
  <c r="N29" i="1"/>
  <c r="N23" i="1"/>
  <c r="N17" i="1"/>
  <c r="N11" i="1"/>
  <c r="F31" i="1"/>
  <c r="J37" i="1"/>
  <c r="J13" i="1"/>
  <c r="F46" i="1"/>
  <c r="F40" i="1"/>
  <c r="F34" i="1"/>
  <c r="F28" i="1"/>
  <c r="F22" i="1"/>
  <c r="F16" i="1"/>
  <c r="F10" i="1"/>
  <c r="J46" i="1"/>
  <c r="J40" i="1"/>
  <c r="J34" i="1"/>
  <c r="J28" i="1"/>
  <c r="J22" i="1"/>
  <c r="J16" i="1"/>
  <c r="J10" i="1"/>
  <c r="L46" i="1"/>
  <c r="L40" i="1"/>
  <c r="L34" i="1"/>
  <c r="L28" i="1"/>
  <c r="L22" i="1"/>
  <c r="L16" i="1"/>
  <c r="L10" i="1"/>
  <c r="N46" i="1"/>
  <c r="N40" i="1"/>
  <c r="N34" i="1"/>
  <c r="N28" i="1"/>
  <c r="N22" i="1"/>
  <c r="N16" i="1"/>
  <c r="N10" i="1"/>
  <c r="F19" i="1"/>
  <c r="J49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L45" i="1"/>
  <c r="L39" i="1"/>
  <c r="L33" i="1"/>
  <c r="L27" i="1"/>
  <c r="L21" i="1"/>
  <c r="L15" i="1"/>
  <c r="L9" i="1"/>
  <c r="N45" i="1"/>
  <c r="N39" i="1"/>
  <c r="N33" i="1"/>
  <c r="N27" i="1"/>
  <c r="N21" i="1"/>
  <c r="N15" i="1"/>
  <c r="N9" i="1"/>
  <c r="F44" i="1"/>
  <c r="F38" i="1"/>
  <c r="F32" i="1"/>
  <c r="F26" i="1"/>
  <c r="F20" i="1"/>
  <c r="F14" i="1"/>
  <c r="F8" i="1"/>
  <c r="J44" i="1"/>
  <c r="J38" i="1"/>
  <c r="J32" i="1"/>
  <c r="J26" i="1"/>
  <c r="J20" i="1"/>
  <c r="J14" i="1"/>
  <c r="J8" i="1"/>
  <c r="L44" i="1"/>
  <c r="L38" i="1"/>
  <c r="L32" i="1"/>
  <c r="L26" i="1"/>
  <c r="L20" i="1"/>
  <c r="L14" i="1"/>
  <c r="L8" i="1"/>
  <c r="N44" i="1"/>
  <c r="N38" i="1"/>
  <c r="N32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<sst xmlns="http://schemas.openxmlformats.org/spreadsheetml/2006/main" count="862" uniqueCount="340">
  <si>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</si>
  <si>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</si>
  <si>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</si>
  <si>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</si>
  <si>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</si>
  <si>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</si>
  <si>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</si>
  <si>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</si>
  <si>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</si>
  <si>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</si>
  <si>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</si>
  <si>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</si>
  <si>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</si>
  <si>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</si>
  <si>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</si>
  <si>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</si>
  <si>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</si>
  <si>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</si>
  <si>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</si>
  <si>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</si>
  <si>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</si>
  <si>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</si>
  <si>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</si>
  <si>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</si>
  <si>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</si>
  <si>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</si>
  <si>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</si>
  <si>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</si>
  <si>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</si>
  <si>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</si>
  <si>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</si>
  <si>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</si>
  <si>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</si>
  <si>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</si>
  <si>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</si>
  <si>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</si>
  <si>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</si>
  <si>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</si>
  <si>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</si>
  <si>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</si>
  <si>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</si>
  <si>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</si>
  <si>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</si>
  <si>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</si>
  <si>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</si>
  <si>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</si>
  <si>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</si>
  <si>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</si>
  <si>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</si>
  <si>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</si>
  <si>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</si>
  <si>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</si>
  <si>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</si>
  <si>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</si>
  <si>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</si>
  <si>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</si>
  <si>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</si>
  <si>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</si>
  <si>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</si>
  <si>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</si>
  <si>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</si>
  <si>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</si>
  <si>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</si>
  <si>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</si>
  <si>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</si>
  <si>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</si>
  <si>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</si>
  <si>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</si>
  <si>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</si>
  <si>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</si>
  <si>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</si>
  <si>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</si>
  <si>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</si>
  <si>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</si>
  <si>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</si>
  <si>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</si>
  <si>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</si>
  <si>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</si>
  <si>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</si>
  <si>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</si>
  <si>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</si>
  <si>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</si>
  <si>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</si>
  <si>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</si>
  <si>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</si>
  <si>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</si>
  <si>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</si>
  <si>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</si>
  <si>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</si>
  <si>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</si>
  <si>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</si>
  <si>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</si>
  <si>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</si>
  <si>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</si>
  <si>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</si>
  <si>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</si>
  <si>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</si>
  <si>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</si>
  <si>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</si>
  <si>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</si>
  <si>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</si>
  <si>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</si>
  <si>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</si>
  <si>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</si>
  <si>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</si>
  <si>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</si>
  <si>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</si>
  <si>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</si>
  <si>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</si>
  <si>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</si>
  <si>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</si>
  <si>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</si>
  <si>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</si>
  <si>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</si>
  <si>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</si>
  <si>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</si>
  <si>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</si>
  <si>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</si>
  <si>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</si>
  <si>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</si>
  <si>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</si>
  <si>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</si>
  <si>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</si>
  <si>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</si>
  <si>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</si>
  <si>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</si>
  <si>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</si>
  <si>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</si>
  <si>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</si>
  <si>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</si>
  <si>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</si>
  <si>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</si>
  <si>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</si>
  <si>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</si>
  <si>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</si>
  <si>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</si>
  <si>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</si>
  <si>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</si>
  <si>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</si>
  <si>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</si>
  <si>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</si>
  <si>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</si>
  <si>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</si>
  <si>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</si>
  <si>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</si>
  <si>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</si>
  <si>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</si>
  <si>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</si>
  <si>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</si>
  <si>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</si>
  <si>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</si>
  <si>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</si>
  <si>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</si>
  <si>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</si>
  <si>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</si>
  <si>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</si>
  <si>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</si>
  <si>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</si>
  <si>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</si>
  <si>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</si>
  <si>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</si>
  <si>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</si>
  <si>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</si>
  <si>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</si>
  <si>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</si>
  <si>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</si>
  <si>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</si>
  <si>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</si>
  <si>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</si>
  <si>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</si>
  <si>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</si>
  <si>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</si>
  <si>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</si>
  <si>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</si>
  <si>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</si>
  <si>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</si>
  <si>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</si>
  <si>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</si>
  <si>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</si>
  <si>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</si>
  <si>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</si>
  <si>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</si>
  <si>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</si>
  <si>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</si>
  <si>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</si>
  <si>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</si>
  <si>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</si>
  <si>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</si>
  <si>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</si>
  <si>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</si>
  <si>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</si>
  <si>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</si>
  <si>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</si>
  <si>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</si>
  <si>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</si>
  <si>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</si>
  <si>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</si>
  <si>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</si>
  <si>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</si>
  <si>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</si>
  <si>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</si>
  <si>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</si>
  <si>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</si>
  <si>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</si>
  <si>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</si>
  <si>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</si>
  <si>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</si>
  <si>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</si>
  <si>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</si>
  <si>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</si>
  <si>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</si>
  <si>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</si>
  <si>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</si>
  <si>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</si>
  <si>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</si>
  <si>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</si>
  <si>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</si>
  <si>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</si>
  <si>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</si>
  <si>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</si>
  <si>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</si>
  <si>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</si>
  <si>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</si>
  <si>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</si>
  <si>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</si>
  <si>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</si>
  <si>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</si>
  <si>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</si>
  <si>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</si>
  <si>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</si>
  <si>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</si>
  <si>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</si>
  <si>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</si>
  <si>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</si>
  <si>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</si>
  <si>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</si>
  <si>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</si>
  <si>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</si>
  <si>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</si>
  <si>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</si>
  <si>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</si>
  <si>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</si>
  <si>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</si>
  <si>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</si>
  <si>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</si>
  <si>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</si>
  <si>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</si>
  <si>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</si>
  <si>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</si>
  <si>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</si>
  <si>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</si>
  <si>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21000</t>
  </si>
  <si>
    <t>水洗化人口等（令和2年度実績）</t>
    <phoneticPr fontId="3"/>
  </si>
  <si>
    <t>し尿処理の状況（令和2年度実績）</t>
    <phoneticPr fontId="3"/>
  </si>
  <si>
    <t>21201</t>
  </si>
  <si>
    <t>岐阜市</t>
  </si>
  <si>
    <t/>
  </si>
  <si>
    <t>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</si>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</sst>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33</v>
      </c>
      <c r="B7" s="116" t="s">
        <v>251</v>
      </c>
      <c r="C7" s="109" t="s">
        <v>200</v>
      </c>
      <c r="D7" s="110">
        <f>+SUM(E7,+I7)</f>
        <v>1980394</v>
      </c>
      <c r="E7" s="110">
        <f>+SUM(G7,+H7)</f>
        <v>85324</v>
      </c>
      <c r="F7" s="111">
        <f>IF(D7&gt;0,E7/D7*100,"-")</f>
        <v>4.3084355941292491</v>
      </c>
      <c r="G7" s="108">
        <f>SUM(G$8:G$207)</f>
        <v>85007</v>
      </c>
      <c r="H7" s="108">
        <f>SUM(H$8:H$207)</f>
        <v>317</v>
      </c>
      <c r="I7" s="110">
        <f>+SUM(K7,+M7,+O7)</f>
        <v>1895070</v>
      </c>
      <c r="J7" s="111">
        <f>IF(D7&gt;0,I7/D7*100,"-")</f>
        <v>95.69156440587075</v>
      </c>
      <c r="K7" s="108">
        <f>SUM(K$8:K$207)</f>
        <v>1337422</v>
      </c>
      <c r="L7" s="111">
        <f>IF(D7&gt;0,K7/D7*100,"-")</f>
        <v>67.533127246396432</v>
      </c>
      <c r="M7" s="108">
        <f>SUM(M$8:M$207)</f>
        <v>15077</v>
      </c>
      <c r="N7" s="111">
        <f>IF(D7&gt;0,M7/D7*100,"-")</f>
        <v>0.76131315283726364</v>
      </c>
      <c r="O7" s="108">
        <f>SUM(O$8:O$207)</f>
        <v>542571</v>
      </c>
      <c r="P7" s="108">
        <f>SUM(P$8:P$207)</f>
        <v>311170</v>
      </c>
      <c r="Q7" s="111">
        <f>IF(D7&gt;0,O7/D7*100,"-")</f>
        <v>27.397124006637064</v>
      </c>
      <c r="R7" s="108">
        <f>SUM(R$8:R$207)</f>
        <v>57059</v>
      </c>
      <c r="S7" s="112">
        <f t="shared" ref="S7:Z7" si="0">COUNTIF(S$8:S$207,"○")</f>
        <v>9</v>
      </c>
      <c r="T7" s="112">
        <f t="shared" si="0"/>
        <v>3</v>
      </c>
      <c r="U7" s="112">
        <f t="shared" si="0"/>
        <v>0</v>
      </c>
      <c r="V7" s="112">
        <f t="shared" si="0"/>
        <v>30</v>
      </c>
      <c r="W7" s="112">
        <f t="shared" si="0"/>
        <v>4</v>
      </c>
      <c r="X7" s="112">
        <f t="shared" si="0"/>
        <v>1</v>
      </c>
      <c r="Y7" s="112">
        <f t="shared" si="0"/>
        <v>0</v>
      </c>
      <c r="Z7" s="112">
        <f t="shared" si="0"/>
        <v>37</v>
      </c>
      <c r="AA7" s="188"/>
      <c r="AB7" s="188"/>
    </row>
    <row r="8" spans="1:28" s="105" customFormat="1" ht="13.5" customHeight="1">
      <c r="A8" s="101" t="s">
        <v>33</v>
      </c>
      <c r="B8" s="102" t="s">
        <v>254</v>
      </c>
      <c r="C8" s="101" t="s">
        <v>255</v>
      </c>
      <c r="D8" s="103">
        <f>+SUM(E8,+I8)</f>
        <v>402742</v>
      </c>
      <c r="E8" s="103">
        <f>+SUM(G8,+H8)</f>
        <v>2861</v>
      </c>
      <c r="F8" s="104">
        <f>IF(D8&gt;0,E8/D8*100,"-")</f>
        <v>0.7103803427504457</v>
      </c>
      <c r="G8" s="103">
        <v>2861</v>
      </c>
      <c r="H8" s="103">
        <v>0</v>
      </c>
      <c r="I8" s="103">
        <f>+SUM(K8,+M8,+O8)</f>
        <v>399881</v>
      </c>
      <c r="J8" s="104">
        <f>IF(D8&gt;0,I8/D8*100,"-")</f>
        <v>99.289619657249546</v>
      </c>
      <c r="K8" s="103">
        <v>329740</v>
      </c>
      <c r="L8" s="104">
        <f>IF(D8&gt;0,K8/D8*100,"-")</f>
        <v>81.873755406687152</v>
      </c>
      <c r="M8" s="103">
        <v>0</v>
      </c>
      <c r="N8" s="104">
        <f>IF(D8&gt;0,M8/D8*100,"-")</f>
        <v>0</v>
      </c>
      <c r="O8" s="103">
        <v>70141</v>
      </c>
      <c r="P8" s="103">
        <v>23684</v>
      </c>
      <c r="Q8" s="104">
        <f>IF(D8&gt;0,O8/D8*100,"-")</f>
        <v>17.415864250562393</v>
      </c>
      <c r="R8" s="103">
        <v>9415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33</v>
      </c>
      <c r="B9" s="102" t="s">
        <v>258</v>
      </c>
      <c r="C9" s="101" t="s">
        <v>259</v>
      </c>
      <c r="D9" s="103">
        <f>+SUM(E9,+I9)</f>
        <v>158342</v>
      </c>
      <c r="E9" s="103">
        <f>+SUM(G9,+H9)</f>
        <v>1134</v>
      </c>
      <c r="F9" s="104">
        <f>IF(D9&gt;0,E9/D9*100,"-")</f>
        <v>0.71617132535903294</v>
      </c>
      <c r="G9" s="103">
        <v>1116</v>
      </c>
      <c r="H9" s="103">
        <v>18</v>
      </c>
      <c r="I9" s="103">
        <f>+SUM(K9,+M9,+O9)</f>
        <v>157208</v>
      </c>
      <c r="J9" s="104">
        <f>IF(D9&gt;0,I9/D9*100,"-")</f>
        <v>99.283828674640958</v>
      </c>
      <c r="K9" s="103">
        <v>128617</v>
      </c>
      <c r="L9" s="104">
        <f>IF(D9&gt;0,K9/D9*100,"-")</f>
        <v>81.227343345416884</v>
      </c>
      <c r="M9" s="103">
        <v>0</v>
      </c>
      <c r="N9" s="104">
        <f>IF(D9&gt;0,M9/D9*100,"-")</f>
        <v>0</v>
      </c>
      <c r="O9" s="103">
        <v>28591</v>
      </c>
      <c r="P9" s="103">
        <v>15996</v>
      </c>
      <c r="Q9" s="104">
        <f>IF(D9&gt;0,O9/D9*100,"-")</f>
        <v>18.056485329224085</v>
      </c>
      <c r="R9" s="103">
        <v>5546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33</v>
      </c>
      <c r="B10" s="102" t="s">
        <v>260</v>
      </c>
      <c r="C10" s="101" t="s">
        <v>261</v>
      </c>
      <c r="D10" s="103">
        <f>+SUM(E10,+I10)</f>
        <v>84463</v>
      </c>
      <c r="E10" s="103">
        <f>+SUM(G10,+H10)</f>
        <v>3175</v>
      </c>
      <c r="F10" s="104">
        <f>IF(D10&gt;0,E10/D10*100,"-")</f>
        <v>3.7590424209417139</v>
      </c>
      <c r="G10" s="103">
        <v>3175</v>
      </c>
      <c r="H10" s="103">
        <v>0</v>
      </c>
      <c r="I10" s="103">
        <f>+SUM(K10,+M10,+O10)</f>
        <v>81288</v>
      </c>
      <c r="J10" s="104">
        <f>IF(D10&gt;0,I10/D10*100,"-")</f>
        <v>96.240957579058289</v>
      </c>
      <c r="K10" s="103">
        <v>66569</v>
      </c>
      <c r="L10" s="104">
        <f>IF(D10&gt;0,K10/D10*100,"-")</f>
        <v>78.814392100683136</v>
      </c>
      <c r="M10" s="103">
        <v>8333</v>
      </c>
      <c r="N10" s="104">
        <f>IF(D10&gt;0,M10/D10*100,"-")</f>
        <v>9.8658584232148989</v>
      </c>
      <c r="O10" s="103">
        <v>6386</v>
      </c>
      <c r="P10" s="103">
        <v>4689</v>
      </c>
      <c r="Q10" s="104">
        <f>IF(D10&gt;0,O10/D10*100,"-")</f>
        <v>7.5607070551602469</v>
      </c>
      <c r="R10" s="103">
        <v>846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33</v>
      </c>
      <c r="B11" s="102" t="s">
        <v>262</v>
      </c>
      <c r="C11" s="101" t="s">
        <v>263</v>
      </c>
      <c r="D11" s="103">
        <f>+SUM(E11,+I11)</f>
        <v>106810</v>
      </c>
      <c r="E11" s="103">
        <f>+SUM(G11,+H11)</f>
        <v>2363</v>
      </c>
      <c r="F11" s="104">
        <f>IF(D11&gt;0,E11/D11*100,"-")</f>
        <v>2.2123396685703582</v>
      </c>
      <c r="G11" s="103">
        <v>2363</v>
      </c>
      <c r="H11" s="103">
        <v>0</v>
      </c>
      <c r="I11" s="103">
        <f>+SUM(K11,+M11,+O11)</f>
        <v>104447</v>
      </c>
      <c r="J11" s="104">
        <f>IF(D11&gt;0,I11/D11*100,"-")</f>
        <v>97.787660331429635</v>
      </c>
      <c r="K11" s="103">
        <v>97488</v>
      </c>
      <c r="L11" s="104">
        <f>IF(D11&gt;0,K11/D11*100,"-")</f>
        <v>91.272352775957316</v>
      </c>
      <c r="M11" s="103">
        <v>0</v>
      </c>
      <c r="N11" s="104">
        <f>IF(D11&gt;0,M11/D11*100,"-")</f>
        <v>0</v>
      </c>
      <c r="O11" s="103">
        <v>6959</v>
      </c>
      <c r="P11" s="103">
        <v>2914</v>
      </c>
      <c r="Q11" s="104">
        <f>IF(D11&gt;0,O11/D11*100,"-")</f>
        <v>6.5153075554723339</v>
      </c>
      <c r="R11" s="103">
        <v>2149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33</v>
      </c>
      <c r="B12" s="102" t="s">
        <v>264</v>
      </c>
      <c r="C12" s="101" t="s">
        <v>265</v>
      </c>
      <c r="D12" s="103">
        <f>+SUM(E12,+I12)</f>
        <v>85283</v>
      </c>
      <c r="E12" s="103">
        <f>+SUM(G12,+H12)</f>
        <v>1145</v>
      </c>
      <c r="F12" s="104">
        <f>IF(D12&gt;0,E12/D12*100,"-")</f>
        <v>1.3425887926081399</v>
      </c>
      <c r="G12" s="103">
        <v>1145</v>
      </c>
      <c r="H12" s="103">
        <v>0</v>
      </c>
      <c r="I12" s="103">
        <f>+SUM(K12,+M12,+O12)</f>
        <v>84138</v>
      </c>
      <c r="J12" s="104">
        <f>IF(D12&gt;0,I12/D12*100,"-")</f>
        <v>98.65741120739186</v>
      </c>
      <c r="K12" s="103">
        <v>73087</v>
      </c>
      <c r="L12" s="104">
        <f>IF(D12&gt;0,K12/D12*100,"-")</f>
        <v>85.699377367118885</v>
      </c>
      <c r="M12" s="103">
        <v>1219</v>
      </c>
      <c r="N12" s="104">
        <f>IF(D12&gt;0,M12/D12*100,"-")</f>
        <v>1.429358723309452</v>
      </c>
      <c r="O12" s="103">
        <v>9832</v>
      </c>
      <c r="P12" s="103">
        <v>8941</v>
      </c>
      <c r="Q12" s="104">
        <f>IF(D12&gt;0,O12/D12*100,"-")</f>
        <v>11.528675116963521</v>
      </c>
      <c r="R12" s="103">
        <v>2362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33</v>
      </c>
      <c r="B13" s="102" t="s">
        <v>266</v>
      </c>
      <c r="C13" s="101" t="s">
        <v>267</v>
      </c>
      <c r="D13" s="103">
        <f>+SUM(E13,+I13)</f>
        <v>76658</v>
      </c>
      <c r="E13" s="103">
        <f>+SUM(G13,+H13)</f>
        <v>13526</v>
      </c>
      <c r="F13" s="104">
        <f>IF(D13&gt;0,E13/D13*100,"-")</f>
        <v>17.644603302982077</v>
      </c>
      <c r="G13" s="103">
        <v>13526</v>
      </c>
      <c r="H13" s="103">
        <v>0</v>
      </c>
      <c r="I13" s="103">
        <f>+SUM(K13,+M13,+O13)</f>
        <v>63132</v>
      </c>
      <c r="J13" s="104">
        <f>IF(D13&gt;0,I13/D13*100,"-")</f>
        <v>82.355396697017923</v>
      </c>
      <c r="K13" s="103">
        <v>38554</v>
      </c>
      <c r="L13" s="104">
        <f>IF(D13&gt;0,K13/D13*100,"-")</f>
        <v>50.2935114404237</v>
      </c>
      <c r="M13" s="103">
        <v>0</v>
      </c>
      <c r="N13" s="104">
        <f>IF(D13&gt;0,M13/D13*100,"-")</f>
        <v>0</v>
      </c>
      <c r="O13" s="103">
        <v>24578</v>
      </c>
      <c r="P13" s="103">
        <v>17618</v>
      </c>
      <c r="Q13" s="104">
        <f>IF(D13&gt;0,O13/D13*100,"-")</f>
        <v>32.061885256594223</v>
      </c>
      <c r="R13" s="103">
        <v>1307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33</v>
      </c>
      <c r="B14" s="102" t="s">
        <v>268</v>
      </c>
      <c r="C14" s="101" t="s">
        <v>269</v>
      </c>
      <c r="D14" s="103">
        <f>+SUM(E14,+I14)</f>
        <v>19267</v>
      </c>
      <c r="E14" s="103">
        <f>+SUM(G14,+H14)</f>
        <v>310</v>
      </c>
      <c r="F14" s="104">
        <f>IF(D14&gt;0,E14/D14*100,"-")</f>
        <v>1.6089687029636166</v>
      </c>
      <c r="G14" s="103">
        <v>310</v>
      </c>
      <c r="H14" s="103">
        <v>0</v>
      </c>
      <c r="I14" s="103">
        <f>+SUM(K14,+M14,+O14)</f>
        <v>18957</v>
      </c>
      <c r="J14" s="104">
        <f>IF(D14&gt;0,I14/D14*100,"-")</f>
        <v>98.391031297036378</v>
      </c>
      <c r="K14" s="103">
        <v>10249</v>
      </c>
      <c r="L14" s="104">
        <f>IF(D14&gt;0,K14/D14*100,"-")</f>
        <v>53.194581408626149</v>
      </c>
      <c r="M14" s="103">
        <v>0</v>
      </c>
      <c r="N14" s="104">
        <f>IF(D14&gt;0,M14/D14*100,"-")</f>
        <v>0</v>
      </c>
      <c r="O14" s="103">
        <v>8708</v>
      </c>
      <c r="P14" s="103">
        <v>6380</v>
      </c>
      <c r="Q14" s="104">
        <f>IF(D14&gt;0,O14/D14*100,"-")</f>
        <v>45.196449888410235</v>
      </c>
      <c r="R14" s="103">
        <v>533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33</v>
      </c>
      <c r="B15" s="102" t="s">
        <v>270</v>
      </c>
      <c r="C15" s="101" t="s">
        <v>271</v>
      </c>
      <c r="D15" s="103">
        <f>+SUM(E15,+I15)</f>
        <v>36817</v>
      </c>
      <c r="E15" s="103">
        <f>+SUM(G15,+H15)</f>
        <v>3967</v>
      </c>
      <c r="F15" s="104">
        <f>IF(D15&gt;0,E15/D15*100,"-")</f>
        <v>10.774913762663987</v>
      </c>
      <c r="G15" s="103">
        <v>3967</v>
      </c>
      <c r="H15" s="103">
        <v>0</v>
      </c>
      <c r="I15" s="103">
        <f>+SUM(K15,+M15,+O15)</f>
        <v>32850</v>
      </c>
      <c r="J15" s="104">
        <f>IF(D15&gt;0,I15/D15*100,"-")</f>
        <v>89.225086237336015</v>
      </c>
      <c r="K15" s="103">
        <v>24695</v>
      </c>
      <c r="L15" s="104">
        <f>IF(D15&gt;0,K15/D15*100,"-")</f>
        <v>67.074992530624442</v>
      </c>
      <c r="M15" s="103">
        <v>0</v>
      </c>
      <c r="N15" s="104">
        <f>IF(D15&gt;0,M15/D15*100,"-")</f>
        <v>0</v>
      </c>
      <c r="O15" s="103">
        <v>8155</v>
      </c>
      <c r="P15" s="103">
        <v>5889</v>
      </c>
      <c r="Q15" s="104">
        <f>IF(D15&gt;0,O15/D15*100,"-")</f>
        <v>22.150093706711573</v>
      </c>
      <c r="R15" s="103">
        <v>1109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33</v>
      </c>
      <c r="B16" s="102" t="s">
        <v>272</v>
      </c>
      <c r="C16" s="101" t="s">
        <v>273</v>
      </c>
      <c r="D16" s="103">
        <f>+SUM(E16,+I16)</f>
        <v>65684</v>
      </c>
      <c r="E16" s="103">
        <f>+SUM(G16,+H16)</f>
        <v>3825</v>
      </c>
      <c r="F16" s="104">
        <f>IF(D16&gt;0,E16/D16*100,"-")</f>
        <v>5.8233359722306801</v>
      </c>
      <c r="G16" s="103">
        <v>3825</v>
      </c>
      <c r="H16" s="103">
        <v>0</v>
      </c>
      <c r="I16" s="103">
        <f>+SUM(K16,+M16,+O16)</f>
        <v>61859</v>
      </c>
      <c r="J16" s="104">
        <f>IF(D16&gt;0,I16/D16*100,"-")</f>
        <v>94.17666402776932</v>
      </c>
      <c r="K16" s="103">
        <v>23545</v>
      </c>
      <c r="L16" s="104">
        <f>IF(D16&gt;0,K16/D16*100,"-")</f>
        <v>35.845868095731078</v>
      </c>
      <c r="M16" s="103">
        <v>0</v>
      </c>
      <c r="N16" s="104">
        <f>IF(D16&gt;0,M16/D16*100,"-")</f>
        <v>0</v>
      </c>
      <c r="O16" s="103">
        <v>38314</v>
      </c>
      <c r="P16" s="103">
        <v>23006</v>
      </c>
      <c r="Q16" s="104">
        <f>IF(D16&gt;0,O16/D16*100,"-")</f>
        <v>58.330795932038249</v>
      </c>
      <c r="R16" s="103">
        <v>1275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33</v>
      </c>
      <c r="B17" s="102" t="s">
        <v>274</v>
      </c>
      <c r="C17" s="101" t="s">
        <v>275</v>
      </c>
      <c r="D17" s="103">
        <f>+SUM(E17,+I17)</f>
        <v>47818</v>
      </c>
      <c r="E17" s="103">
        <f>+SUM(G17,+H17)</f>
        <v>6373</v>
      </c>
      <c r="F17" s="104">
        <f>IF(D17&gt;0,E17/D17*100,"-")</f>
        <v>13.327617215274582</v>
      </c>
      <c r="G17" s="103">
        <v>6195</v>
      </c>
      <c r="H17" s="103">
        <v>178</v>
      </c>
      <c r="I17" s="103">
        <f>+SUM(K17,+M17,+O17)</f>
        <v>41445</v>
      </c>
      <c r="J17" s="104">
        <f>IF(D17&gt;0,I17/D17*100,"-")</f>
        <v>86.672382784725414</v>
      </c>
      <c r="K17" s="103">
        <v>26653</v>
      </c>
      <c r="L17" s="104">
        <f>IF(D17&gt;0,K17/D17*100,"-")</f>
        <v>55.738424860931033</v>
      </c>
      <c r="M17" s="103">
        <v>1824</v>
      </c>
      <c r="N17" s="104">
        <f>IF(D17&gt;0,M17/D17*100,"-")</f>
        <v>3.8144631728637752</v>
      </c>
      <c r="O17" s="103">
        <v>12968</v>
      </c>
      <c r="P17" s="103">
        <v>12154</v>
      </c>
      <c r="Q17" s="104">
        <f>IF(D17&gt;0,O17/D17*100,"-")</f>
        <v>27.119494750930613</v>
      </c>
      <c r="R17" s="103">
        <v>955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33</v>
      </c>
      <c r="B18" s="102" t="s">
        <v>276</v>
      </c>
      <c r="C18" s="101" t="s">
        <v>277</v>
      </c>
      <c r="D18" s="103">
        <f>+SUM(E18,+I18)</f>
        <v>56718</v>
      </c>
      <c r="E18" s="103">
        <f>+SUM(G18,+H18)</f>
        <v>1634</v>
      </c>
      <c r="F18" s="104">
        <f>IF(D18&gt;0,E18/D18*100,"-")</f>
        <v>2.8809196375048485</v>
      </c>
      <c r="G18" s="103">
        <v>1634</v>
      </c>
      <c r="H18" s="103">
        <v>0</v>
      </c>
      <c r="I18" s="103">
        <f>+SUM(K18,+M18,+O18)</f>
        <v>55084</v>
      </c>
      <c r="J18" s="104">
        <f>IF(D18&gt;0,I18/D18*100,"-")</f>
        <v>97.11908036249514</v>
      </c>
      <c r="K18" s="103">
        <v>47550</v>
      </c>
      <c r="L18" s="104">
        <f>IF(D18&gt;0,K18/D18*100,"-")</f>
        <v>83.835819316619066</v>
      </c>
      <c r="M18" s="103">
        <v>0</v>
      </c>
      <c r="N18" s="104">
        <f>IF(D18&gt;0,M18/D18*100,"-")</f>
        <v>0</v>
      </c>
      <c r="O18" s="103">
        <v>7534</v>
      </c>
      <c r="P18" s="103">
        <v>5199</v>
      </c>
      <c r="Q18" s="104">
        <f>IF(D18&gt;0,O18/D18*100,"-")</f>
        <v>13.283261045876088</v>
      </c>
      <c r="R18" s="103">
        <v>5289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33</v>
      </c>
      <c r="B19" s="102" t="s">
        <v>278</v>
      </c>
      <c r="C19" s="101" t="s">
        <v>279</v>
      </c>
      <c r="D19" s="103">
        <f>+SUM(E19,+I19)</f>
        <v>55374</v>
      </c>
      <c r="E19" s="103">
        <f>+SUM(G19,+H19)</f>
        <v>8481</v>
      </c>
      <c r="F19" s="104">
        <f>IF(D19&gt;0,E19/D19*100,"-")</f>
        <v>15.315852205005958</v>
      </c>
      <c r="G19" s="103">
        <v>8468</v>
      </c>
      <c r="H19" s="103">
        <v>13</v>
      </c>
      <c r="I19" s="103">
        <f>+SUM(K19,+M19,+O19)</f>
        <v>46893</v>
      </c>
      <c r="J19" s="104">
        <f>IF(D19&gt;0,I19/D19*100,"-")</f>
        <v>84.684147794994033</v>
      </c>
      <c r="K19" s="103">
        <v>40457</v>
      </c>
      <c r="L19" s="104">
        <f>IF(D19&gt;0,K19/D19*100,"-")</f>
        <v>73.061364539314482</v>
      </c>
      <c r="M19" s="103">
        <v>0</v>
      </c>
      <c r="N19" s="104">
        <f>IF(D19&gt;0,M19/D19*100,"-")</f>
        <v>0</v>
      </c>
      <c r="O19" s="103">
        <v>6436</v>
      </c>
      <c r="P19" s="103">
        <v>4049</v>
      </c>
      <c r="Q19" s="104">
        <f>IF(D19&gt;0,O19/D19*100,"-")</f>
        <v>11.622783255679561</v>
      </c>
      <c r="R19" s="103">
        <v>1901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33</v>
      </c>
      <c r="B20" s="102" t="s">
        <v>280</v>
      </c>
      <c r="C20" s="101" t="s">
        <v>281</v>
      </c>
      <c r="D20" s="103">
        <f>+SUM(E20,+I20)</f>
        <v>144619</v>
      </c>
      <c r="E20" s="103">
        <f>+SUM(G20,+H20)</f>
        <v>6160</v>
      </c>
      <c r="F20" s="104">
        <f>IF(D20&gt;0,E20/D20*100,"-")</f>
        <v>4.2594679813855718</v>
      </c>
      <c r="G20" s="103">
        <v>6160</v>
      </c>
      <c r="H20" s="103">
        <v>0</v>
      </c>
      <c r="I20" s="103">
        <f>+SUM(K20,+M20,+O20)</f>
        <v>138459</v>
      </c>
      <c r="J20" s="104">
        <f>IF(D20&gt;0,I20/D20*100,"-")</f>
        <v>95.740532018614431</v>
      </c>
      <c r="K20" s="103">
        <v>107273</v>
      </c>
      <c r="L20" s="104">
        <f>IF(D20&gt;0,K20/D20*100,"-")</f>
        <v>74.176283890775068</v>
      </c>
      <c r="M20" s="103">
        <v>0</v>
      </c>
      <c r="N20" s="104">
        <f>IF(D20&gt;0,M20/D20*100,"-")</f>
        <v>0</v>
      </c>
      <c r="O20" s="103">
        <v>31186</v>
      </c>
      <c r="P20" s="103">
        <v>25165</v>
      </c>
      <c r="Q20" s="104">
        <f>IF(D20&gt;0,O20/D20*100,"-")</f>
        <v>21.56424812783936</v>
      </c>
      <c r="R20" s="103">
        <v>3305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33</v>
      </c>
      <c r="B21" s="102" t="s">
        <v>282</v>
      </c>
      <c r="C21" s="101" t="s">
        <v>283</v>
      </c>
      <c r="D21" s="103">
        <f>+SUM(E21,+I21)</f>
        <v>100037</v>
      </c>
      <c r="E21" s="103">
        <f>+SUM(G21,+H21)</f>
        <v>3631</v>
      </c>
      <c r="F21" s="104">
        <f>IF(D21&gt;0,E21/D21*100,"-")</f>
        <v>3.629657026900047</v>
      </c>
      <c r="G21" s="103">
        <v>3631</v>
      </c>
      <c r="H21" s="103">
        <v>0</v>
      </c>
      <c r="I21" s="103">
        <f>+SUM(K21,+M21,+O21)</f>
        <v>96406</v>
      </c>
      <c r="J21" s="104">
        <f>IF(D21&gt;0,I21/D21*100,"-")</f>
        <v>96.370342973099952</v>
      </c>
      <c r="K21" s="103">
        <v>88373</v>
      </c>
      <c r="L21" s="104">
        <f>IF(D21&gt;0,K21/D21*100,"-")</f>
        <v>88.340314083788996</v>
      </c>
      <c r="M21" s="103">
        <v>0</v>
      </c>
      <c r="N21" s="104">
        <f>IF(D21&gt;0,M21/D21*100,"-")</f>
        <v>0</v>
      </c>
      <c r="O21" s="103">
        <v>8033</v>
      </c>
      <c r="P21" s="103">
        <v>4973</v>
      </c>
      <c r="Q21" s="104">
        <f>IF(D21&gt;0,O21/D21*100,"-")</f>
        <v>8.0300288893109553</v>
      </c>
      <c r="R21" s="103">
        <v>7890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33</v>
      </c>
      <c r="B22" s="102" t="s">
        <v>284</v>
      </c>
      <c r="C22" s="101" t="s">
        <v>285</v>
      </c>
      <c r="D22" s="103">
        <f>+SUM(E22,+I22)</f>
        <v>25291</v>
      </c>
      <c r="E22" s="103">
        <f>+SUM(G22,+H22)</f>
        <v>2144</v>
      </c>
      <c r="F22" s="104">
        <f>IF(D22&gt;0,E22/D22*100,"-")</f>
        <v>8.4773239492309518</v>
      </c>
      <c r="G22" s="103">
        <v>2144</v>
      </c>
      <c r="H22" s="103">
        <v>0</v>
      </c>
      <c r="I22" s="103">
        <f>+SUM(K22,+M22,+O22)</f>
        <v>23147</v>
      </c>
      <c r="J22" s="104">
        <f>IF(D22&gt;0,I22/D22*100,"-")</f>
        <v>91.52267605076905</v>
      </c>
      <c r="K22" s="103">
        <v>4942</v>
      </c>
      <c r="L22" s="104">
        <f>IF(D22&gt;0,K22/D22*100,"-")</f>
        <v>19.54054802103515</v>
      </c>
      <c r="M22" s="103">
        <v>0</v>
      </c>
      <c r="N22" s="104">
        <f>IF(D22&gt;0,M22/D22*100,"-")</f>
        <v>0</v>
      </c>
      <c r="O22" s="103">
        <v>18205</v>
      </c>
      <c r="P22" s="103">
        <v>11306</v>
      </c>
      <c r="Q22" s="104">
        <f>IF(D22&gt;0,O22/D22*100,"-")</f>
        <v>71.9821280297339</v>
      </c>
      <c r="R22" s="103">
        <v>654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33</v>
      </c>
      <c r="B23" s="102" t="s">
        <v>286</v>
      </c>
      <c r="C23" s="101" t="s">
        <v>287</v>
      </c>
      <c r="D23" s="103">
        <f>+SUM(E23,+I23)</f>
        <v>56411</v>
      </c>
      <c r="E23" s="103">
        <f>+SUM(G23,+H23)</f>
        <v>746</v>
      </c>
      <c r="F23" s="104">
        <f>IF(D23&gt;0,E23/D23*100,"-")</f>
        <v>1.3224371133289607</v>
      </c>
      <c r="G23" s="103">
        <v>746</v>
      </c>
      <c r="H23" s="103">
        <v>0</v>
      </c>
      <c r="I23" s="103">
        <f>+SUM(K23,+M23,+O23)</f>
        <v>55665</v>
      </c>
      <c r="J23" s="104">
        <f>IF(D23&gt;0,I23/D23*100,"-")</f>
        <v>98.677562886671041</v>
      </c>
      <c r="K23" s="103">
        <v>2957</v>
      </c>
      <c r="L23" s="104">
        <f>IF(D23&gt;0,K23/D23*100,"-")</f>
        <v>5.2418854478736421</v>
      </c>
      <c r="M23" s="103">
        <v>2116</v>
      </c>
      <c r="N23" s="104">
        <f>IF(D23&gt;0,M23/D23*100,"-")</f>
        <v>3.7510414635443441</v>
      </c>
      <c r="O23" s="103">
        <v>50592</v>
      </c>
      <c r="P23" s="103">
        <v>26983</v>
      </c>
      <c r="Q23" s="104">
        <f>IF(D23&gt;0,O23/D23*100,"-")</f>
        <v>89.684635975253059</v>
      </c>
      <c r="R23" s="103">
        <v>2369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33</v>
      </c>
      <c r="B24" s="102" t="s">
        <v>288</v>
      </c>
      <c r="C24" s="101" t="s">
        <v>289</v>
      </c>
      <c r="D24" s="103">
        <f>+SUM(E24,+I24)</f>
        <v>22556</v>
      </c>
      <c r="E24" s="103">
        <f>+SUM(G24,+H24)</f>
        <v>353</v>
      </c>
      <c r="F24" s="104">
        <f>IF(D24&gt;0,E24/D24*100,"-")</f>
        <v>1.5649937932257492</v>
      </c>
      <c r="G24" s="103">
        <v>353</v>
      </c>
      <c r="H24" s="103">
        <v>0</v>
      </c>
      <c r="I24" s="103">
        <f>+SUM(K24,+M24,+O24)</f>
        <v>22203</v>
      </c>
      <c r="J24" s="104">
        <f>IF(D24&gt;0,I24/D24*100,"-")</f>
        <v>98.435006206774261</v>
      </c>
      <c r="K24" s="103">
        <v>15609</v>
      </c>
      <c r="L24" s="104">
        <f>IF(D24&gt;0,K24/D24*100,"-")</f>
        <v>69.201099485724413</v>
      </c>
      <c r="M24" s="103">
        <v>0</v>
      </c>
      <c r="N24" s="104">
        <f>IF(D24&gt;0,M24/D24*100,"-")</f>
        <v>0</v>
      </c>
      <c r="O24" s="103">
        <v>6594</v>
      </c>
      <c r="P24" s="103">
        <v>4981</v>
      </c>
      <c r="Q24" s="104">
        <f>IF(D24&gt;0,O24/D24*100,"-")</f>
        <v>29.233906721049831</v>
      </c>
      <c r="R24" s="103">
        <v>159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33</v>
      </c>
      <c r="B25" s="102" t="s">
        <v>290</v>
      </c>
      <c r="C25" s="101" t="s">
        <v>291</v>
      </c>
      <c r="D25" s="103">
        <f>+SUM(E25,+I25)</f>
        <v>32940</v>
      </c>
      <c r="E25" s="103">
        <f>+SUM(G25,+H25)</f>
        <v>1133</v>
      </c>
      <c r="F25" s="104">
        <f>IF(D25&gt;0,E25/D25*100,"-")</f>
        <v>3.4395871281117181</v>
      </c>
      <c r="G25" s="103">
        <v>1046</v>
      </c>
      <c r="H25" s="103">
        <v>87</v>
      </c>
      <c r="I25" s="103">
        <f>+SUM(K25,+M25,+O25)</f>
        <v>31807</v>
      </c>
      <c r="J25" s="104">
        <f>IF(D25&gt;0,I25/D25*100,"-")</f>
        <v>96.560412871888275</v>
      </c>
      <c r="K25" s="103">
        <v>5286</v>
      </c>
      <c r="L25" s="104">
        <f>IF(D25&gt;0,K25/D25*100,"-")</f>
        <v>16.047358834244079</v>
      </c>
      <c r="M25" s="103">
        <v>0</v>
      </c>
      <c r="N25" s="104">
        <f>IF(D25&gt;0,M25/D25*100,"-")</f>
        <v>0</v>
      </c>
      <c r="O25" s="103">
        <v>26521</v>
      </c>
      <c r="P25" s="103">
        <v>9188</v>
      </c>
      <c r="Q25" s="104">
        <f>IF(D25&gt;0,O25/D25*100,"-")</f>
        <v>80.51305403764421</v>
      </c>
      <c r="R25" s="103">
        <v>692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33</v>
      </c>
      <c r="B26" s="102" t="s">
        <v>292</v>
      </c>
      <c r="C26" s="101" t="s">
        <v>293</v>
      </c>
      <c r="D26" s="103">
        <f>+SUM(E26,+I26)</f>
        <v>39003</v>
      </c>
      <c r="E26" s="103">
        <f>+SUM(G26,+H26)</f>
        <v>4810</v>
      </c>
      <c r="F26" s="104">
        <f>IF(D26&gt;0,E26/D26*100,"-")</f>
        <v>12.332384688357307</v>
      </c>
      <c r="G26" s="103">
        <v>4810</v>
      </c>
      <c r="H26" s="103">
        <v>0</v>
      </c>
      <c r="I26" s="103">
        <f>+SUM(K26,+M26,+O26)</f>
        <v>34193</v>
      </c>
      <c r="J26" s="104">
        <f>IF(D26&gt;0,I26/D26*100,"-")</f>
        <v>87.667615311642706</v>
      </c>
      <c r="K26" s="103">
        <v>17332</v>
      </c>
      <c r="L26" s="104">
        <f>IF(D26&gt;0,K26/D26*100,"-")</f>
        <v>44.437607363536138</v>
      </c>
      <c r="M26" s="103">
        <v>0</v>
      </c>
      <c r="N26" s="104">
        <f>IF(D26&gt;0,M26/D26*100,"-")</f>
        <v>0</v>
      </c>
      <c r="O26" s="103">
        <v>16861</v>
      </c>
      <c r="P26" s="103">
        <v>12176</v>
      </c>
      <c r="Q26" s="104">
        <f>IF(D26&gt;0,O26/D26*100,"-")</f>
        <v>43.230007948106561</v>
      </c>
      <c r="R26" s="103">
        <v>529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33</v>
      </c>
      <c r="B27" s="102" t="s">
        <v>294</v>
      </c>
      <c r="C27" s="101" t="s">
        <v>295</v>
      </c>
      <c r="D27" s="103">
        <f>+SUM(E27,+I27)</f>
        <v>30443</v>
      </c>
      <c r="E27" s="103">
        <f>+SUM(G27,+H27)</f>
        <v>1670</v>
      </c>
      <c r="F27" s="104">
        <f>IF(D27&gt;0,E27/D27*100,"-")</f>
        <v>5.4856617284761686</v>
      </c>
      <c r="G27" s="103">
        <v>1670</v>
      </c>
      <c r="H27" s="103">
        <v>0</v>
      </c>
      <c r="I27" s="103">
        <f>+SUM(K27,+M27,+O27)</f>
        <v>28773</v>
      </c>
      <c r="J27" s="104">
        <f>IF(D27&gt;0,I27/D27*100,"-")</f>
        <v>94.51433827152384</v>
      </c>
      <c r="K27" s="103">
        <v>16415</v>
      </c>
      <c r="L27" s="104">
        <f>IF(D27&gt;0,K27/D27*100,"-")</f>
        <v>53.920441480800186</v>
      </c>
      <c r="M27" s="103">
        <v>0</v>
      </c>
      <c r="N27" s="104">
        <f>IF(D27&gt;0,M27/D27*100,"-")</f>
        <v>0</v>
      </c>
      <c r="O27" s="103">
        <v>12358</v>
      </c>
      <c r="P27" s="103">
        <v>10134</v>
      </c>
      <c r="Q27" s="104">
        <f>IF(D27&gt;0,O27/D27*100,"-")</f>
        <v>40.593896790723647</v>
      </c>
      <c r="R27" s="103">
        <v>508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33</v>
      </c>
      <c r="B28" s="102" t="s">
        <v>296</v>
      </c>
      <c r="C28" s="101" t="s">
        <v>297</v>
      </c>
      <c r="D28" s="103">
        <f>+SUM(E28,+I28)</f>
        <v>32749</v>
      </c>
      <c r="E28" s="103">
        <f>+SUM(G28,+H28)</f>
        <v>1668</v>
      </c>
      <c r="F28" s="104">
        <f>IF(D28&gt;0,E28/D28*100,"-")</f>
        <v>5.0932852911539284</v>
      </c>
      <c r="G28" s="103">
        <v>1668</v>
      </c>
      <c r="H28" s="103">
        <v>0</v>
      </c>
      <c r="I28" s="103">
        <f>+SUM(K28,+M28,+O28)</f>
        <v>31081</v>
      </c>
      <c r="J28" s="104">
        <f>IF(D28&gt;0,I28/D28*100,"-")</f>
        <v>94.906714708846067</v>
      </c>
      <c r="K28" s="103">
        <v>16725</v>
      </c>
      <c r="L28" s="104">
        <f>IF(D28&gt;0,K28/D28*100,"-")</f>
        <v>51.070261687379769</v>
      </c>
      <c r="M28" s="103">
        <v>0</v>
      </c>
      <c r="N28" s="104">
        <f>IF(D28&gt;0,M28/D28*100,"-")</f>
        <v>0</v>
      </c>
      <c r="O28" s="103">
        <v>14356</v>
      </c>
      <c r="P28" s="103">
        <v>3835</v>
      </c>
      <c r="Q28" s="104">
        <f>IF(D28&gt;0,O28/D28*100,"-")</f>
        <v>43.836453021466305</v>
      </c>
      <c r="R28" s="103">
        <v>807</v>
      </c>
      <c r="S28" s="101" t="s">
        <v>257</v>
      </c>
      <c r="T28" s="101"/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33</v>
      </c>
      <c r="B29" s="102" t="s">
        <v>298</v>
      </c>
      <c r="C29" s="101" t="s">
        <v>299</v>
      </c>
      <c r="D29" s="103">
        <f>+SUM(E29,+I29)</f>
        <v>25890</v>
      </c>
      <c r="E29" s="103">
        <f>+SUM(G29,+H29)</f>
        <v>209</v>
      </c>
      <c r="F29" s="104">
        <f>IF(D29&gt;0,E29/D29*100,"-")</f>
        <v>0.80726149092313626</v>
      </c>
      <c r="G29" s="103">
        <v>209</v>
      </c>
      <c r="H29" s="103">
        <v>0</v>
      </c>
      <c r="I29" s="103">
        <f>+SUM(K29,+M29,+O29)</f>
        <v>25681</v>
      </c>
      <c r="J29" s="104">
        <f>IF(D29&gt;0,I29/D29*100,"-")</f>
        <v>99.192738509076861</v>
      </c>
      <c r="K29" s="103">
        <v>23832</v>
      </c>
      <c r="L29" s="104">
        <f>IF(D29&gt;0,K29/D29*100,"-")</f>
        <v>92.050984936268833</v>
      </c>
      <c r="M29" s="103">
        <v>0</v>
      </c>
      <c r="N29" s="104">
        <f>IF(D29&gt;0,M29/D29*100,"-")</f>
        <v>0</v>
      </c>
      <c r="O29" s="103">
        <v>1849</v>
      </c>
      <c r="P29" s="103">
        <v>511</v>
      </c>
      <c r="Q29" s="104">
        <f>IF(D29&gt;0,O29/D29*100,"-")</f>
        <v>7.1417535728080335</v>
      </c>
      <c r="R29" s="103">
        <v>692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33</v>
      </c>
      <c r="B30" s="102" t="s">
        <v>300</v>
      </c>
      <c r="C30" s="101" t="s">
        <v>301</v>
      </c>
      <c r="D30" s="103">
        <f>+SUM(E30,+I30)</f>
        <v>22220</v>
      </c>
      <c r="E30" s="103">
        <f>+SUM(G30,+H30)</f>
        <v>1339</v>
      </c>
      <c r="F30" s="104">
        <f>IF(D30&gt;0,E30/D30*100,"-")</f>
        <v>6.0261026102610264</v>
      </c>
      <c r="G30" s="103">
        <v>1339</v>
      </c>
      <c r="H30" s="103">
        <v>0</v>
      </c>
      <c r="I30" s="103">
        <f>+SUM(K30,+M30,+O30)</f>
        <v>20881</v>
      </c>
      <c r="J30" s="104">
        <f>IF(D30&gt;0,I30/D30*100,"-")</f>
        <v>93.973897389738966</v>
      </c>
      <c r="K30" s="103">
        <v>16985</v>
      </c>
      <c r="L30" s="104">
        <f>IF(D30&gt;0,K30/D30*100,"-")</f>
        <v>76.44014401440144</v>
      </c>
      <c r="M30" s="103">
        <v>0</v>
      </c>
      <c r="N30" s="104">
        <f>IF(D30&gt;0,M30/D30*100,"-")</f>
        <v>0</v>
      </c>
      <c r="O30" s="103">
        <v>3896</v>
      </c>
      <c r="P30" s="103">
        <v>1019</v>
      </c>
      <c r="Q30" s="104">
        <f>IF(D30&gt;0,O30/D30*100,"-")</f>
        <v>17.533753375337533</v>
      </c>
      <c r="R30" s="103">
        <v>351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33</v>
      </c>
      <c r="B31" s="102" t="s">
        <v>302</v>
      </c>
      <c r="C31" s="101" t="s">
        <v>303</v>
      </c>
      <c r="D31" s="103">
        <f>+SUM(E31,+I31)</f>
        <v>26897</v>
      </c>
      <c r="E31" s="103">
        <f>+SUM(G31,+H31)</f>
        <v>3103</v>
      </c>
      <c r="F31" s="104">
        <f>IF(D31&gt;0,E31/D31*100,"-")</f>
        <v>11.536602595084954</v>
      </c>
      <c r="G31" s="103">
        <v>3103</v>
      </c>
      <c r="H31" s="103">
        <v>0</v>
      </c>
      <c r="I31" s="103">
        <f>+SUM(K31,+M31,+O31)</f>
        <v>23794</v>
      </c>
      <c r="J31" s="104">
        <f>IF(D31&gt;0,I31/D31*100,"-")</f>
        <v>88.463397404915042</v>
      </c>
      <c r="K31" s="103">
        <v>6954</v>
      </c>
      <c r="L31" s="104">
        <f>IF(D31&gt;0,K31/D31*100,"-")</f>
        <v>25.854184481540692</v>
      </c>
      <c r="M31" s="103">
        <v>882</v>
      </c>
      <c r="N31" s="104">
        <f>IF(D31&gt;0,M31/D31*100,"-")</f>
        <v>3.2791761162954978</v>
      </c>
      <c r="O31" s="103">
        <v>15958</v>
      </c>
      <c r="P31" s="103">
        <v>8082</v>
      </c>
      <c r="Q31" s="104">
        <f>IF(D31&gt;0,O31/D31*100,"-")</f>
        <v>59.330036807078855</v>
      </c>
      <c r="R31" s="103">
        <v>623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33</v>
      </c>
      <c r="B32" s="102" t="s">
        <v>304</v>
      </c>
      <c r="C32" s="101" t="s">
        <v>305</v>
      </c>
      <c r="D32" s="103">
        <f>+SUM(E32,+I32)</f>
        <v>26970</v>
      </c>
      <c r="E32" s="103">
        <f>+SUM(G32,+H32)</f>
        <v>957</v>
      </c>
      <c r="F32" s="104">
        <f>IF(D32&gt;0,E32/D32*100,"-")</f>
        <v>3.5483870967741935</v>
      </c>
      <c r="G32" s="103">
        <v>936</v>
      </c>
      <c r="H32" s="103">
        <v>21</v>
      </c>
      <c r="I32" s="103">
        <f>+SUM(K32,+M32,+O32)</f>
        <v>26013</v>
      </c>
      <c r="J32" s="104">
        <f>IF(D32&gt;0,I32/D32*100,"-")</f>
        <v>96.451612903225808</v>
      </c>
      <c r="K32" s="103">
        <v>11656</v>
      </c>
      <c r="L32" s="104">
        <f>IF(D32&gt;0,K32/D32*100,"-")</f>
        <v>43.218390804597703</v>
      </c>
      <c r="M32" s="103">
        <v>0</v>
      </c>
      <c r="N32" s="104">
        <f>IF(D32&gt;0,M32/D32*100,"-")</f>
        <v>0</v>
      </c>
      <c r="O32" s="103">
        <v>14357</v>
      </c>
      <c r="P32" s="103">
        <v>6795</v>
      </c>
      <c r="Q32" s="104">
        <f>IF(D32&gt;0,O32/D32*100,"-")</f>
        <v>53.233222098628104</v>
      </c>
      <c r="R32" s="103">
        <v>894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33</v>
      </c>
      <c r="B33" s="102" t="s">
        <v>306</v>
      </c>
      <c r="C33" s="101" t="s">
        <v>307</v>
      </c>
      <c r="D33" s="103">
        <f>+SUM(E33,+I33)</f>
        <v>6612</v>
      </c>
      <c r="E33" s="103">
        <f>+SUM(G33,+H33)</f>
        <v>451</v>
      </c>
      <c r="F33" s="104">
        <f>IF(D33&gt;0,E33/D33*100,"-")</f>
        <v>6.8209316394434367</v>
      </c>
      <c r="G33" s="103">
        <v>451</v>
      </c>
      <c r="H33" s="103">
        <v>0</v>
      </c>
      <c r="I33" s="103">
        <f>+SUM(K33,+M33,+O33)</f>
        <v>6161</v>
      </c>
      <c r="J33" s="104">
        <f>IF(D33&gt;0,I33/D33*100,"-")</f>
        <v>93.179068360556556</v>
      </c>
      <c r="K33" s="103">
        <v>4406</v>
      </c>
      <c r="L33" s="104">
        <f>IF(D33&gt;0,K33/D33*100,"-")</f>
        <v>66.636418632788875</v>
      </c>
      <c r="M33" s="103">
        <v>0</v>
      </c>
      <c r="N33" s="104">
        <f>IF(D33&gt;0,M33/D33*100,"-")</f>
        <v>0</v>
      </c>
      <c r="O33" s="103">
        <v>1755</v>
      </c>
      <c r="P33" s="103">
        <v>1176</v>
      </c>
      <c r="Q33" s="104">
        <f>IF(D33&gt;0,O33/D33*100,"-")</f>
        <v>26.542649727767696</v>
      </c>
      <c r="R33" s="103">
        <v>165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33</v>
      </c>
      <c r="B34" s="102" t="s">
        <v>308</v>
      </c>
      <c r="C34" s="101" t="s">
        <v>309</v>
      </c>
      <c r="D34" s="103">
        <f>+SUM(E34,+I34)</f>
        <v>18587</v>
      </c>
      <c r="E34" s="103">
        <f>+SUM(G34,+H34)</f>
        <v>1297</v>
      </c>
      <c r="F34" s="104">
        <f>IF(D34&gt;0,E34/D34*100,"-")</f>
        <v>6.9779953731102378</v>
      </c>
      <c r="G34" s="103">
        <v>1297</v>
      </c>
      <c r="H34" s="103">
        <v>0</v>
      </c>
      <c r="I34" s="103">
        <f>+SUM(K34,+M34,+O34)</f>
        <v>17290</v>
      </c>
      <c r="J34" s="104">
        <f>IF(D34&gt;0,I34/D34*100,"-")</f>
        <v>93.022004626889768</v>
      </c>
      <c r="K34" s="103">
        <v>8288</v>
      </c>
      <c r="L34" s="104">
        <f>IF(D34&gt;0,K34/D34*100,"-")</f>
        <v>44.590305051918008</v>
      </c>
      <c r="M34" s="103">
        <v>0</v>
      </c>
      <c r="N34" s="104">
        <f>IF(D34&gt;0,M34/D34*100,"-")</f>
        <v>0</v>
      </c>
      <c r="O34" s="103">
        <v>9002</v>
      </c>
      <c r="P34" s="103">
        <v>2961</v>
      </c>
      <c r="Q34" s="104">
        <f>IF(D34&gt;0,O34/D34*100,"-")</f>
        <v>48.431699574971752</v>
      </c>
      <c r="R34" s="103">
        <v>401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33</v>
      </c>
      <c r="B35" s="102" t="s">
        <v>310</v>
      </c>
      <c r="C35" s="101" t="s">
        <v>311</v>
      </c>
      <c r="D35" s="103">
        <f>+SUM(E35,+I35)</f>
        <v>9664</v>
      </c>
      <c r="E35" s="103">
        <f>+SUM(G35,+H35)</f>
        <v>522</v>
      </c>
      <c r="F35" s="104">
        <f>IF(D35&gt;0,E35/D35*100,"-")</f>
        <v>5.4014900662251657</v>
      </c>
      <c r="G35" s="103">
        <v>522</v>
      </c>
      <c r="H35" s="103">
        <v>0</v>
      </c>
      <c r="I35" s="103">
        <f>+SUM(K35,+M35,+O35)</f>
        <v>9142</v>
      </c>
      <c r="J35" s="104">
        <f>IF(D35&gt;0,I35/D35*100,"-")</f>
        <v>94.598509933774835</v>
      </c>
      <c r="K35" s="103">
        <v>3830</v>
      </c>
      <c r="L35" s="104">
        <f>IF(D35&gt;0,K35/D35*100,"-")</f>
        <v>39.631622516556291</v>
      </c>
      <c r="M35" s="103">
        <v>0</v>
      </c>
      <c r="N35" s="104">
        <f>IF(D35&gt;0,M35/D35*100,"-")</f>
        <v>0</v>
      </c>
      <c r="O35" s="103">
        <v>5312</v>
      </c>
      <c r="P35" s="103">
        <v>1663</v>
      </c>
      <c r="Q35" s="104">
        <f>IF(D35&gt;0,O35/D35*100,"-")</f>
        <v>54.966887417218544</v>
      </c>
      <c r="R35" s="103">
        <v>452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33</v>
      </c>
      <c r="B36" s="102" t="s">
        <v>312</v>
      </c>
      <c r="C36" s="101" t="s">
        <v>313</v>
      </c>
      <c r="D36" s="103">
        <f>+SUM(E36,+I36)</f>
        <v>14355</v>
      </c>
      <c r="E36" s="103">
        <f>+SUM(G36,+H36)</f>
        <v>240</v>
      </c>
      <c r="F36" s="104">
        <f>IF(D36&gt;0,E36/D36*100,"-")</f>
        <v>1.671891327063741</v>
      </c>
      <c r="G36" s="103">
        <v>240</v>
      </c>
      <c r="H36" s="103">
        <v>0</v>
      </c>
      <c r="I36" s="103">
        <f>+SUM(K36,+M36,+O36)</f>
        <v>14115</v>
      </c>
      <c r="J36" s="104">
        <f>IF(D36&gt;0,I36/D36*100,"-")</f>
        <v>98.328108672936253</v>
      </c>
      <c r="K36" s="103">
        <v>12477</v>
      </c>
      <c r="L36" s="104">
        <f>IF(D36&gt;0,K36/D36*100,"-")</f>
        <v>86.917450365726225</v>
      </c>
      <c r="M36" s="103">
        <v>0</v>
      </c>
      <c r="N36" s="104">
        <f>IF(D36&gt;0,M36/D36*100,"-")</f>
        <v>0</v>
      </c>
      <c r="O36" s="103">
        <v>1638</v>
      </c>
      <c r="P36" s="103">
        <v>760</v>
      </c>
      <c r="Q36" s="104">
        <f>IF(D36&gt;0,O36/D36*100,"-")</f>
        <v>11.410658307210031</v>
      </c>
      <c r="R36" s="103">
        <v>321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33</v>
      </c>
      <c r="B37" s="102" t="s">
        <v>314</v>
      </c>
      <c r="C37" s="101" t="s">
        <v>315</v>
      </c>
      <c r="D37" s="103">
        <f>+SUM(E37,+I37)</f>
        <v>19535</v>
      </c>
      <c r="E37" s="103">
        <f>+SUM(G37,+H37)</f>
        <v>1034</v>
      </c>
      <c r="F37" s="104">
        <f>IF(D37&gt;0,E37/D37*100,"-")</f>
        <v>5.2930637317635014</v>
      </c>
      <c r="G37" s="103">
        <v>1034</v>
      </c>
      <c r="H37" s="103">
        <v>0</v>
      </c>
      <c r="I37" s="103">
        <f>+SUM(K37,+M37,+O37)</f>
        <v>18501</v>
      </c>
      <c r="J37" s="104">
        <f>IF(D37&gt;0,I37/D37*100,"-")</f>
        <v>94.70693626823649</v>
      </c>
      <c r="K37" s="103">
        <v>6843</v>
      </c>
      <c r="L37" s="104">
        <f>IF(D37&gt;0,K37/D37*100,"-")</f>
        <v>35.029434348605065</v>
      </c>
      <c r="M37" s="103">
        <v>0</v>
      </c>
      <c r="N37" s="104">
        <f>IF(D37&gt;0,M37/D37*100,"-")</f>
        <v>0</v>
      </c>
      <c r="O37" s="103">
        <v>11658</v>
      </c>
      <c r="P37" s="103">
        <v>7185</v>
      </c>
      <c r="Q37" s="104">
        <f>IF(D37&gt;0,O37/D37*100,"-")</f>
        <v>59.677501919631425</v>
      </c>
      <c r="R37" s="103">
        <v>255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33</v>
      </c>
      <c r="B38" s="102" t="s">
        <v>316</v>
      </c>
      <c r="C38" s="101" t="s">
        <v>317</v>
      </c>
      <c r="D38" s="103">
        <f>+SUM(E38,+I38)</f>
        <v>22400</v>
      </c>
      <c r="E38" s="103">
        <f>+SUM(G38,+H38)</f>
        <v>0</v>
      </c>
      <c r="F38" s="104">
        <f>IF(D38&gt;0,E38/D38*100,"-")</f>
        <v>0</v>
      </c>
      <c r="G38" s="103">
        <v>0</v>
      </c>
      <c r="H38" s="103">
        <v>0</v>
      </c>
      <c r="I38" s="103">
        <f>+SUM(K38,+M38,+O38)</f>
        <v>22400</v>
      </c>
      <c r="J38" s="104">
        <f>IF(D38&gt;0,I38/D38*100,"-")</f>
        <v>100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22400</v>
      </c>
      <c r="P38" s="103">
        <v>17895</v>
      </c>
      <c r="Q38" s="104">
        <f>IF(D38&gt;0,O38/D38*100,"-")</f>
        <v>100</v>
      </c>
      <c r="R38" s="103">
        <v>352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33</v>
      </c>
      <c r="B39" s="102" t="s">
        <v>318</v>
      </c>
      <c r="C39" s="101" t="s">
        <v>319</v>
      </c>
      <c r="D39" s="103">
        <f>+SUM(E39,+I39)</f>
        <v>23378</v>
      </c>
      <c r="E39" s="103">
        <f>+SUM(G39,+H39)</f>
        <v>442</v>
      </c>
      <c r="F39" s="104">
        <f>IF(D39&gt;0,E39/D39*100,"-")</f>
        <v>1.8906664385319529</v>
      </c>
      <c r="G39" s="103">
        <v>442</v>
      </c>
      <c r="H39" s="103">
        <v>0</v>
      </c>
      <c r="I39" s="103">
        <f>+SUM(K39,+M39,+O39)</f>
        <v>22936</v>
      </c>
      <c r="J39" s="104">
        <f>IF(D39&gt;0,I39/D39*100,"-")</f>
        <v>98.109333561468048</v>
      </c>
      <c r="K39" s="103">
        <v>8159</v>
      </c>
      <c r="L39" s="104">
        <f>IF(D39&gt;0,K39/D39*100,"-")</f>
        <v>34.90033364701857</v>
      </c>
      <c r="M39" s="103">
        <v>0</v>
      </c>
      <c r="N39" s="104">
        <f>IF(D39&gt;0,M39/D39*100,"-")</f>
        <v>0</v>
      </c>
      <c r="O39" s="103">
        <v>14777</v>
      </c>
      <c r="P39" s="103">
        <v>4836</v>
      </c>
      <c r="Q39" s="104">
        <f>IF(D39&gt;0,O39/D39*100,"-")</f>
        <v>63.208999914449478</v>
      </c>
      <c r="R39" s="103">
        <v>508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33</v>
      </c>
      <c r="B40" s="102" t="s">
        <v>320</v>
      </c>
      <c r="C40" s="101" t="s">
        <v>321</v>
      </c>
      <c r="D40" s="103">
        <f>+SUM(E40,+I40)</f>
        <v>18148</v>
      </c>
      <c r="E40" s="103">
        <f>+SUM(G40,+H40)</f>
        <v>126</v>
      </c>
      <c r="F40" s="104">
        <f>IF(D40&gt;0,E40/D40*100,"-")</f>
        <v>0.69429138197046503</v>
      </c>
      <c r="G40" s="103">
        <v>126</v>
      </c>
      <c r="H40" s="103">
        <v>0</v>
      </c>
      <c r="I40" s="103">
        <f>+SUM(K40,+M40,+O40)</f>
        <v>18022</v>
      </c>
      <c r="J40" s="104">
        <f>IF(D40&gt;0,I40/D40*100,"-")</f>
        <v>99.305708618029527</v>
      </c>
      <c r="K40" s="103">
        <v>15738</v>
      </c>
      <c r="L40" s="104">
        <f>IF(D40&gt;0,K40/D40*100,"-")</f>
        <v>86.720299757549043</v>
      </c>
      <c r="M40" s="103">
        <v>0</v>
      </c>
      <c r="N40" s="104">
        <f>IF(D40&gt;0,M40/D40*100,"-")</f>
        <v>0</v>
      </c>
      <c r="O40" s="103">
        <v>2284</v>
      </c>
      <c r="P40" s="103">
        <v>383</v>
      </c>
      <c r="Q40" s="104">
        <f>IF(D40&gt;0,O40/D40*100,"-")</f>
        <v>12.585408860480493</v>
      </c>
      <c r="R40" s="103">
        <v>533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33</v>
      </c>
      <c r="B41" s="102" t="s">
        <v>322</v>
      </c>
      <c r="C41" s="101" t="s">
        <v>323</v>
      </c>
      <c r="D41" s="103">
        <f>+SUM(E41,+I41)</f>
        <v>8069</v>
      </c>
      <c r="E41" s="103">
        <f>+SUM(G41,+H41)</f>
        <v>71</v>
      </c>
      <c r="F41" s="104">
        <f>IF(D41&gt;0,E41/D41*100,"-")</f>
        <v>0.87991076961209569</v>
      </c>
      <c r="G41" s="103">
        <v>71</v>
      </c>
      <c r="H41" s="103">
        <v>0</v>
      </c>
      <c r="I41" s="103">
        <f>+SUM(K41,+M41,+O41)</f>
        <v>7998</v>
      </c>
      <c r="J41" s="104">
        <f>IF(D41&gt;0,I41/D41*100,"-")</f>
        <v>99.120089230387904</v>
      </c>
      <c r="K41" s="103">
        <v>5398</v>
      </c>
      <c r="L41" s="104">
        <f>IF(D41&gt;0,K41/D41*100,"-")</f>
        <v>66.898004709381581</v>
      </c>
      <c r="M41" s="103">
        <v>0</v>
      </c>
      <c r="N41" s="104">
        <f>IF(D41&gt;0,M41/D41*100,"-")</f>
        <v>0</v>
      </c>
      <c r="O41" s="103">
        <v>2600</v>
      </c>
      <c r="P41" s="103">
        <v>662</v>
      </c>
      <c r="Q41" s="104">
        <f>IF(D41&gt;0,O41/D41*100,"-")</f>
        <v>32.222084521006323</v>
      </c>
      <c r="R41" s="103">
        <v>540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33</v>
      </c>
      <c r="B42" s="102" t="s">
        <v>324</v>
      </c>
      <c r="C42" s="101" t="s">
        <v>325</v>
      </c>
      <c r="D42" s="103">
        <f>+SUM(E42,+I42)</f>
        <v>5627</v>
      </c>
      <c r="E42" s="103">
        <f>+SUM(G42,+H42)</f>
        <v>86</v>
      </c>
      <c r="F42" s="104">
        <f>IF(D42&gt;0,E42/D42*100,"-")</f>
        <v>1.5283454771636751</v>
      </c>
      <c r="G42" s="103">
        <v>86</v>
      </c>
      <c r="H42" s="103">
        <v>0</v>
      </c>
      <c r="I42" s="103">
        <f>+SUM(K42,+M42,+O42)</f>
        <v>5541</v>
      </c>
      <c r="J42" s="104">
        <f>IF(D42&gt;0,I42/D42*100,"-")</f>
        <v>98.471654522836332</v>
      </c>
      <c r="K42" s="103">
        <v>3378</v>
      </c>
      <c r="L42" s="104">
        <f>IF(D42&gt;0,K42/D42*100,"-")</f>
        <v>60.031988626266219</v>
      </c>
      <c r="M42" s="103">
        <v>0</v>
      </c>
      <c r="N42" s="104">
        <f>IF(D42&gt;0,M42/D42*100,"-")</f>
        <v>0</v>
      </c>
      <c r="O42" s="103">
        <v>2163</v>
      </c>
      <c r="P42" s="103">
        <v>2080</v>
      </c>
      <c r="Q42" s="104">
        <f>IF(D42&gt;0,O42/D42*100,"-")</f>
        <v>38.439665896570105</v>
      </c>
      <c r="R42" s="103">
        <v>164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33</v>
      </c>
      <c r="B43" s="102" t="s">
        <v>326</v>
      </c>
      <c r="C43" s="101" t="s">
        <v>327</v>
      </c>
      <c r="D43" s="103">
        <f>+SUM(E43,+I43)</f>
        <v>9866</v>
      </c>
      <c r="E43" s="103">
        <f>+SUM(G43,+H43)</f>
        <v>466</v>
      </c>
      <c r="F43" s="104">
        <f>IF(D43&gt;0,E43/D43*100,"-")</f>
        <v>4.7232921143320494</v>
      </c>
      <c r="G43" s="103">
        <v>466</v>
      </c>
      <c r="H43" s="103">
        <v>0</v>
      </c>
      <c r="I43" s="103">
        <f>+SUM(K43,+M43,+O43)</f>
        <v>9400</v>
      </c>
      <c r="J43" s="104">
        <f>IF(D43&gt;0,I43/D43*100,"-")</f>
        <v>95.27670788566796</v>
      </c>
      <c r="K43" s="103">
        <v>8023</v>
      </c>
      <c r="L43" s="104">
        <f>IF(D43&gt;0,K43/D43*100,"-")</f>
        <v>81.319683762416389</v>
      </c>
      <c r="M43" s="103">
        <v>0</v>
      </c>
      <c r="N43" s="104">
        <f>IF(D43&gt;0,M43/D43*100,"-")</f>
        <v>0</v>
      </c>
      <c r="O43" s="103">
        <v>1377</v>
      </c>
      <c r="P43" s="103">
        <v>744</v>
      </c>
      <c r="Q43" s="104">
        <f>IF(D43&gt;0,O43/D43*100,"-")</f>
        <v>13.957024123251571</v>
      </c>
      <c r="R43" s="103">
        <v>204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33</v>
      </c>
      <c r="B44" s="102" t="s">
        <v>328</v>
      </c>
      <c r="C44" s="101" t="s">
        <v>329</v>
      </c>
      <c r="D44" s="103">
        <f>+SUM(E44,+I44)</f>
        <v>3408</v>
      </c>
      <c r="E44" s="103">
        <f>+SUM(G44,+H44)</f>
        <v>432</v>
      </c>
      <c r="F44" s="104">
        <f>IF(D44&gt;0,E44/D44*100,"-")</f>
        <v>12.676056338028168</v>
      </c>
      <c r="G44" s="103">
        <v>432</v>
      </c>
      <c r="H44" s="103">
        <v>0</v>
      </c>
      <c r="I44" s="103">
        <f>+SUM(K44,+M44,+O44)</f>
        <v>2976</v>
      </c>
      <c r="J44" s="104">
        <f>IF(D44&gt;0,I44/D44*100,"-")</f>
        <v>87.323943661971825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2976</v>
      </c>
      <c r="P44" s="103">
        <v>2491</v>
      </c>
      <c r="Q44" s="104">
        <f>IF(D44&gt;0,O44/D44*100,"-")</f>
        <v>87.323943661971825</v>
      </c>
      <c r="R44" s="103">
        <v>28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33</v>
      </c>
      <c r="B45" s="102" t="s">
        <v>330</v>
      </c>
      <c r="C45" s="101" t="s">
        <v>331</v>
      </c>
      <c r="D45" s="103">
        <f>+SUM(E45,+I45)</f>
        <v>10201</v>
      </c>
      <c r="E45" s="103">
        <f>+SUM(G45,+H45)</f>
        <v>514</v>
      </c>
      <c r="F45" s="104">
        <f>IF(D45&gt;0,E45/D45*100,"-")</f>
        <v>5.0387216939515733</v>
      </c>
      <c r="G45" s="103">
        <v>514</v>
      </c>
      <c r="H45" s="103">
        <v>0</v>
      </c>
      <c r="I45" s="103">
        <f>+SUM(K45,+M45,+O45)</f>
        <v>9687</v>
      </c>
      <c r="J45" s="104">
        <f>IF(D45&gt;0,I45/D45*100,"-")</f>
        <v>94.961278306048428</v>
      </c>
      <c r="K45" s="103">
        <v>7177</v>
      </c>
      <c r="L45" s="104">
        <f>IF(D45&gt;0,K45/D45*100,"-")</f>
        <v>70.355847465934716</v>
      </c>
      <c r="M45" s="103">
        <v>703</v>
      </c>
      <c r="N45" s="104">
        <f>IF(D45&gt;0,M45/D45*100,"-")</f>
        <v>6.8914812273306536</v>
      </c>
      <c r="O45" s="103">
        <v>1807</v>
      </c>
      <c r="P45" s="103">
        <v>1188</v>
      </c>
      <c r="Q45" s="104">
        <f>IF(D45&gt;0,O45/D45*100,"-")</f>
        <v>17.713949612783061</v>
      </c>
      <c r="R45" s="103">
        <v>146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33</v>
      </c>
      <c r="B46" s="102" t="s">
        <v>332</v>
      </c>
      <c r="C46" s="101" t="s">
        <v>333</v>
      </c>
      <c r="D46" s="103">
        <f>+SUM(E46,+I46)</f>
        <v>7417</v>
      </c>
      <c r="E46" s="103">
        <f>+SUM(G46,+H46)</f>
        <v>517</v>
      </c>
      <c r="F46" s="104">
        <f>IF(D46&gt;0,E46/D46*100,"-")</f>
        <v>6.9704732371578801</v>
      </c>
      <c r="G46" s="103">
        <v>517</v>
      </c>
      <c r="H46" s="103">
        <v>0</v>
      </c>
      <c r="I46" s="103">
        <f>+SUM(K46,+M46,+O46)</f>
        <v>6900</v>
      </c>
      <c r="J46" s="104">
        <f>IF(D46&gt;0,I46/D46*100,"-")</f>
        <v>93.029526762842124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6900</v>
      </c>
      <c r="P46" s="103">
        <v>6300</v>
      </c>
      <c r="Q46" s="104">
        <f>IF(D46&gt;0,O46/D46*100,"-")</f>
        <v>93.029526762842124</v>
      </c>
      <c r="R46" s="103">
        <v>110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33</v>
      </c>
      <c r="B47" s="102" t="s">
        <v>334</v>
      </c>
      <c r="C47" s="101" t="s">
        <v>335</v>
      </c>
      <c r="D47" s="103">
        <f>+SUM(E47,+I47)</f>
        <v>2017</v>
      </c>
      <c r="E47" s="103">
        <f>+SUM(G47,+H47)</f>
        <v>153</v>
      </c>
      <c r="F47" s="104">
        <f>IF(D47&gt;0,E47/D47*100,"-")</f>
        <v>7.5855230540406549</v>
      </c>
      <c r="G47" s="103">
        <v>153</v>
      </c>
      <c r="H47" s="103">
        <v>0</v>
      </c>
      <c r="I47" s="103">
        <f>+SUM(K47,+M47,+O47)</f>
        <v>1864</v>
      </c>
      <c r="J47" s="104">
        <f>IF(D47&gt;0,I47/D47*100,"-")</f>
        <v>92.41447694595935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1864</v>
      </c>
      <c r="P47" s="103">
        <v>1710</v>
      </c>
      <c r="Q47" s="104">
        <f>IF(D47&gt;0,O47/D47*100,"-")</f>
        <v>92.41447694595935</v>
      </c>
      <c r="R47" s="103">
        <v>20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33</v>
      </c>
      <c r="B48" s="102" t="s">
        <v>336</v>
      </c>
      <c r="C48" s="101" t="s">
        <v>337</v>
      </c>
      <c r="D48" s="103">
        <f>+SUM(E48,+I48)</f>
        <v>17529</v>
      </c>
      <c r="E48" s="103">
        <f>+SUM(G48,+H48)</f>
        <v>2089</v>
      </c>
      <c r="F48" s="104">
        <f>IF(D48&gt;0,E48/D48*100,"-")</f>
        <v>11.917394032745737</v>
      </c>
      <c r="G48" s="103">
        <v>2089</v>
      </c>
      <c r="H48" s="103">
        <v>0</v>
      </c>
      <c r="I48" s="103">
        <f>+SUM(K48,+M48,+O48)</f>
        <v>15440</v>
      </c>
      <c r="J48" s="104">
        <f>IF(D48&gt;0,I48/D48*100,"-")</f>
        <v>88.082605967254267</v>
      </c>
      <c r="K48" s="103">
        <v>10875</v>
      </c>
      <c r="L48" s="104">
        <f>IF(D48&gt;0,K48/D48*100,"-")</f>
        <v>62.040047920588734</v>
      </c>
      <c r="M48" s="103">
        <v>0</v>
      </c>
      <c r="N48" s="104">
        <f>IF(D48&gt;0,M48/D48*100,"-")</f>
        <v>0</v>
      </c>
      <c r="O48" s="103">
        <v>4565</v>
      </c>
      <c r="P48" s="103">
        <v>3439</v>
      </c>
      <c r="Q48" s="104">
        <f>IF(D48&gt;0,O48/D48*100,"-")</f>
        <v>26.042558046665526</v>
      </c>
      <c r="R48" s="103">
        <v>632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33</v>
      </c>
      <c r="B49" s="102" t="s">
        <v>338</v>
      </c>
      <c r="C49" s="101" t="s">
        <v>339</v>
      </c>
      <c r="D49" s="103">
        <f>+SUM(E49,+I49)</f>
        <v>1579</v>
      </c>
      <c r="E49" s="103">
        <f>+SUM(G49,+H49)</f>
        <v>167</v>
      </c>
      <c r="F49" s="104">
        <f>IF(D49&gt;0,E49/D49*100,"-")</f>
        <v>10.57631412286257</v>
      </c>
      <c r="G49" s="103">
        <v>167</v>
      </c>
      <c r="H49" s="103">
        <v>0</v>
      </c>
      <c r="I49" s="103">
        <f>+SUM(K49,+M49,+O49)</f>
        <v>1412</v>
      </c>
      <c r="J49" s="104">
        <f>IF(D49&gt;0,I49/D49*100,"-")</f>
        <v>89.42368587713743</v>
      </c>
      <c r="K49" s="103">
        <v>1287</v>
      </c>
      <c r="L49" s="104">
        <f>IF(D49&gt;0,K49/D49*100,"-")</f>
        <v>81.507283090563647</v>
      </c>
      <c r="M49" s="103">
        <v>0</v>
      </c>
      <c r="N49" s="104">
        <f>IF(D49&gt;0,M49/D49*100,"-")</f>
        <v>0</v>
      </c>
      <c r="O49" s="103">
        <v>125</v>
      </c>
      <c r="P49" s="103">
        <v>30</v>
      </c>
      <c r="Q49" s="104">
        <f>IF(D49&gt;0,O49/D49*100,"-")</f>
        <v>7.9164027865737809</v>
      </c>
      <c r="R49" s="103">
        <v>68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9">
    <sortCondition ref="A8:A49"/>
    <sortCondition ref="B8:B49"/>
    <sortCondition ref="C8:C49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岐阜県</v>
      </c>
      <c r="B7" s="107" t="str">
        <f>水洗化人口等!B7</f>
        <v>21000</v>
      </c>
      <c r="C7" s="106" t="s">
        <v>200</v>
      </c>
      <c r="D7" s="108">
        <f>SUM(E7,+H7,+K7)</f>
        <v>548576</v>
      </c>
      <c r="E7" s="108">
        <f>SUM(F7:G7)</f>
        <v>3763</v>
      </c>
      <c r="F7" s="108">
        <f>SUM(F$8:F$207)</f>
        <v>3763</v>
      </c>
      <c r="G7" s="108">
        <f>SUM(G$8:G$207)</f>
        <v>0</v>
      </c>
      <c r="H7" s="108">
        <f>SUM(I7:J7)</f>
        <v>34597</v>
      </c>
      <c r="I7" s="108">
        <f>SUM(I$8:I$207)</f>
        <v>22154</v>
      </c>
      <c r="J7" s="108">
        <f>SUM(J$8:J$207)</f>
        <v>12443</v>
      </c>
      <c r="K7" s="108">
        <f>SUM(L7:M7)</f>
        <v>510216</v>
      </c>
      <c r="L7" s="108">
        <f>SUM(L$8:L$207)</f>
        <v>37822</v>
      </c>
      <c r="M7" s="108">
        <f>SUM(M$8:M$207)</f>
        <v>472394</v>
      </c>
      <c r="N7" s="108">
        <f>SUM(O7,+V7,+AC7)</f>
        <v>548686</v>
      </c>
      <c r="O7" s="108">
        <f>SUM(P7:U7)</f>
        <v>63737</v>
      </c>
      <c r="P7" s="108">
        <f t="shared" ref="P7:U7" si="0">SUM(P$8:P$207)</f>
        <v>59397</v>
      </c>
      <c r="Q7" s="108">
        <f t="shared" si="0"/>
        <v>0</v>
      </c>
      <c r="R7" s="108">
        <f t="shared" si="0"/>
        <v>0</v>
      </c>
      <c r="S7" s="108">
        <f t="shared" si="0"/>
        <v>1631</v>
      </c>
      <c r="T7" s="108">
        <f t="shared" si="0"/>
        <v>0</v>
      </c>
      <c r="U7" s="108">
        <f t="shared" si="0"/>
        <v>2709</v>
      </c>
      <c r="V7" s="108">
        <f>SUM(W7:AB7)</f>
        <v>484810</v>
      </c>
      <c r="W7" s="108">
        <f t="shared" ref="W7:AB7" si="1">SUM(W$8:W$207)</f>
        <v>470042</v>
      </c>
      <c r="X7" s="108">
        <f t="shared" si="1"/>
        <v>0</v>
      </c>
      <c r="Y7" s="108">
        <f t="shared" si="1"/>
        <v>0</v>
      </c>
      <c r="Z7" s="108">
        <f t="shared" si="1"/>
        <v>5347</v>
      </c>
      <c r="AA7" s="108">
        <f t="shared" si="1"/>
        <v>0</v>
      </c>
      <c r="AB7" s="108">
        <f t="shared" si="1"/>
        <v>9421</v>
      </c>
      <c r="AC7" s="108">
        <f>SUM(AD7:AE7)</f>
        <v>139</v>
      </c>
      <c r="AD7" s="108">
        <f>SUM(AD$8:AD$207)</f>
        <v>139</v>
      </c>
      <c r="AE7" s="108">
        <f>SUM(AE$8:AE$207)</f>
        <v>0</v>
      </c>
      <c r="AF7" s="108">
        <f>SUM(AG7:AI7)</f>
        <v>9847</v>
      </c>
      <c r="AG7" s="108">
        <f>SUM(AG$8:AG$207)</f>
        <v>9847</v>
      </c>
      <c r="AH7" s="108">
        <f>SUM(AH$8:AH$207)</f>
        <v>0</v>
      </c>
      <c r="AI7" s="108">
        <f>SUM(AI$8:AI$207)</f>
        <v>0</v>
      </c>
      <c r="AJ7" s="108">
        <f>SUM(AK7:AS7)</f>
        <v>11828</v>
      </c>
      <c r="AK7" s="108">
        <f t="shared" ref="AK7:AS7" si="2">SUM(AK$8:AK$207)</f>
        <v>2471</v>
      </c>
      <c r="AL7" s="108">
        <f t="shared" si="2"/>
        <v>64</v>
      </c>
      <c r="AM7" s="108">
        <f t="shared" si="2"/>
        <v>5288</v>
      </c>
      <c r="AN7" s="108">
        <f t="shared" si="2"/>
        <v>1915</v>
      </c>
      <c r="AO7" s="108">
        <f t="shared" si="2"/>
        <v>0</v>
      </c>
      <c r="AP7" s="108">
        <f t="shared" si="2"/>
        <v>275</v>
      </c>
      <c r="AQ7" s="108">
        <f t="shared" si="2"/>
        <v>0</v>
      </c>
      <c r="AR7" s="108">
        <f t="shared" si="2"/>
        <v>0</v>
      </c>
      <c r="AS7" s="108">
        <f t="shared" si="2"/>
        <v>1815</v>
      </c>
      <c r="AT7" s="108">
        <f>SUM(AU7:AY7)</f>
        <v>745</v>
      </c>
      <c r="AU7" s="108">
        <f>SUM(AU$8:AU$207)</f>
        <v>554</v>
      </c>
      <c r="AV7" s="108">
        <f>SUM(AV$8:AV$207)</f>
        <v>0</v>
      </c>
      <c r="AW7" s="108">
        <f>SUM(AW$8:AW$207)</f>
        <v>191</v>
      </c>
      <c r="AX7" s="108">
        <f>SUM(AX$8:AX$207)</f>
        <v>0</v>
      </c>
      <c r="AY7" s="108">
        <f>SUM(AY$8:AY$207)</f>
        <v>0</v>
      </c>
      <c r="AZ7" s="108">
        <f>SUM(BA7:BC7)</f>
        <v>389</v>
      </c>
      <c r="BA7" s="108">
        <f>SUM(BA$8:BA$207)</f>
        <v>389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33</v>
      </c>
      <c r="B8" s="113" t="s">
        <v>254</v>
      </c>
      <c r="C8" s="101" t="s">
        <v>255</v>
      </c>
      <c r="D8" s="103">
        <f>SUM(E8,+H8,+K8)</f>
        <v>49107</v>
      </c>
      <c r="E8" s="103">
        <f>SUM(F8:G8)</f>
        <v>1023</v>
      </c>
      <c r="F8" s="103">
        <v>1023</v>
      </c>
      <c r="G8" s="103">
        <v>0</v>
      </c>
      <c r="H8" s="103">
        <f>SUM(I8:J8)</f>
        <v>3110</v>
      </c>
      <c r="I8" s="103">
        <v>3110</v>
      </c>
      <c r="J8" s="103">
        <v>0</v>
      </c>
      <c r="K8" s="103">
        <f>SUM(L8:M8)</f>
        <v>44974</v>
      </c>
      <c r="L8" s="103">
        <v>0</v>
      </c>
      <c r="M8" s="103">
        <v>44974</v>
      </c>
      <c r="N8" s="103">
        <f>SUM(O8,+V8,+AC8)</f>
        <v>49107</v>
      </c>
      <c r="O8" s="103">
        <f>SUM(P8:U8)</f>
        <v>4133</v>
      </c>
      <c r="P8" s="103">
        <v>4133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44974</v>
      </c>
      <c r="W8" s="103">
        <v>44974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1163</v>
      </c>
      <c r="AG8" s="103">
        <v>1163</v>
      </c>
      <c r="AH8" s="103">
        <v>0</v>
      </c>
      <c r="AI8" s="103">
        <v>0</v>
      </c>
      <c r="AJ8" s="103">
        <f>SUM(AK8:AS8)</f>
        <v>1163</v>
      </c>
      <c r="AK8" s="103">
        <v>0</v>
      </c>
      <c r="AL8" s="103">
        <v>0</v>
      </c>
      <c r="AM8" s="103">
        <v>966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197</v>
      </c>
      <c r="AT8" s="103">
        <f>SUM(AU8:AY8)</f>
        <v>113</v>
      </c>
      <c r="AU8" s="103">
        <v>0</v>
      </c>
      <c r="AV8" s="103">
        <v>0</v>
      </c>
      <c r="AW8" s="103">
        <v>113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33</v>
      </c>
      <c r="B9" s="113" t="s">
        <v>258</v>
      </c>
      <c r="C9" s="101" t="s">
        <v>259</v>
      </c>
      <c r="D9" s="103">
        <f>SUM(E9,+H9,+K9)</f>
        <v>26300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26300</v>
      </c>
      <c r="L9" s="103">
        <v>1878</v>
      </c>
      <c r="M9" s="103">
        <v>24422</v>
      </c>
      <c r="N9" s="103">
        <f>SUM(O9,+V9,+AC9)</f>
        <v>26323</v>
      </c>
      <c r="O9" s="103">
        <f>SUM(P9:U9)</f>
        <v>1878</v>
      </c>
      <c r="P9" s="103">
        <v>1878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24422</v>
      </c>
      <c r="W9" s="103">
        <v>24422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23</v>
      </c>
      <c r="AD9" s="103">
        <v>23</v>
      </c>
      <c r="AE9" s="103">
        <v>0</v>
      </c>
      <c r="AF9" s="103">
        <f>SUM(AG9:AI9)</f>
        <v>575</v>
      </c>
      <c r="AG9" s="103">
        <v>575</v>
      </c>
      <c r="AH9" s="103">
        <v>0</v>
      </c>
      <c r="AI9" s="103">
        <v>0</v>
      </c>
      <c r="AJ9" s="103">
        <f>SUM(AK9:AS9)</f>
        <v>575</v>
      </c>
      <c r="AK9" s="103">
        <v>0</v>
      </c>
      <c r="AL9" s="103">
        <v>0</v>
      </c>
      <c r="AM9" s="103">
        <v>224</v>
      </c>
      <c r="AN9" s="103">
        <v>189</v>
      </c>
      <c r="AO9" s="103">
        <v>0</v>
      </c>
      <c r="AP9" s="103">
        <v>0</v>
      </c>
      <c r="AQ9" s="103">
        <v>0</v>
      </c>
      <c r="AR9" s="103">
        <v>0</v>
      </c>
      <c r="AS9" s="103">
        <v>162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33</v>
      </c>
      <c r="B10" s="113" t="s">
        <v>260</v>
      </c>
      <c r="C10" s="101" t="s">
        <v>261</v>
      </c>
      <c r="D10" s="103">
        <f>SUM(E10,+H10,+K10)</f>
        <v>20360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20360</v>
      </c>
      <c r="L10" s="103">
        <v>4165</v>
      </c>
      <c r="M10" s="103">
        <v>16195</v>
      </c>
      <c r="N10" s="103">
        <f>SUM(O10,+V10,+AC10)</f>
        <v>20360</v>
      </c>
      <c r="O10" s="103">
        <f>SUM(P10:U10)</f>
        <v>4165</v>
      </c>
      <c r="P10" s="103">
        <v>4165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16195</v>
      </c>
      <c r="W10" s="103">
        <v>16195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186</v>
      </c>
      <c r="AG10" s="103">
        <v>186</v>
      </c>
      <c r="AH10" s="103">
        <v>0</v>
      </c>
      <c r="AI10" s="103">
        <v>0</v>
      </c>
      <c r="AJ10" s="103">
        <f>SUM(AK10:AS10)</f>
        <v>186</v>
      </c>
      <c r="AK10" s="103">
        <v>0</v>
      </c>
      <c r="AL10" s="103">
        <v>0</v>
      </c>
      <c r="AM10" s="103">
        <v>31</v>
      </c>
      <c r="AN10" s="103">
        <v>0</v>
      </c>
      <c r="AO10" s="103">
        <v>0</v>
      </c>
      <c r="AP10" s="103">
        <v>155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33</v>
      </c>
      <c r="B11" s="113" t="s">
        <v>262</v>
      </c>
      <c r="C11" s="101" t="s">
        <v>263</v>
      </c>
      <c r="D11" s="103">
        <f>SUM(E11,+H11,+K11)</f>
        <v>8514</v>
      </c>
      <c r="E11" s="103">
        <f>SUM(F11:G11)</f>
        <v>0</v>
      </c>
      <c r="F11" s="103">
        <v>0</v>
      </c>
      <c r="G11" s="103">
        <v>0</v>
      </c>
      <c r="H11" s="103">
        <f>SUM(I11:J11)</f>
        <v>2222</v>
      </c>
      <c r="I11" s="103">
        <v>2194</v>
      </c>
      <c r="J11" s="103">
        <v>28</v>
      </c>
      <c r="K11" s="103">
        <f>SUM(L11:M11)</f>
        <v>6292</v>
      </c>
      <c r="L11" s="103">
        <v>0</v>
      </c>
      <c r="M11" s="103">
        <v>6292</v>
      </c>
      <c r="N11" s="103">
        <f>SUM(O11,+V11,+AC11)</f>
        <v>8485</v>
      </c>
      <c r="O11" s="103">
        <f>SUM(P11:U11)</f>
        <v>2192</v>
      </c>
      <c r="P11" s="103">
        <v>2192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6293</v>
      </c>
      <c r="W11" s="103">
        <v>6293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198</v>
      </c>
      <c r="AG11" s="103">
        <v>198</v>
      </c>
      <c r="AH11" s="103">
        <v>0</v>
      </c>
      <c r="AI11" s="103">
        <v>0</v>
      </c>
      <c r="AJ11" s="103">
        <f>SUM(AK11:AS11)</f>
        <v>198</v>
      </c>
      <c r="AK11" s="103">
        <v>0</v>
      </c>
      <c r="AL11" s="103">
        <v>0</v>
      </c>
      <c r="AM11" s="103">
        <v>198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33</v>
      </c>
      <c r="B12" s="113" t="s">
        <v>264</v>
      </c>
      <c r="C12" s="101" t="s">
        <v>265</v>
      </c>
      <c r="D12" s="103">
        <f>SUM(E12,+H12,+K12)</f>
        <v>11502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11502</v>
      </c>
      <c r="L12" s="103">
        <v>1305</v>
      </c>
      <c r="M12" s="103">
        <v>10197</v>
      </c>
      <c r="N12" s="103">
        <f>SUM(O12,+V12,+AC12)</f>
        <v>11502</v>
      </c>
      <c r="O12" s="103">
        <f>SUM(P12:U12)</f>
        <v>1305</v>
      </c>
      <c r="P12" s="103">
        <v>1305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10197</v>
      </c>
      <c r="W12" s="103">
        <v>10197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221</v>
      </c>
      <c r="AG12" s="103">
        <v>221</v>
      </c>
      <c r="AH12" s="103">
        <v>0</v>
      </c>
      <c r="AI12" s="103">
        <v>0</v>
      </c>
      <c r="AJ12" s="103">
        <f>SUM(AK12:AS12)</f>
        <v>221</v>
      </c>
      <c r="AK12" s="103">
        <v>0</v>
      </c>
      <c r="AL12" s="103">
        <v>0</v>
      </c>
      <c r="AM12" s="103">
        <v>221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33</v>
      </c>
      <c r="B13" s="113" t="s">
        <v>266</v>
      </c>
      <c r="C13" s="101" t="s">
        <v>267</v>
      </c>
      <c r="D13" s="103">
        <f>SUM(E13,+H13,+K13)</f>
        <v>20507</v>
      </c>
      <c r="E13" s="103">
        <f>SUM(F13:G13)</f>
        <v>0</v>
      </c>
      <c r="F13" s="103">
        <v>0</v>
      </c>
      <c r="G13" s="103">
        <v>0</v>
      </c>
      <c r="H13" s="103">
        <f>SUM(I13:J13)</f>
        <v>8922</v>
      </c>
      <c r="I13" s="103">
        <v>8922</v>
      </c>
      <c r="J13" s="103">
        <v>0</v>
      </c>
      <c r="K13" s="103">
        <f>SUM(L13:M13)</f>
        <v>11585</v>
      </c>
      <c r="L13" s="103">
        <v>0</v>
      </c>
      <c r="M13" s="103">
        <v>11585</v>
      </c>
      <c r="N13" s="103">
        <f>SUM(O13,+V13,+AC13)</f>
        <v>20507</v>
      </c>
      <c r="O13" s="103">
        <f>SUM(P13:U13)</f>
        <v>8922</v>
      </c>
      <c r="P13" s="103">
        <v>8922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11585</v>
      </c>
      <c r="W13" s="103">
        <v>11585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941</v>
      </c>
      <c r="AG13" s="103">
        <v>941</v>
      </c>
      <c r="AH13" s="103">
        <v>0</v>
      </c>
      <c r="AI13" s="103">
        <v>0</v>
      </c>
      <c r="AJ13" s="103">
        <f>SUM(AK13:AS13)</f>
        <v>941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941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33</v>
      </c>
      <c r="B14" s="113" t="s">
        <v>268</v>
      </c>
      <c r="C14" s="101" t="s">
        <v>269</v>
      </c>
      <c r="D14" s="103">
        <f>SUM(E14,+H14,+K14)</f>
        <v>5715</v>
      </c>
      <c r="E14" s="103">
        <f>SUM(F14:G14)</f>
        <v>0</v>
      </c>
      <c r="F14" s="103">
        <v>0</v>
      </c>
      <c r="G14" s="103">
        <v>0</v>
      </c>
      <c r="H14" s="103">
        <f>SUM(I14:J14)</f>
        <v>1059</v>
      </c>
      <c r="I14" s="103">
        <v>1059</v>
      </c>
      <c r="J14" s="103">
        <v>0</v>
      </c>
      <c r="K14" s="103">
        <f>SUM(L14:M14)</f>
        <v>4656</v>
      </c>
      <c r="L14" s="103">
        <v>0</v>
      </c>
      <c r="M14" s="103">
        <v>4656</v>
      </c>
      <c r="N14" s="103">
        <f>SUM(O14,+V14,+AC14)</f>
        <v>5715</v>
      </c>
      <c r="O14" s="103">
        <f>SUM(P14:U14)</f>
        <v>1059</v>
      </c>
      <c r="P14" s="103">
        <v>1059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4656</v>
      </c>
      <c r="W14" s="103">
        <v>4656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14</v>
      </c>
      <c r="AG14" s="103">
        <v>14</v>
      </c>
      <c r="AH14" s="103">
        <v>0</v>
      </c>
      <c r="AI14" s="103">
        <v>0</v>
      </c>
      <c r="AJ14" s="103">
        <f>SUM(AK14:AS14)</f>
        <v>9</v>
      </c>
      <c r="AK14" s="103">
        <v>9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14</v>
      </c>
      <c r="AU14" s="103">
        <v>14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33</v>
      </c>
      <c r="B15" s="113" t="s">
        <v>270</v>
      </c>
      <c r="C15" s="101" t="s">
        <v>271</v>
      </c>
      <c r="D15" s="103">
        <f>SUM(E15,+H15,+K15)</f>
        <v>12130</v>
      </c>
      <c r="E15" s="103">
        <f>SUM(F15:G15)</f>
        <v>0</v>
      </c>
      <c r="F15" s="103">
        <v>0</v>
      </c>
      <c r="G15" s="103">
        <v>0</v>
      </c>
      <c r="H15" s="103">
        <f>SUM(I15:J15)</f>
        <v>2709</v>
      </c>
      <c r="I15" s="103">
        <v>2709</v>
      </c>
      <c r="J15" s="103">
        <v>0</v>
      </c>
      <c r="K15" s="103">
        <f>SUM(L15:M15)</f>
        <v>9421</v>
      </c>
      <c r="L15" s="103">
        <v>0</v>
      </c>
      <c r="M15" s="103">
        <v>9421</v>
      </c>
      <c r="N15" s="103">
        <f>SUM(O15,+V15,+AC15)</f>
        <v>12130</v>
      </c>
      <c r="O15" s="103">
        <f>SUM(P15:U15)</f>
        <v>2709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2709</v>
      </c>
      <c r="V15" s="103">
        <f>SUM(W15:AB15)</f>
        <v>9421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9421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33</v>
      </c>
      <c r="B16" s="113" t="s">
        <v>272</v>
      </c>
      <c r="C16" s="101" t="s">
        <v>273</v>
      </c>
      <c r="D16" s="103">
        <f>SUM(E16,+H16,+K16)</f>
        <v>33016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33016</v>
      </c>
      <c r="L16" s="103">
        <v>1933</v>
      </c>
      <c r="M16" s="103">
        <v>31083</v>
      </c>
      <c r="N16" s="103">
        <f>SUM(O16,+V16,+AC16)</f>
        <v>33016</v>
      </c>
      <c r="O16" s="103">
        <f>SUM(P16:U16)</f>
        <v>1933</v>
      </c>
      <c r="P16" s="103">
        <v>1933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31083</v>
      </c>
      <c r="W16" s="103">
        <v>31083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138</v>
      </c>
      <c r="AG16" s="103">
        <v>138</v>
      </c>
      <c r="AH16" s="103">
        <v>0</v>
      </c>
      <c r="AI16" s="103">
        <v>0</v>
      </c>
      <c r="AJ16" s="103">
        <f>SUM(AK16:AS16)</f>
        <v>778</v>
      </c>
      <c r="AK16" s="103">
        <v>778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138</v>
      </c>
      <c r="AU16" s="103">
        <v>138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33</v>
      </c>
      <c r="B17" s="113" t="s">
        <v>274</v>
      </c>
      <c r="C17" s="101" t="s">
        <v>275</v>
      </c>
      <c r="D17" s="103">
        <f>SUM(E17,+H17,+K17)</f>
        <v>16575</v>
      </c>
      <c r="E17" s="103">
        <f>SUM(F17:G17)</f>
        <v>0</v>
      </c>
      <c r="F17" s="103">
        <v>0</v>
      </c>
      <c r="G17" s="103">
        <v>0</v>
      </c>
      <c r="H17" s="103">
        <f>SUM(I17:J17)</f>
        <v>16575</v>
      </c>
      <c r="I17" s="103">
        <v>4160</v>
      </c>
      <c r="J17" s="103">
        <v>12415</v>
      </c>
      <c r="K17" s="103">
        <f>SUM(L17:M17)</f>
        <v>0</v>
      </c>
      <c r="L17" s="103">
        <v>0</v>
      </c>
      <c r="M17" s="103">
        <v>0</v>
      </c>
      <c r="N17" s="103">
        <f>SUM(O17,+V17,+AC17)</f>
        <v>16587</v>
      </c>
      <c r="O17" s="103">
        <f>SUM(P17:U17)</f>
        <v>4160</v>
      </c>
      <c r="P17" s="103">
        <v>2639</v>
      </c>
      <c r="Q17" s="103">
        <v>0</v>
      </c>
      <c r="R17" s="103">
        <v>0</v>
      </c>
      <c r="S17" s="103">
        <v>1521</v>
      </c>
      <c r="T17" s="103">
        <v>0</v>
      </c>
      <c r="U17" s="103">
        <v>0</v>
      </c>
      <c r="V17" s="103">
        <f>SUM(W17:AB17)</f>
        <v>12415</v>
      </c>
      <c r="W17" s="103">
        <v>7494</v>
      </c>
      <c r="X17" s="103">
        <v>0</v>
      </c>
      <c r="Y17" s="103">
        <v>0</v>
      </c>
      <c r="Z17" s="103">
        <v>4921</v>
      </c>
      <c r="AA17" s="103">
        <v>0</v>
      </c>
      <c r="AB17" s="103">
        <v>0</v>
      </c>
      <c r="AC17" s="103">
        <f>SUM(AD17:AE17)</f>
        <v>12</v>
      </c>
      <c r="AD17" s="103">
        <v>12</v>
      </c>
      <c r="AE17" s="103">
        <v>0</v>
      </c>
      <c r="AF17" s="103">
        <f>SUM(AG17:AI17)</f>
        <v>31</v>
      </c>
      <c r="AG17" s="103">
        <v>31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31</v>
      </c>
      <c r="AU17" s="103">
        <v>31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33</v>
      </c>
      <c r="B18" s="113" t="s">
        <v>276</v>
      </c>
      <c r="C18" s="101" t="s">
        <v>277</v>
      </c>
      <c r="D18" s="103">
        <f>SUM(E18,+H18,+K18)</f>
        <v>11134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11134</v>
      </c>
      <c r="L18" s="103">
        <v>1351</v>
      </c>
      <c r="M18" s="103">
        <v>9783</v>
      </c>
      <c r="N18" s="103">
        <f>SUM(O18,+V18,+AC18)</f>
        <v>11134</v>
      </c>
      <c r="O18" s="103">
        <f>SUM(P18:U18)</f>
        <v>1351</v>
      </c>
      <c r="P18" s="103">
        <v>1351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9783</v>
      </c>
      <c r="W18" s="103">
        <v>9783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47</v>
      </c>
      <c r="AG18" s="103">
        <v>47</v>
      </c>
      <c r="AH18" s="103">
        <v>0</v>
      </c>
      <c r="AI18" s="103">
        <v>0</v>
      </c>
      <c r="AJ18" s="103">
        <f>SUM(AK18:AS18)</f>
        <v>97</v>
      </c>
      <c r="AK18" s="103">
        <v>81</v>
      </c>
      <c r="AL18" s="103">
        <v>16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47</v>
      </c>
      <c r="AU18" s="103">
        <v>47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16</v>
      </c>
      <c r="BA18" s="103">
        <v>16</v>
      </c>
      <c r="BB18" s="103">
        <v>0</v>
      </c>
      <c r="BC18" s="103">
        <v>0</v>
      </c>
    </row>
    <row r="19" spans="1:55" s="105" customFormat="1" ht="13.5" customHeight="1">
      <c r="A19" s="115" t="s">
        <v>33</v>
      </c>
      <c r="B19" s="113" t="s">
        <v>278</v>
      </c>
      <c r="C19" s="101" t="s">
        <v>279</v>
      </c>
      <c r="D19" s="103">
        <f>SUM(E19,+H19,+K19)</f>
        <v>11407</v>
      </c>
      <c r="E19" s="103">
        <f>SUM(F19:G19)</f>
        <v>2740</v>
      </c>
      <c r="F19" s="103">
        <v>2740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8667</v>
      </c>
      <c r="L19" s="103">
        <v>0</v>
      </c>
      <c r="M19" s="103">
        <v>8667</v>
      </c>
      <c r="N19" s="103">
        <f>SUM(O19,+V19,+AC19)</f>
        <v>11420</v>
      </c>
      <c r="O19" s="103">
        <f>SUM(P19:U19)</f>
        <v>2740</v>
      </c>
      <c r="P19" s="103">
        <v>2740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8667</v>
      </c>
      <c r="W19" s="103">
        <v>8667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13</v>
      </c>
      <c r="AD19" s="103">
        <v>13</v>
      </c>
      <c r="AE19" s="103">
        <v>0</v>
      </c>
      <c r="AF19" s="103">
        <f>SUM(AG19:AI19)</f>
        <v>37</v>
      </c>
      <c r="AG19" s="103">
        <v>37</v>
      </c>
      <c r="AH19" s="103">
        <v>0</v>
      </c>
      <c r="AI19" s="103">
        <v>0</v>
      </c>
      <c r="AJ19" s="103">
        <f>SUM(AK19:AS19)</f>
        <v>536</v>
      </c>
      <c r="AK19" s="103">
        <v>536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37</v>
      </c>
      <c r="AU19" s="103">
        <v>37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33</v>
      </c>
      <c r="B20" s="113" t="s">
        <v>280</v>
      </c>
      <c r="C20" s="101" t="s">
        <v>281</v>
      </c>
      <c r="D20" s="103">
        <f>SUM(E20,+H20,+K20)</f>
        <v>43850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43850</v>
      </c>
      <c r="L20" s="103">
        <v>3006</v>
      </c>
      <c r="M20" s="103">
        <v>40844</v>
      </c>
      <c r="N20" s="103">
        <f>SUM(O20,+V20,+AC20)</f>
        <v>43850</v>
      </c>
      <c r="O20" s="103">
        <f>SUM(P20:U20)</f>
        <v>3006</v>
      </c>
      <c r="P20" s="103">
        <v>3006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40844</v>
      </c>
      <c r="W20" s="103">
        <v>40844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1136</v>
      </c>
      <c r="AG20" s="103">
        <v>1136</v>
      </c>
      <c r="AH20" s="103">
        <v>0</v>
      </c>
      <c r="AI20" s="103">
        <v>0</v>
      </c>
      <c r="AJ20" s="103">
        <f>SUM(AK20:AS20)</f>
        <v>1136</v>
      </c>
      <c r="AK20" s="103">
        <v>0</v>
      </c>
      <c r="AL20" s="103">
        <v>0</v>
      </c>
      <c r="AM20" s="103">
        <v>0</v>
      </c>
      <c r="AN20" s="103">
        <v>1136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33</v>
      </c>
      <c r="B21" s="113" t="s">
        <v>282</v>
      </c>
      <c r="C21" s="101" t="s">
        <v>283</v>
      </c>
      <c r="D21" s="103">
        <f>SUM(E21,+H21,+K21)</f>
        <v>8786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8786</v>
      </c>
      <c r="L21" s="103">
        <v>1030</v>
      </c>
      <c r="M21" s="103">
        <v>7756</v>
      </c>
      <c r="N21" s="103">
        <f>SUM(O21,+V21,+AC21)</f>
        <v>8786</v>
      </c>
      <c r="O21" s="103">
        <f>SUM(P21:U21)</f>
        <v>1030</v>
      </c>
      <c r="P21" s="103">
        <v>1030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7756</v>
      </c>
      <c r="W21" s="103">
        <v>7756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37</v>
      </c>
      <c r="AG21" s="103">
        <v>37</v>
      </c>
      <c r="AH21" s="103">
        <v>0</v>
      </c>
      <c r="AI21" s="103">
        <v>0</v>
      </c>
      <c r="AJ21" s="103">
        <f>SUM(AK21:AS21)</f>
        <v>76</v>
      </c>
      <c r="AK21" s="103">
        <v>64</v>
      </c>
      <c r="AL21" s="103">
        <v>12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37</v>
      </c>
      <c r="AU21" s="103">
        <v>37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12</v>
      </c>
      <c r="BA21" s="103">
        <v>12</v>
      </c>
      <c r="BB21" s="103">
        <v>0</v>
      </c>
      <c r="BC21" s="103">
        <v>0</v>
      </c>
    </row>
    <row r="22" spans="1:55" s="105" customFormat="1" ht="13.5" customHeight="1">
      <c r="A22" s="115" t="s">
        <v>33</v>
      </c>
      <c r="B22" s="113" t="s">
        <v>284</v>
      </c>
      <c r="C22" s="101" t="s">
        <v>285</v>
      </c>
      <c r="D22" s="103">
        <f>SUM(E22,+H22,+K22)</f>
        <v>17215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17215</v>
      </c>
      <c r="L22" s="103">
        <v>1509</v>
      </c>
      <c r="M22" s="103">
        <v>15706</v>
      </c>
      <c r="N22" s="103">
        <f>SUM(O22,+V22,+AC22)</f>
        <v>17215</v>
      </c>
      <c r="O22" s="103">
        <f>SUM(P22:U22)</f>
        <v>1509</v>
      </c>
      <c r="P22" s="103">
        <v>1509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15706</v>
      </c>
      <c r="W22" s="103">
        <v>15706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584</v>
      </c>
      <c r="AG22" s="103">
        <v>584</v>
      </c>
      <c r="AH22" s="103">
        <v>0</v>
      </c>
      <c r="AI22" s="103">
        <v>0</v>
      </c>
      <c r="AJ22" s="103">
        <f>SUM(AK22:AS22)</f>
        <v>584</v>
      </c>
      <c r="AK22" s="103">
        <v>0</v>
      </c>
      <c r="AL22" s="103">
        <v>0</v>
      </c>
      <c r="AM22" s="103">
        <v>584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49</v>
      </c>
      <c r="AU22" s="103">
        <v>0</v>
      </c>
      <c r="AV22" s="103">
        <v>0</v>
      </c>
      <c r="AW22" s="103">
        <v>49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33</v>
      </c>
      <c r="B23" s="113" t="s">
        <v>286</v>
      </c>
      <c r="C23" s="101" t="s">
        <v>287</v>
      </c>
      <c r="D23" s="103">
        <f>SUM(E23,+H23,+K23)</f>
        <v>36149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36149</v>
      </c>
      <c r="L23" s="103">
        <v>609</v>
      </c>
      <c r="M23" s="103">
        <v>35540</v>
      </c>
      <c r="N23" s="103">
        <f>SUM(O23,+V23,+AC23)</f>
        <v>36149</v>
      </c>
      <c r="O23" s="103">
        <f>SUM(P23:U23)</f>
        <v>609</v>
      </c>
      <c r="P23" s="103">
        <v>609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35540</v>
      </c>
      <c r="W23" s="103">
        <v>35540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39</v>
      </c>
      <c r="AK23" s="103">
        <v>39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33</v>
      </c>
      <c r="B24" s="113" t="s">
        <v>288</v>
      </c>
      <c r="C24" s="101" t="s">
        <v>289</v>
      </c>
      <c r="D24" s="103">
        <f>SUM(E24,+H24,+K24)</f>
        <v>7919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7919</v>
      </c>
      <c r="L24" s="103">
        <v>1418</v>
      </c>
      <c r="M24" s="103">
        <v>6501</v>
      </c>
      <c r="N24" s="103">
        <f>SUM(O24,+V24,+AC24)</f>
        <v>7919</v>
      </c>
      <c r="O24" s="103">
        <f>SUM(P24:U24)</f>
        <v>1418</v>
      </c>
      <c r="P24" s="103">
        <v>1418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6501</v>
      </c>
      <c r="W24" s="103">
        <v>6501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125</v>
      </c>
      <c r="AG24" s="103">
        <v>125</v>
      </c>
      <c r="AH24" s="103">
        <v>0</v>
      </c>
      <c r="AI24" s="103">
        <v>0</v>
      </c>
      <c r="AJ24" s="103">
        <f>SUM(AK24:AS24)</f>
        <v>263</v>
      </c>
      <c r="AK24" s="103">
        <v>143</v>
      </c>
      <c r="AL24" s="103">
        <v>0</v>
      </c>
      <c r="AM24" s="103">
        <v>0</v>
      </c>
      <c r="AN24" s="103">
        <v>0</v>
      </c>
      <c r="AO24" s="103">
        <v>0</v>
      </c>
      <c r="AP24" s="103">
        <v>120</v>
      </c>
      <c r="AQ24" s="103">
        <v>0</v>
      </c>
      <c r="AR24" s="103">
        <v>0</v>
      </c>
      <c r="AS24" s="103">
        <v>0</v>
      </c>
      <c r="AT24" s="103">
        <f>SUM(AU24:AY24)</f>
        <v>5</v>
      </c>
      <c r="AU24" s="103">
        <v>5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3</v>
      </c>
      <c r="BA24" s="103">
        <v>3</v>
      </c>
      <c r="BB24" s="103">
        <v>0</v>
      </c>
      <c r="BC24" s="103">
        <v>0</v>
      </c>
    </row>
    <row r="25" spans="1:55" s="105" customFormat="1" ht="13.5" customHeight="1">
      <c r="A25" s="115" t="s">
        <v>33</v>
      </c>
      <c r="B25" s="113" t="s">
        <v>290</v>
      </c>
      <c r="C25" s="101" t="s">
        <v>291</v>
      </c>
      <c r="D25" s="103">
        <f>SUM(E25,+H25,+K25)</f>
        <v>24720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24720</v>
      </c>
      <c r="L25" s="103">
        <v>730</v>
      </c>
      <c r="M25" s="103">
        <v>23990</v>
      </c>
      <c r="N25" s="103">
        <f>SUM(O25,+V25,+AC25)</f>
        <v>24784</v>
      </c>
      <c r="O25" s="103">
        <f>SUM(P25:U25)</f>
        <v>730</v>
      </c>
      <c r="P25" s="103">
        <v>730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23990</v>
      </c>
      <c r="W25" s="103">
        <v>23990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64</v>
      </c>
      <c r="AD25" s="103">
        <v>64</v>
      </c>
      <c r="AE25" s="103">
        <v>0</v>
      </c>
      <c r="AF25" s="103">
        <f>SUM(AG25:AI25)</f>
        <v>27</v>
      </c>
      <c r="AG25" s="103">
        <v>27</v>
      </c>
      <c r="AH25" s="103">
        <v>0</v>
      </c>
      <c r="AI25" s="103">
        <v>0</v>
      </c>
      <c r="AJ25" s="103">
        <f>SUM(AK25:AS25)</f>
        <v>627</v>
      </c>
      <c r="AK25" s="103">
        <v>627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27</v>
      </c>
      <c r="AU25" s="103">
        <v>27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33</v>
      </c>
      <c r="B26" s="113" t="s">
        <v>292</v>
      </c>
      <c r="C26" s="101" t="s">
        <v>293</v>
      </c>
      <c r="D26" s="103">
        <f>SUM(E26,+H26,+K26)</f>
        <v>17586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17586</v>
      </c>
      <c r="L26" s="103">
        <v>2550</v>
      </c>
      <c r="M26" s="103">
        <v>15036</v>
      </c>
      <c r="N26" s="103">
        <f>SUM(O26,+V26,+AC26)</f>
        <v>17586</v>
      </c>
      <c r="O26" s="103">
        <f>SUM(P26:U26)</f>
        <v>2550</v>
      </c>
      <c r="P26" s="103">
        <v>2550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15036</v>
      </c>
      <c r="W26" s="103">
        <v>15036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10</v>
      </c>
      <c r="AG26" s="103">
        <v>10</v>
      </c>
      <c r="AH26" s="103">
        <v>0</v>
      </c>
      <c r="AI26" s="103">
        <v>0</v>
      </c>
      <c r="AJ26" s="103">
        <f>SUM(AK26:AS26)</f>
        <v>10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200</v>
      </c>
      <c r="BA26" s="103">
        <v>200</v>
      </c>
      <c r="BB26" s="103">
        <v>0</v>
      </c>
      <c r="BC26" s="103">
        <v>0</v>
      </c>
    </row>
    <row r="27" spans="1:55" s="105" customFormat="1" ht="13.5" customHeight="1">
      <c r="A27" s="115" t="s">
        <v>33</v>
      </c>
      <c r="B27" s="113" t="s">
        <v>294</v>
      </c>
      <c r="C27" s="101" t="s">
        <v>295</v>
      </c>
      <c r="D27" s="103">
        <f>SUM(E27,+H27,+K27)</f>
        <v>10435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10435</v>
      </c>
      <c r="L27" s="103">
        <v>1659</v>
      </c>
      <c r="M27" s="103">
        <v>8776</v>
      </c>
      <c r="N27" s="103">
        <f>SUM(O27,+V27,+AC27)</f>
        <v>10435</v>
      </c>
      <c r="O27" s="103">
        <f>SUM(P27:U27)</f>
        <v>1659</v>
      </c>
      <c r="P27" s="103">
        <v>1659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8776</v>
      </c>
      <c r="W27" s="103">
        <v>8776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1153</v>
      </c>
      <c r="AG27" s="103">
        <v>1153</v>
      </c>
      <c r="AH27" s="103">
        <v>0</v>
      </c>
      <c r="AI27" s="103">
        <v>0</v>
      </c>
      <c r="AJ27" s="103">
        <f>SUM(AK27:AS27)</f>
        <v>1153</v>
      </c>
      <c r="AK27" s="103">
        <v>0</v>
      </c>
      <c r="AL27" s="103">
        <v>0</v>
      </c>
      <c r="AM27" s="103">
        <v>1153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33</v>
      </c>
      <c r="B28" s="113" t="s">
        <v>296</v>
      </c>
      <c r="C28" s="101" t="s">
        <v>297</v>
      </c>
      <c r="D28" s="103">
        <f>SUM(E28,+H28,+K28)</f>
        <v>11390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11390</v>
      </c>
      <c r="L28" s="103">
        <v>1462</v>
      </c>
      <c r="M28" s="103">
        <v>9928</v>
      </c>
      <c r="N28" s="103">
        <f>SUM(O28,+V28,+AC28)</f>
        <v>11390</v>
      </c>
      <c r="O28" s="103">
        <f>SUM(P28:U28)</f>
        <v>1462</v>
      </c>
      <c r="P28" s="103">
        <v>1462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9928</v>
      </c>
      <c r="W28" s="103">
        <v>9928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404</v>
      </c>
      <c r="AG28" s="103">
        <v>404</v>
      </c>
      <c r="AH28" s="103">
        <v>0</v>
      </c>
      <c r="AI28" s="103">
        <v>0</v>
      </c>
      <c r="AJ28" s="103">
        <f>SUM(AK28:AS28)</f>
        <v>404</v>
      </c>
      <c r="AK28" s="103">
        <v>0</v>
      </c>
      <c r="AL28" s="103">
        <v>0</v>
      </c>
      <c r="AM28" s="103">
        <v>404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29</v>
      </c>
      <c r="AU28" s="103">
        <v>0</v>
      </c>
      <c r="AV28" s="103">
        <v>0</v>
      </c>
      <c r="AW28" s="103">
        <v>29</v>
      </c>
      <c r="AX28" s="103">
        <v>0</v>
      </c>
      <c r="AY28" s="103">
        <v>0</v>
      </c>
      <c r="AZ28" s="103">
        <f>SUM(BA28:BC28)</f>
        <v>119</v>
      </c>
      <c r="BA28" s="103">
        <v>119</v>
      </c>
      <c r="BB28" s="103">
        <v>0</v>
      </c>
      <c r="BC28" s="103">
        <v>0</v>
      </c>
    </row>
    <row r="29" spans="1:55" s="105" customFormat="1" ht="13.5" customHeight="1">
      <c r="A29" s="115" t="s">
        <v>33</v>
      </c>
      <c r="B29" s="113" t="s">
        <v>298</v>
      </c>
      <c r="C29" s="101" t="s">
        <v>299</v>
      </c>
      <c r="D29" s="103">
        <f>SUM(E29,+H29,+K29)</f>
        <v>3836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3836</v>
      </c>
      <c r="L29" s="103">
        <v>402</v>
      </c>
      <c r="M29" s="103">
        <v>3434</v>
      </c>
      <c r="N29" s="103">
        <f>SUM(O29,+V29,+AC29)</f>
        <v>3836</v>
      </c>
      <c r="O29" s="103">
        <f>SUM(P29:U29)</f>
        <v>402</v>
      </c>
      <c r="P29" s="103">
        <v>402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3434</v>
      </c>
      <c r="W29" s="103">
        <v>3434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106</v>
      </c>
      <c r="AG29" s="103">
        <v>106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106</v>
      </c>
      <c r="AU29" s="103">
        <v>106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33</v>
      </c>
      <c r="B30" s="113" t="s">
        <v>300</v>
      </c>
      <c r="C30" s="101" t="s">
        <v>301</v>
      </c>
      <c r="D30" s="103">
        <f>SUM(E30,+H30,+K30)</f>
        <v>4624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4624</v>
      </c>
      <c r="L30" s="103">
        <v>467</v>
      </c>
      <c r="M30" s="103">
        <v>4157</v>
      </c>
      <c r="N30" s="103">
        <f>SUM(O30,+V30,+AC30)</f>
        <v>4624</v>
      </c>
      <c r="O30" s="103">
        <f>SUM(P30:U30)</f>
        <v>467</v>
      </c>
      <c r="P30" s="103">
        <v>467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4157</v>
      </c>
      <c r="W30" s="103">
        <v>4157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127</v>
      </c>
      <c r="AG30" s="103">
        <v>127</v>
      </c>
      <c r="AH30" s="103">
        <v>0</v>
      </c>
      <c r="AI30" s="103">
        <v>0</v>
      </c>
      <c r="AJ30" s="103">
        <f>SUM(AK30:AS30)</f>
        <v>127</v>
      </c>
      <c r="AK30" s="103">
        <v>0</v>
      </c>
      <c r="AL30" s="103">
        <v>0</v>
      </c>
      <c r="AM30" s="103">
        <v>127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33</v>
      </c>
      <c r="B31" s="113" t="s">
        <v>302</v>
      </c>
      <c r="C31" s="101" t="s">
        <v>303</v>
      </c>
      <c r="D31" s="103">
        <f>SUM(E31,+H31,+K31)</f>
        <v>20363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20363</v>
      </c>
      <c r="L31" s="103">
        <v>3978</v>
      </c>
      <c r="M31" s="103">
        <v>16385</v>
      </c>
      <c r="N31" s="103">
        <f>SUM(O31,+V31,+AC31)</f>
        <v>20363</v>
      </c>
      <c r="O31" s="103">
        <f>SUM(P31:U31)</f>
        <v>3978</v>
      </c>
      <c r="P31" s="103">
        <v>3978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16385</v>
      </c>
      <c r="W31" s="103">
        <v>16385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675</v>
      </c>
      <c r="AG31" s="103">
        <v>675</v>
      </c>
      <c r="AH31" s="103">
        <v>0</v>
      </c>
      <c r="AI31" s="103">
        <v>0</v>
      </c>
      <c r="AJ31" s="103">
        <f>SUM(AK31:AS31)</f>
        <v>675</v>
      </c>
      <c r="AK31" s="103">
        <v>0</v>
      </c>
      <c r="AL31" s="103">
        <v>0</v>
      </c>
      <c r="AM31" s="103">
        <v>675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33</v>
      </c>
      <c r="B32" s="113" t="s">
        <v>304</v>
      </c>
      <c r="C32" s="101" t="s">
        <v>305</v>
      </c>
      <c r="D32" s="103">
        <f>SUM(E32,+H32,+K32)</f>
        <v>12485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12485</v>
      </c>
      <c r="L32" s="103">
        <v>1231</v>
      </c>
      <c r="M32" s="103">
        <v>11254</v>
      </c>
      <c r="N32" s="103">
        <f>SUM(O32,+V32,+AC32)</f>
        <v>12512</v>
      </c>
      <c r="O32" s="103">
        <f>SUM(P32:U32)</f>
        <v>1231</v>
      </c>
      <c r="P32" s="103">
        <v>1231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11254</v>
      </c>
      <c r="W32" s="103">
        <v>11254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27</v>
      </c>
      <c r="AD32" s="103">
        <v>27</v>
      </c>
      <c r="AE32" s="103">
        <v>0</v>
      </c>
      <c r="AF32" s="103">
        <f>SUM(AG32:AI32)</f>
        <v>274</v>
      </c>
      <c r="AG32" s="103">
        <v>274</v>
      </c>
      <c r="AH32" s="103">
        <v>0</v>
      </c>
      <c r="AI32" s="103">
        <v>0</v>
      </c>
      <c r="AJ32" s="103">
        <f>SUM(AK32:AS32)</f>
        <v>274</v>
      </c>
      <c r="AK32" s="103">
        <v>0</v>
      </c>
      <c r="AL32" s="103">
        <v>0</v>
      </c>
      <c r="AM32" s="103">
        <v>107</v>
      </c>
      <c r="AN32" s="103">
        <v>90</v>
      </c>
      <c r="AO32" s="103">
        <v>0</v>
      </c>
      <c r="AP32" s="103">
        <v>0</v>
      </c>
      <c r="AQ32" s="103">
        <v>0</v>
      </c>
      <c r="AR32" s="103">
        <v>0</v>
      </c>
      <c r="AS32" s="103">
        <v>77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33</v>
      </c>
      <c r="B33" s="113" t="s">
        <v>306</v>
      </c>
      <c r="C33" s="101" t="s">
        <v>307</v>
      </c>
      <c r="D33" s="103">
        <f>SUM(E33,+H33,+K33)</f>
        <v>1907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1907</v>
      </c>
      <c r="L33" s="103">
        <v>494</v>
      </c>
      <c r="M33" s="103">
        <v>1413</v>
      </c>
      <c r="N33" s="103">
        <f>SUM(O33,+V33,+AC33)</f>
        <v>1907</v>
      </c>
      <c r="O33" s="103">
        <f>SUM(P33:U33)</f>
        <v>494</v>
      </c>
      <c r="P33" s="103">
        <v>494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1413</v>
      </c>
      <c r="W33" s="103">
        <v>1413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42</v>
      </c>
      <c r="AG33" s="103">
        <v>42</v>
      </c>
      <c r="AH33" s="103">
        <v>0</v>
      </c>
      <c r="AI33" s="103">
        <v>0</v>
      </c>
      <c r="AJ33" s="103">
        <f>SUM(AK33:AS33)</f>
        <v>42</v>
      </c>
      <c r="AK33" s="103">
        <v>0</v>
      </c>
      <c r="AL33" s="103">
        <v>0</v>
      </c>
      <c r="AM33" s="103">
        <v>16</v>
      </c>
      <c r="AN33" s="103">
        <v>14</v>
      </c>
      <c r="AO33" s="103">
        <v>0</v>
      </c>
      <c r="AP33" s="103">
        <v>0</v>
      </c>
      <c r="AQ33" s="103">
        <v>0</v>
      </c>
      <c r="AR33" s="103">
        <v>0</v>
      </c>
      <c r="AS33" s="103">
        <v>12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33</v>
      </c>
      <c r="B34" s="113" t="s">
        <v>308</v>
      </c>
      <c r="C34" s="101" t="s">
        <v>309</v>
      </c>
      <c r="D34" s="103">
        <f>SUM(E34,+H34,+K34)</f>
        <v>9314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9314</v>
      </c>
      <c r="L34" s="103">
        <v>442</v>
      </c>
      <c r="M34" s="103">
        <v>8872</v>
      </c>
      <c r="N34" s="103">
        <f>SUM(O34,+V34,+AC34)</f>
        <v>9314</v>
      </c>
      <c r="O34" s="103">
        <f>SUM(P34:U34)</f>
        <v>442</v>
      </c>
      <c r="P34" s="103">
        <v>442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8872</v>
      </c>
      <c r="W34" s="103">
        <v>8872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204</v>
      </c>
      <c r="AG34" s="103">
        <v>204</v>
      </c>
      <c r="AH34" s="103">
        <v>0</v>
      </c>
      <c r="AI34" s="103">
        <v>0</v>
      </c>
      <c r="AJ34" s="103">
        <f>SUM(AK34:AS34)</f>
        <v>204</v>
      </c>
      <c r="AK34" s="103">
        <v>0</v>
      </c>
      <c r="AL34" s="103">
        <v>0</v>
      </c>
      <c r="AM34" s="103">
        <v>80</v>
      </c>
      <c r="AN34" s="103">
        <v>67</v>
      </c>
      <c r="AO34" s="103">
        <v>0</v>
      </c>
      <c r="AP34" s="103">
        <v>0</v>
      </c>
      <c r="AQ34" s="103">
        <v>0</v>
      </c>
      <c r="AR34" s="103">
        <v>0</v>
      </c>
      <c r="AS34" s="103">
        <v>57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33</v>
      </c>
      <c r="B35" s="113" t="s">
        <v>310</v>
      </c>
      <c r="C35" s="101" t="s">
        <v>311</v>
      </c>
      <c r="D35" s="103">
        <f>SUM(E35,+H35,+K35)</f>
        <v>5032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5032</v>
      </c>
      <c r="L35" s="103">
        <v>321</v>
      </c>
      <c r="M35" s="103">
        <v>4711</v>
      </c>
      <c r="N35" s="103">
        <f>SUM(O35,+V35,+AC35)</f>
        <v>5032</v>
      </c>
      <c r="O35" s="103">
        <f>SUM(P35:U35)</f>
        <v>321</v>
      </c>
      <c r="P35" s="103">
        <v>321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4711</v>
      </c>
      <c r="W35" s="103">
        <v>4711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110</v>
      </c>
      <c r="AG35" s="103">
        <v>110</v>
      </c>
      <c r="AH35" s="103">
        <v>0</v>
      </c>
      <c r="AI35" s="103">
        <v>0</v>
      </c>
      <c r="AJ35" s="103">
        <f>SUM(AK35:AS35)</f>
        <v>110</v>
      </c>
      <c r="AK35" s="103">
        <v>0</v>
      </c>
      <c r="AL35" s="103">
        <v>0</v>
      </c>
      <c r="AM35" s="103">
        <v>43</v>
      </c>
      <c r="AN35" s="103">
        <v>36</v>
      </c>
      <c r="AO35" s="103">
        <v>0</v>
      </c>
      <c r="AP35" s="103">
        <v>0</v>
      </c>
      <c r="AQ35" s="103">
        <v>0</v>
      </c>
      <c r="AR35" s="103">
        <v>0</v>
      </c>
      <c r="AS35" s="103">
        <v>31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33</v>
      </c>
      <c r="B36" s="113" t="s">
        <v>312</v>
      </c>
      <c r="C36" s="101" t="s">
        <v>313</v>
      </c>
      <c r="D36" s="103">
        <f>SUM(E36,+H36,+K36)</f>
        <v>2169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2169</v>
      </c>
      <c r="L36" s="103">
        <v>259</v>
      </c>
      <c r="M36" s="103">
        <v>1910</v>
      </c>
      <c r="N36" s="103">
        <f>SUM(O36,+V36,+AC36)</f>
        <v>2169</v>
      </c>
      <c r="O36" s="103">
        <f>SUM(P36:U36)</f>
        <v>259</v>
      </c>
      <c r="P36" s="103">
        <v>259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1910</v>
      </c>
      <c r="W36" s="103">
        <v>1910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46</v>
      </c>
      <c r="AG36" s="103">
        <v>46</v>
      </c>
      <c r="AH36" s="103">
        <v>0</v>
      </c>
      <c r="AI36" s="103">
        <v>0</v>
      </c>
      <c r="AJ36" s="103">
        <f>SUM(AK36:AS36)</f>
        <v>46</v>
      </c>
      <c r="AK36" s="103">
        <v>0</v>
      </c>
      <c r="AL36" s="103">
        <v>0</v>
      </c>
      <c r="AM36" s="103">
        <v>18</v>
      </c>
      <c r="AN36" s="103">
        <v>15</v>
      </c>
      <c r="AO36" s="103">
        <v>0</v>
      </c>
      <c r="AP36" s="103">
        <v>0</v>
      </c>
      <c r="AQ36" s="103">
        <v>0</v>
      </c>
      <c r="AR36" s="103">
        <v>0</v>
      </c>
      <c r="AS36" s="103">
        <v>13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33</v>
      </c>
      <c r="B37" s="113" t="s">
        <v>314</v>
      </c>
      <c r="C37" s="101" t="s">
        <v>315</v>
      </c>
      <c r="D37" s="103">
        <f>SUM(E37,+H37,+K37)</f>
        <v>17092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17092</v>
      </c>
      <c r="L37" s="103">
        <v>883</v>
      </c>
      <c r="M37" s="103">
        <v>16209</v>
      </c>
      <c r="N37" s="103">
        <f>SUM(O37,+V37,+AC37)</f>
        <v>17092</v>
      </c>
      <c r="O37" s="103">
        <f>SUM(P37:U37)</f>
        <v>883</v>
      </c>
      <c r="P37" s="103">
        <v>883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16209</v>
      </c>
      <c r="W37" s="103">
        <v>16209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374</v>
      </c>
      <c r="AG37" s="103">
        <v>374</v>
      </c>
      <c r="AH37" s="103">
        <v>0</v>
      </c>
      <c r="AI37" s="103">
        <v>0</v>
      </c>
      <c r="AJ37" s="103">
        <f>SUM(AK37:AS37)</f>
        <v>374</v>
      </c>
      <c r="AK37" s="103">
        <v>0</v>
      </c>
      <c r="AL37" s="103">
        <v>0</v>
      </c>
      <c r="AM37" s="103">
        <v>146</v>
      </c>
      <c r="AN37" s="103">
        <v>123</v>
      </c>
      <c r="AO37" s="103">
        <v>0</v>
      </c>
      <c r="AP37" s="103">
        <v>0</v>
      </c>
      <c r="AQ37" s="103">
        <v>0</v>
      </c>
      <c r="AR37" s="103">
        <v>0</v>
      </c>
      <c r="AS37" s="103">
        <v>105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33</v>
      </c>
      <c r="B38" s="113" t="s">
        <v>316</v>
      </c>
      <c r="C38" s="101" t="s">
        <v>317</v>
      </c>
      <c r="D38" s="103">
        <f>SUM(E38,+H38,+K38)</f>
        <v>22491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22491</v>
      </c>
      <c r="L38" s="103">
        <v>370</v>
      </c>
      <c r="M38" s="103">
        <v>22121</v>
      </c>
      <c r="N38" s="103">
        <f>SUM(O38,+V38,+AC38)</f>
        <v>22491</v>
      </c>
      <c r="O38" s="103">
        <f>SUM(P38:U38)</f>
        <v>370</v>
      </c>
      <c r="P38" s="103">
        <v>370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22121</v>
      </c>
      <c r="W38" s="103">
        <v>22121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409</v>
      </c>
      <c r="AG38" s="103">
        <v>409</v>
      </c>
      <c r="AH38" s="103">
        <v>0</v>
      </c>
      <c r="AI38" s="103">
        <v>0</v>
      </c>
      <c r="AJ38" s="103">
        <f>SUM(AK38:AS38)</f>
        <v>409</v>
      </c>
      <c r="AK38" s="103">
        <v>0</v>
      </c>
      <c r="AL38" s="103">
        <v>0</v>
      </c>
      <c r="AM38" s="103">
        <v>160</v>
      </c>
      <c r="AN38" s="103">
        <v>134</v>
      </c>
      <c r="AO38" s="103">
        <v>0</v>
      </c>
      <c r="AP38" s="103">
        <v>0</v>
      </c>
      <c r="AQ38" s="103">
        <v>0</v>
      </c>
      <c r="AR38" s="103">
        <v>0</v>
      </c>
      <c r="AS38" s="103">
        <v>115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33</v>
      </c>
      <c r="B39" s="113" t="s">
        <v>318</v>
      </c>
      <c r="C39" s="101" t="s">
        <v>319</v>
      </c>
      <c r="D39" s="103">
        <f>SUM(E39,+H39,+K39)</f>
        <v>15447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15447</v>
      </c>
      <c r="L39" s="103">
        <v>950</v>
      </c>
      <c r="M39" s="103">
        <v>14497</v>
      </c>
      <c r="N39" s="103">
        <f>SUM(O39,+V39,+AC39)</f>
        <v>15447</v>
      </c>
      <c r="O39" s="103">
        <f>SUM(P39:U39)</f>
        <v>950</v>
      </c>
      <c r="P39" s="103">
        <v>950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14497</v>
      </c>
      <c r="W39" s="103">
        <v>14497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338</v>
      </c>
      <c r="AG39" s="103">
        <v>338</v>
      </c>
      <c r="AH39" s="103">
        <v>0</v>
      </c>
      <c r="AI39" s="103">
        <v>0</v>
      </c>
      <c r="AJ39" s="103">
        <f>SUM(AK39:AS39)</f>
        <v>338</v>
      </c>
      <c r="AK39" s="103">
        <v>0</v>
      </c>
      <c r="AL39" s="103">
        <v>0</v>
      </c>
      <c r="AM39" s="103">
        <v>132</v>
      </c>
      <c r="AN39" s="103">
        <v>111</v>
      </c>
      <c r="AO39" s="103">
        <v>0</v>
      </c>
      <c r="AP39" s="103">
        <v>0</v>
      </c>
      <c r="AQ39" s="103">
        <v>0</v>
      </c>
      <c r="AR39" s="103">
        <v>0</v>
      </c>
      <c r="AS39" s="103">
        <v>95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33</v>
      </c>
      <c r="B40" s="113" t="s">
        <v>320</v>
      </c>
      <c r="C40" s="101" t="s">
        <v>321</v>
      </c>
      <c r="D40" s="103">
        <f>SUM(E40,+H40,+K40)</f>
        <v>2447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2447</v>
      </c>
      <c r="L40" s="103">
        <v>116</v>
      </c>
      <c r="M40" s="103">
        <v>2331</v>
      </c>
      <c r="N40" s="103">
        <f>SUM(O40,+V40,+AC40)</f>
        <v>2447</v>
      </c>
      <c r="O40" s="103">
        <f>SUM(P40:U40)</f>
        <v>116</v>
      </c>
      <c r="P40" s="103">
        <v>116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2331</v>
      </c>
      <c r="W40" s="103">
        <v>2331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</v>
      </c>
      <c r="AG40" s="103">
        <v>3</v>
      </c>
      <c r="AH40" s="103">
        <v>0</v>
      </c>
      <c r="AI40" s="103">
        <v>0</v>
      </c>
      <c r="AJ40" s="103">
        <f>SUM(AK40:AS40)</f>
        <v>3</v>
      </c>
      <c r="AK40" s="103">
        <v>0</v>
      </c>
      <c r="AL40" s="103">
        <v>0</v>
      </c>
      <c r="AM40" s="103">
        <v>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33</v>
      </c>
      <c r="B41" s="113" t="s">
        <v>322</v>
      </c>
      <c r="C41" s="101" t="s">
        <v>323</v>
      </c>
      <c r="D41" s="103">
        <f>SUM(E41,+H41,+K41)</f>
        <v>2198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2198</v>
      </c>
      <c r="L41" s="103">
        <v>107</v>
      </c>
      <c r="M41" s="103">
        <v>2091</v>
      </c>
      <c r="N41" s="103">
        <f>SUM(O41,+V41,+AC41)</f>
        <v>2198</v>
      </c>
      <c r="O41" s="103">
        <f>SUM(P41:U41)</f>
        <v>107</v>
      </c>
      <c r="P41" s="103">
        <v>107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2091</v>
      </c>
      <c r="W41" s="103">
        <v>2091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9</v>
      </c>
      <c r="AG41" s="103">
        <v>9</v>
      </c>
      <c r="AH41" s="103">
        <v>0</v>
      </c>
      <c r="AI41" s="103">
        <v>0</v>
      </c>
      <c r="AJ41" s="103">
        <f>SUM(AK41:AS41)</f>
        <v>19</v>
      </c>
      <c r="AK41" s="103">
        <v>16</v>
      </c>
      <c r="AL41" s="103">
        <v>3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9</v>
      </c>
      <c r="AU41" s="103">
        <v>9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3</v>
      </c>
      <c r="BA41" s="103">
        <v>3</v>
      </c>
      <c r="BB41" s="103">
        <v>0</v>
      </c>
      <c r="BC41" s="103">
        <v>0</v>
      </c>
    </row>
    <row r="42" spans="1:55" s="105" customFormat="1" ht="13.5" customHeight="1">
      <c r="A42" s="115" t="s">
        <v>33</v>
      </c>
      <c r="B42" s="113" t="s">
        <v>324</v>
      </c>
      <c r="C42" s="101" t="s">
        <v>325</v>
      </c>
      <c r="D42" s="103">
        <f>SUM(E42,+H42,+K42)</f>
        <v>1733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1733</v>
      </c>
      <c r="L42" s="103">
        <v>50</v>
      </c>
      <c r="M42" s="103">
        <v>1683</v>
      </c>
      <c r="N42" s="103">
        <f>SUM(O42,+V42,+AC42)</f>
        <v>1733</v>
      </c>
      <c r="O42" s="103">
        <f>SUM(P42:U42)</f>
        <v>50</v>
      </c>
      <c r="P42" s="103">
        <v>50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1683</v>
      </c>
      <c r="W42" s="103">
        <v>1683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7</v>
      </c>
      <c r="AG42" s="103">
        <v>7</v>
      </c>
      <c r="AH42" s="103">
        <v>0</v>
      </c>
      <c r="AI42" s="103">
        <v>0</v>
      </c>
      <c r="AJ42" s="103">
        <f>SUM(AK42:AS42)</f>
        <v>16</v>
      </c>
      <c r="AK42" s="103">
        <v>13</v>
      </c>
      <c r="AL42" s="103">
        <v>3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7</v>
      </c>
      <c r="AU42" s="103">
        <v>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3</v>
      </c>
      <c r="BA42" s="103">
        <v>3</v>
      </c>
      <c r="BB42" s="103">
        <v>0</v>
      </c>
      <c r="BC42" s="103">
        <v>0</v>
      </c>
    </row>
    <row r="43" spans="1:55" s="105" customFormat="1" ht="13.5" customHeight="1">
      <c r="A43" s="115" t="s">
        <v>33</v>
      </c>
      <c r="B43" s="113" t="s">
        <v>326</v>
      </c>
      <c r="C43" s="101" t="s">
        <v>327</v>
      </c>
      <c r="D43" s="103">
        <f>SUM(E43,+H43,+K43)</f>
        <v>1362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1362</v>
      </c>
      <c r="L43" s="103">
        <v>258</v>
      </c>
      <c r="M43" s="103">
        <v>1104</v>
      </c>
      <c r="N43" s="103">
        <f>SUM(O43,+V43,+AC43)</f>
        <v>1362</v>
      </c>
      <c r="O43" s="103">
        <f>SUM(P43:U43)</f>
        <v>258</v>
      </c>
      <c r="P43" s="103">
        <v>258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1104</v>
      </c>
      <c r="W43" s="103">
        <v>1104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6</v>
      </c>
      <c r="AG43" s="103">
        <v>6</v>
      </c>
      <c r="AH43" s="103">
        <v>0</v>
      </c>
      <c r="AI43" s="103">
        <v>0</v>
      </c>
      <c r="AJ43" s="103">
        <f>SUM(AK43:AS43)</f>
        <v>12</v>
      </c>
      <c r="AK43" s="103">
        <v>10</v>
      </c>
      <c r="AL43" s="103">
        <v>2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6</v>
      </c>
      <c r="AU43" s="103">
        <v>6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2</v>
      </c>
      <c r="BA43" s="103">
        <v>2</v>
      </c>
      <c r="BB43" s="103">
        <v>0</v>
      </c>
      <c r="BC43" s="103">
        <v>0</v>
      </c>
    </row>
    <row r="44" spans="1:55" s="105" customFormat="1" ht="13.5" customHeight="1">
      <c r="A44" s="115" t="s">
        <v>33</v>
      </c>
      <c r="B44" s="113" t="s">
        <v>328</v>
      </c>
      <c r="C44" s="101" t="s">
        <v>329</v>
      </c>
      <c r="D44" s="103">
        <f>SUM(E44,+H44,+K44)</f>
        <v>3288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3288</v>
      </c>
      <c r="L44" s="103">
        <v>252</v>
      </c>
      <c r="M44" s="103">
        <v>3036</v>
      </c>
      <c r="N44" s="103">
        <f>SUM(O44,+V44,+AC44)</f>
        <v>3288</v>
      </c>
      <c r="O44" s="103">
        <f>SUM(P44:U44)</f>
        <v>252</v>
      </c>
      <c r="P44" s="103">
        <v>252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3036</v>
      </c>
      <c r="W44" s="103">
        <v>3036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14</v>
      </c>
      <c r="AG44" s="103">
        <v>14</v>
      </c>
      <c r="AH44" s="103">
        <v>0</v>
      </c>
      <c r="AI44" s="103">
        <v>0</v>
      </c>
      <c r="AJ44" s="103">
        <f>SUM(AK44:AS44)</f>
        <v>29</v>
      </c>
      <c r="AK44" s="103">
        <v>24</v>
      </c>
      <c r="AL44" s="103">
        <v>5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14</v>
      </c>
      <c r="AU44" s="103">
        <v>14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5</v>
      </c>
      <c r="BA44" s="103">
        <v>5</v>
      </c>
      <c r="BB44" s="103">
        <v>0</v>
      </c>
      <c r="BC44" s="103">
        <v>0</v>
      </c>
    </row>
    <row r="45" spans="1:55" s="105" customFormat="1" ht="13.5" customHeight="1">
      <c r="A45" s="115" t="s">
        <v>33</v>
      </c>
      <c r="B45" s="113" t="s">
        <v>330</v>
      </c>
      <c r="C45" s="101" t="s">
        <v>331</v>
      </c>
      <c r="D45" s="103">
        <f>SUM(E45,+H45,+K45)</f>
        <v>2574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2574</v>
      </c>
      <c r="L45" s="103">
        <v>630</v>
      </c>
      <c r="M45" s="103">
        <v>1944</v>
      </c>
      <c r="N45" s="103">
        <f>SUM(O45,+V45,+AC45)</f>
        <v>2574</v>
      </c>
      <c r="O45" s="103">
        <f>SUM(P45:U45)</f>
        <v>630</v>
      </c>
      <c r="P45" s="103">
        <v>630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1944</v>
      </c>
      <c r="W45" s="103">
        <v>1944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11</v>
      </c>
      <c r="AG45" s="103">
        <v>11</v>
      </c>
      <c r="AH45" s="103">
        <v>0</v>
      </c>
      <c r="AI45" s="103">
        <v>0</v>
      </c>
      <c r="AJ45" s="103">
        <f>SUM(AK45:AS45)</f>
        <v>23</v>
      </c>
      <c r="AK45" s="103">
        <v>19</v>
      </c>
      <c r="AL45" s="103">
        <v>4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11</v>
      </c>
      <c r="AU45" s="103">
        <v>11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4</v>
      </c>
      <c r="BA45" s="103">
        <v>4</v>
      </c>
      <c r="BB45" s="103">
        <v>0</v>
      </c>
      <c r="BC45" s="103">
        <v>0</v>
      </c>
    </row>
    <row r="46" spans="1:55" s="105" customFormat="1" ht="13.5" customHeight="1">
      <c r="A46" s="115" t="s">
        <v>33</v>
      </c>
      <c r="B46" s="113" t="s">
        <v>332</v>
      </c>
      <c r="C46" s="101" t="s">
        <v>333</v>
      </c>
      <c r="D46" s="103">
        <f>SUM(E46,+H46,+K46)</f>
        <v>8214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8214</v>
      </c>
      <c r="L46" s="103">
        <v>643</v>
      </c>
      <c r="M46" s="103">
        <v>7571</v>
      </c>
      <c r="N46" s="103">
        <f>SUM(O46,+V46,+AC46)</f>
        <v>8214</v>
      </c>
      <c r="O46" s="103">
        <f>SUM(P46:U46)</f>
        <v>643</v>
      </c>
      <c r="P46" s="103">
        <v>643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7571</v>
      </c>
      <c r="W46" s="103">
        <v>7571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35</v>
      </c>
      <c r="AG46" s="103">
        <v>35</v>
      </c>
      <c r="AH46" s="103">
        <v>0</v>
      </c>
      <c r="AI46" s="103">
        <v>0</v>
      </c>
      <c r="AJ46" s="103">
        <f>SUM(AK46:AS46)</f>
        <v>72</v>
      </c>
      <c r="AK46" s="103">
        <v>60</v>
      </c>
      <c r="AL46" s="103">
        <v>12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35</v>
      </c>
      <c r="AU46" s="103">
        <v>35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12</v>
      </c>
      <c r="BA46" s="103">
        <v>12</v>
      </c>
      <c r="BB46" s="103">
        <v>0</v>
      </c>
      <c r="BC46" s="103">
        <v>0</v>
      </c>
    </row>
    <row r="47" spans="1:55" s="105" customFormat="1" ht="13.5" customHeight="1">
      <c r="A47" s="115" t="s">
        <v>33</v>
      </c>
      <c r="B47" s="113" t="s">
        <v>334</v>
      </c>
      <c r="C47" s="101" t="s">
        <v>335</v>
      </c>
      <c r="D47" s="103">
        <f>SUM(E47,+H47,+K47)</f>
        <v>2073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2073</v>
      </c>
      <c r="L47" s="103">
        <v>100</v>
      </c>
      <c r="M47" s="103">
        <v>1973</v>
      </c>
      <c r="N47" s="103">
        <f>SUM(O47,+V47,+AC47)</f>
        <v>2073</v>
      </c>
      <c r="O47" s="103">
        <f>SUM(P47:U47)</f>
        <v>100</v>
      </c>
      <c r="P47" s="103">
        <v>100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1973</v>
      </c>
      <c r="W47" s="103">
        <v>1973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9</v>
      </c>
      <c r="AG47" s="103">
        <v>9</v>
      </c>
      <c r="AH47" s="103">
        <v>0</v>
      </c>
      <c r="AI47" s="103">
        <v>0</v>
      </c>
      <c r="AJ47" s="103">
        <f>SUM(AK47:AS47)</f>
        <v>18</v>
      </c>
      <c r="AK47" s="103">
        <v>15</v>
      </c>
      <c r="AL47" s="103">
        <v>3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9</v>
      </c>
      <c r="AU47" s="103">
        <v>9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3</v>
      </c>
      <c r="BA47" s="103">
        <v>3</v>
      </c>
      <c r="BB47" s="103">
        <v>0</v>
      </c>
      <c r="BC47" s="103">
        <v>0</v>
      </c>
    </row>
    <row r="48" spans="1:55" s="105" customFormat="1" ht="13.5" customHeight="1">
      <c r="A48" s="115" t="s">
        <v>33</v>
      </c>
      <c r="B48" s="113" t="s">
        <v>336</v>
      </c>
      <c r="C48" s="101" t="s">
        <v>337</v>
      </c>
      <c r="D48" s="103">
        <f>SUM(E48,+H48,+K48)</f>
        <v>5074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5074</v>
      </c>
      <c r="L48" s="103">
        <v>1154</v>
      </c>
      <c r="M48" s="103">
        <v>3920</v>
      </c>
      <c r="N48" s="103">
        <f>SUM(O48,+V48,+AC48)</f>
        <v>5074</v>
      </c>
      <c r="O48" s="103">
        <f>SUM(P48:U48)</f>
        <v>1154</v>
      </c>
      <c r="P48" s="103">
        <v>1154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3920</v>
      </c>
      <c r="W48" s="103">
        <v>3920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21</v>
      </c>
      <c r="AG48" s="103">
        <v>21</v>
      </c>
      <c r="AH48" s="103">
        <v>0</v>
      </c>
      <c r="AI48" s="103">
        <v>0</v>
      </c>
      <c r="AJ48" s="103">
        <f>SUM(AK48:AS48)</f>
        <v>41</v>
      </c>
      <c r="AK48" s="103">
        <v>37</v>
      </c>
      <c r="AL48" s="103">
        <v>4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21</v>
      </c>
      <c r="AU48" s="103">
        <v>21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7</v>
      </c>
      <c r="BA48" s="103">
        <v>7</v>
      </c>
      <c r="BB48" s="103">
        <v>0</v>
      </c>
      <c r="BC48" s="103">
        <v>0</v>
      </c>
    </row>
    <row r="49" spans="1:55" s="105" customFormat="1" ht="13.5" customHeight="1">
      <c r="A49" s="115" t="s">
        <v>33</v>
      </c>
      <c r="B49" s="113" t="s">
        <v>338</v>
      </c>
      <c r="C49" s="101" t="s">
        <v>339</v>
      </c>
      <c r="D49" s="103">
        <f>SUM(E49,+H49,+K49)</f>
        <v>536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536</v>
      </c>
      <c r="L49" s="103">
        <v>110</v>
      </c>
      <c r="M49" s="103">
        <v>426</v>
      </c>
      <c r="N49" s="103">
        <f>SUM(O49,+V49,+AC49)</f>
        <v>536</v>
      </c>
      <c r="O49" s="103">
        <f>SUM(P49:U49)</f>
        <v>110</v>
      </c>
      <c r="P49" s="103">
        <v>0</v>
      </c>
      <c r="Q49" s="103">
        <v>0</v>
      </c>
      <c r="R49" s="103">
        <v>0</v>
      </c>
      <c r="S49" s="103">
        <v>110</v>
      </c>
      <c r="T49" s="103">
        <v>0</v>
      </c>
      <c r="U49" s="103">
        <v>0</v>
      </c>
      <c r="V49" s="103">
        <f>SUM(W49:AB49)</f>
        <v>426</v>
      </c>
      <c r="W49" s="103">
        <v>0</v>
      </c>
      <c r="X49" s="103">
        <v>0</v>
      </c>
      <c r="Y49" s="103">
        <v>0</v>
      </c>
      <c r="Z49" s="103">
        <v>426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9">
    <sortCondition ref="A8:A49"/>
    <sortCondition ref="B8:B49"/>
    <sortCondition ref="C8:C49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21302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21303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21341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21361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21362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21381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21382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21383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21401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21403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21404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21421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21501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21502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21503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21504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21505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21506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21507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21521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21604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2022-01-31T06:12:32Z</dcterms:modified>
</cp:coreProperties>
</file>