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9山梨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組合分担金内訳!$A$6:$BE$33</definedName>
    <definedName name="_xlnm._FilterDatabase" localSheetId="3" hidden="1">'廃棄物事業経費（歳出）'!$A$6:$CI$43</definedName>
    <definedName name="_xlnm._FilterDatabase" localSheetId="2" hidden="1">'廃棄物事業経費（歳入）'!$A$6:$AE$43</definedName>
    <definedName name="_xlnm._FilterDatabase" localSheetId="0" hidden="1">'廃棄物事業経費（市町村）'!$A$6:$DJ$33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組合分担金内訳!$2:$34</definedName>
    <definedName name="_xlnm.Print_Area" localSheetId="3">'廃棄物事業経費（歳出）'!$2:$44</definedName>
    <definedName name="_xlnm.Print_Area" localSheetId="2">'廃棄物事業経費（歳入）'!$2:$44</definedName>
    <definedName name="_xlnm.Print_Area" localSheetId="0">'廃棄物事業経費（市町村）'!$2:$34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2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G9" i="5"/>
  <c r="I9" i="5" s="1"/>
  <c r="G10" i="5"/>
  <c r="I10" i="5" s="1"/>
  <c r="G11" i="5"/>
  <c r="I11" i="5" s="1"/>
  <c r="G12" i="5"/>
  <c r="I12" i="5" s="1"/>
  <c r="G13" i="5"/>
  <c r="I13" i="5" s="1"/>
  <c r="G14" i="5"/>
  <c r="G15" i="5"/>
  <c r="I15" i="5" s="1"/>
  <c r="G16" i="5"/>
  <c r="I16" i="5" s="1"/>
  <c r="G17" i="5"/>
  <c r="I17" i="5" s="1"/>
  <c r="G18" i="5"/>
  <c r="I18" i="5" s="1"/>
  <c r="G19" i="5"/>
  <c r="I19" i="5" s="1"/>
  <c r="G20" i="5"/>
  <c r="G21" i="5"/>
  <c r="I21" i="5" s="1"/>
  <c r="G22" i="5"/>
  <c r="I22" i="5" s="1"/>
  <c r="G23" i="5"/>
  <c r="I23" i="5" s="1"/>
  <c r="G24" i="5"/>
  <c r="I24" i="5" s="1"/>
  <c r="G25" i="5"/>
  <c r="I25" i="5" s="1"/>
  <c r="G26" i="5"/>
  <c r="G27" i="5"/>
  <c r="I27" i="5" s="1"/>
  <c r="G28" i="5"/>
  <c r="I28" i="5" s="1"/>
  <c r="G29" i="5"/>
  <c r="G30" i="5"/>
  <c r="I30" i="5" s="1"/>
  <c r="G31" i="5"/>
  <c r="I31" i="5" s="1"/>
  <c r="G32" i="5"/>
  <c r="G33" i="5"/>
  <c r="I33" i="5" s="1"/>
  <c r="G34" i="5"/>
  <c r="I34" i="5" s="1"/>
  <c r="F8" i="5"/>
  <c r="F1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D9" i="5"/>
  <c r="F9" i="5" s="1"/>
  <c r="D10" i="5"/>
  <c r="F10" i="5" s="1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A9" i="4"/>
  <c r="CA15" i="4"/>
  <c r="CA21" i="4"/>
  <c r="CA27" i="4"/>
  <c r="CA33" i="4"/>
  <c r="CA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V1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Q11" i="4"/>
  <c r="BQ17" i="4"/>
  <c r="BQ23" i="4"/>
  <c r="BQ29" i="4"/>
  <c r="BQ35" i="4"/>
  <c r="BQ4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I27" i="4"/>
  <c r="BI33" i="4"/>
  <c r="BI39" i="4"/>
  <c r="BH26" i="4"/>
  <c r="BG25" i="4"/>
  <c r="BG3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T8" i="4"/>
  <c r="AT9" i="4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N35" i="4" s="1"/>
  <c r="BG35" i="4" s="1"/>
  <c r="AT36" i="4"/>
  <c r="AT37" i="4"/>
  <c r="AT38" i="4"/>
  <c r="AT39" i="4"/>
  <c r="AT40" i="4"/>
  <c r="AT41" i="4"/>
  <c r="AN41" i="4" s="1"/>
  <c r="BG41" i="4" s="1"/>
  <c r="AT42" i="4"/>
  <c r="AT43" i="4"/>
  <c r="AT44" i="4"/>
  <c r="AO8" i="4"/>
  <c r="AO9" i="4"/>
  <c r="AO10" i="4"/>
  <c r="AN10" i="4" s="1"/>
  <c r="BG10" i="4" s="1"/>
  <c r="AO11" i="4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N22" i="4" s="1"/>
  <c r="BG22" i="4" s="1"/>
  <c r="AO23" i="4"/>
  <c r="AO24" i="4"/>
  <c r="AO25" i="4"/>
  <c r="AO26" i="4"/>
  <c r="AO27" i="4"/>
  <c r="AO28" i="4"/>
  <c r="AN28" i="4" s="1"/>
  <c r="BG28" i="4" s="1"/>
  <c r="AO29" i="4"/>
  <c r="AO30" i="4"/>
  <c r="AO31" i="4"/>
  <c r="AO32" i="4"/>
  <c r="AO33" i="4"/>
  <c r="AO34" i="4"/>
  <c r="AN34" i="4" s="1"/>
  <c r="BG34" i="4" s="1"/>
  <c r="AO35" i="4"/>
  <c r="AO36" i="4"/>
  <c r="AO37" i="4"/>
  <c r="AO38" i="4"/>
  <c r="AO39" i="4"/>
  <c r="AO40" i="4"/>
  <c r="AN40" i="4" s="1"/>
  <c r="BG40" i="4" s="1"/>
  <c r="AO41" i="4"/>
  <c r="AO42" i="4"/>
  <c r="AO43" i="4"/>
  <c r="AO44" i="4"/>
  <c r="AN8" i="4"/>
  <c r="AN9" i="4"/>
  <c r="BG9" i="4" s="1"/>
  <c r="AN13" i="4"/>
  <c r="AN14" i="4"/>
  <c r="AN15" i="4"/>
  <c r="BG15" i="4" s="1"/>
  <c r="AN19" i="4"/>
  <c r="AN20" i="4"/>
  <c r="AN21" i="4"/>
  <c r="BG21" i="4" s="1"/>
  <c r="AN25" i="4"/>
  <c r="AN26" i="4"/>
  <c r="AN27" i="4"/>
  <c r="BG27" i="4" s="1"/>
  <c r="AN31" i="4"/>
  <c r="AN32" i="4"/>
  <c r="AN33" i="4"/>
  <c r="BG33" i="4" s="1"/>
  <c r="AN37" i="4"/>
  <c r="AN38" i="4"/>
  <c r="AN39" i="4"/>
  <c r="BG39" i="4" s="1"/>
  <c r="AN43" i="4"/>
  <c r="AN44" i="4"/>
  <c r="AG8" i="4"/>
  <c r="AF8" i="4" s="1"/>
  <c r="AG9" i="4"/>
  <c r="AG10" i="4"/>
  <c r="AF10" i="4" s="1"/>
  <c r="AG11" i="4"/>
  <c r="AG12" i="4"/>
  <c r="AG13" i="4"/>
  <c r="AG14" i="4"/>
  <c r="AF14" i="4" s="1"/>
  <c r="AG15" i="4"/>
  <c r="AG16" i="4"/>
  <c r="AF16" i="4" s="1"/>
  <c r="AG17" i="4"/>
  <c r="AG18" i="4"/>
  <c r="AG19" i="4"/>
  <c r="AG20" i="4"/>
  <c r="AF20" i="4" s="1"/>
  <c r="AG21" i="4"/>
  <c r="AG22" i="4"/>
  <c r="AF22" i="4" s="1"/>
  <c r="AG23" i="4"/>
  <c r="AG24" i="4"/>
  <c r="AG25" i="4"/>
  <c r="AG26" i="4"/>
  <c r="AF26" i="4" s="1"/>
  <c r="AG27" i="4"/>
  <c r="AG28" i="4"/>
  <c r="AF28" i="4" s="1"/>
  <c r="AG29" i="4"/>
  <c r="AG30" i="4"/>
  <c r="AG31" i="4"/>
  <c r="AG32" i="4"/>
  <c r="AF32" i="4" s="1"/>
  <c r="AG33" i="4"/>
  <c r="AG34" i="4"/>
  <c r="AF34" i="4" s="1"/>
  <c r="AG35" i="4"/>
  <c r="AG36" i="4"/>
  <c r="AG37" i="4"/>
  <c r="AG38" i="4"/>
  <c r="AF38" i="4" s="1"/>
  <c r="AG39" i="4"/>
  <c r="AG40" i="4"/>
  <c r="AF40" i="4" s="1"/>
  <c r="AG41" i="4"/>
  <c r="AG42" i="4"/>
  <c r="AG43" i="4"/>
  <c r="AG44" i="4"/>
  <c r="AF44" i="4" s="1"/>
  <c r="AF9" i="4"/>
  <c r="AF11" i="4"/>
  <c r="AF12" i="4"/>
  <c r="AF13" i="4"/>
  <c r="BG13" i="4" s="1"/>
  <c r="AF15" i="4"/>
  <c r="AF17" i="4"/>
  <c r="AF18" i="4"/>
  <c r="AF19" i="4"/>
  <c r="BG19" i="4" s="1"/>
  <c r="AF21" i="4"/>
  <c r="AF23" i="4"/>
  <c r="AF24" i="4"/>
  <c r="AF25" i="4"/>
  <c r="AF27" i="4"/>
  <c r="AF29" i="4"/>
  <c r="AF30" i="4"/>
  <c r="AF31" i="4"/>
  <c r="BG31" i="4" s="1"/>
  <c r="AF33" i="4"/>
  <c r="AF35" i="4"/>
  <c r="AF36" i="4"/>
  <c r="AF37" i="4"/>
  <c r="AF39" i="4"/>
  <c r="AF41" i="4"/>
  <c r="AF42" i="4"/>
  <c r="AF43" i="4"/>
  <c r="BG43" i="4" s="1"/>
  <c r="W8" i="4"/>
  <c r="CA8" i="4" s="1"/>
  <c r="W9" i="4"/>
  <c r="W10" i="4"/>
  <c r="CA10" i="4" s="1"/>
  <c r="W11" i="4"/>
  <c r="CA11" i="4" s="1"/>
  <c r="W12" i="4"/>
  <c r="W13" i="4"/>
  <c r="CA13" i="4" s="1"/>
  <c r="W14" i="4"/>
  <c r="CA14" i="4" s="1"/>
  <c r="W15" i="4"/>
  <c r="W16" i="4"/>
  <c r="CA16" i="4" s="1"/>
  <c r="W17" i="4"/>
  <c r="CA17" i="4" s="1"/>
  <c r="W18" i="4"/>
  <c r="W19" i="4"/>
  <c r="CA19" i="4" s="1"/>
  <c r="W20" i="4"/>
  <c r="CA20" i="4" s="1"/>
  <c r="W21" i="4"/>
  <c r="W22" i="4"/>
  <c r="CA22" i="4" s="1"/>
  <c r="W23" i="4"/>
  <c r="CA23" i="4" s="1"/>
  <c r="W24" i="4"/>
  <c r="W25" i="4"/>
  <c r="CA25" i="4" s="1"/>
  <c r="W26" i="4"/>
  <c r="CA26" i="4" s="1"/>
  <c r="W27" i="4"/>
  <c r="W28" i="4"/>
  <c r="CA28" i="4" s="1"/>
  <c r="W29" i="4"/>
  <c r="CA29" i="4" s="1"/>
  <c r="W30" i="4"/>
  <c r="W31" i="4"/>
  <c r="CA31" i="4" s="1"/>
  <c r="W32" i="4"/>
  <c r="CA32" i="4" s="1"/>
  <c r="W33" i="4"/>
  <c r="W34" i="4"/>
  <c r="CA34" i="4" s="1"/>
  <c r="W35" i="4"/>
  <c r="CA35" i="4" s="1"/>
  <c r="W36" i="4"/>
  <c r="W37" i="4"/>
  <c r="CA37" i="4" s="1"/>
  <c r="W38" i="4"/>
  <c r="CA38" i="4" s="1"/>
  <c r="W39" i="4"/>
  <c r="W40" i="4"/>
  <c r="CA40" i="4" s="1"/>
  <c r="W41" i="4"/>
  <c r="CA41" i="4" s="1"/>
  <c r="W42" i="4"/>
  <c r="W43" i="4"/>
  <c r="CA43" i="4" s="1"/>
  <c r="W44" i="4"/>
  <c r="CA44" i="4" s="1"/>
  <c r="R8" i="4"/>
  <c r="BV8" i="4" s="1"/>
  <c r="R9" i="4"/>
  <c r="BV9" i="4" s="1"/>
  <c r="R10" i="4"/>
  <c r="R11" i="4"/>
  <c r="R12" i="4"/>
  <c r="BV12" i="4" s="1"/>
  <c r="R13" i="4"/>
  <c r="BV13" i="4" s="1"/>
  <c r="R14" i="4"/>
  <c r="BV14" i="4" s="1"/>
  <c r="R15" i="4"/>
  <c r="BV15" i="4" s="1"/>
  <c r="R16" i="4"/>
  <c r="L16" i="4" s="1"/>
  <c r="BP16" i="4" s="1"/>
  <c r="R17" i="4"/>
  <c r="R18" i="4"/>
  <c r="BV18" i="4" s="1"/>
  <c r="R19" i="4"/>
  <c r="BV19" i="4" s="1"/>
  <c r="R20" i="4"/>
  <c r="BV20" i="4" s="1"/>
  <c r="R21" i="4"/>
  <c r="BV21" i="4" s="1"/>
  <c r="R22" i="4"/>
  <c r="R23" i="4"/>
  <c r="R24" i="4"/>
  <c r="BV24" i="4" s="1"/>
  <c r="R25" i="4"/>
  <c r="BV25" i="4" s="1"/>
  <c r="R26" i="4"/>
  <c r="BV26" i="4" s="1"/>
  <c r="R27" i="4"/>
  <c r="BV27" i="4" s="1"/>
  <c r="R28" i="4"/>
  <c r="R29" i="4"/>
  <c r="R30" i="4"/>
  <c r="BV30" i="4" s="1"/>
  <c r="R31" i="4"/>
  <c r="BV31" i="4" s="1"/>
  <c r="R32" i="4"/>
  <c r="BV32" i="4" s="1"/>
  <c r="R33" i="4"/>
  <c r="BV33" i="4" s="1"/>
  <c r="R34" i="4"/>
  <c r="R35" i="4"/>
  <c r="R36" i="4"/>
  <c r="BV36" i="4" s="1"/>
  <c r="R37" i="4"/>
  <c r="BV37" i="4" s="1"/>
  <c r="R38" i="4"/>
  <c r="BV38" i="4" s="1"/>
  <c r="R39" i="4"/>
  <c r="BV39" i="4" s="1"/>
  <c r="R40" i="4"/>
  <c r="R41" i="4"/>
  <c r="R42" i="4"/>
  <c r="BV42" i="4" s="1"/>
  <c r="R43" i="4"/>
  <c r="BV43" i="4" s="1"/>
  <c r="R44" i="4"/>
  <c r="BV44" i="4" s="1"/>
  <c r="M8" i="4"/>
  <c r="BQ8" i="4" s="1"/>
  <c r="M9" i="4"/>
  <c r="M10" i="4"/>
  <c r="M11" i="4"/>
  <c r="M12" i="4"/>
  <c r="BQ12" i="4" s="1"/>
  <c r="M13" i="4"/>
  <c r="BQ13" i="4" s="1"/>
  <c r="M14" i="4"/>
  <c r="BQ14" i="4" s="1"/>
  <c r="M15" i="4"/>
  <c r="M16" i="4"/>
  <c r="M17" i="4"/>
  <c r="M18" i="4"/>
  <c r="BQ18" i="4" s="1"/>
  <c r="M19" i="4"/>
  <c r="BQ19" i="4" s="1"/>
  <c r="M20" i="4"/>
  <c r="BQ20" i="4" s="1"/>
  <c r="M21" i="4"/>
  <c r="M22" i="4"/>
  <c r="M23" i="4"/>
  <c r="M24" i="4"/>
  <c r="BQ24" i="4" s="1"/>
  <c r="M25" i="4"/>
  <c r="BQ25" i="4" s="1"/>
  <c r="M26" i="4"/>
  <c r="BQ26" i="4" s="1"/>
  <c r="M27" i="4"/>
  <c r="M28" i="4"/>
  <c r="M29" i="4"/>
  <c r="M30" i="4"/>
  <c r="BQ30" i="4" s="1"/>
  <c r="M31" i="4"/>
  <c r="BQ31" i="4" s="1"/>
  <c r="M32" i="4"/>
  <c r="BQ32" i="4" s="1"/>
  <c r="M33" i="4"/>
  <c r="M34" i="4"/>
  <c r="M35" i="4"/>
  <c r="M36" i="4"/>
  <c r="BQ36" i="4" s="1"/>
  <c r="M37" i="4"/>
  <c r="BQ37" i="4" s="1"/>
  <c r="M38" i="4"/>
  <c r="BQ38" i="4" s="1"/>
  <c r="M39" i="4"/>
  <c r="M40" i="4"/>
  <c r="M41" i="4"/>
  <c r="M42" i="4"/>
  <c r="BQ42" i="4" s="1"/>
  <c r="M43" i="4"/>
  <c r="BQ43" i="4" s="1"/>
  <c r="M44" i="4"/>
  <c r="BQ44" i="4" s="1"/>
  <c r="L8" i="4"/>
  <c r="BP8" i="4" s="1"/>
  <c r="L12" i="4"/>
  <c r="L13" i="4"/>
  <c r="BP13" i="4" s="1"/>
  <c r="L14" i="4"/>
  <c r="BP14" i="4" s="1"/>
  <c r="L18" i="4"/>
  <c r="L19" i="4"/>
  <c r="BP19" i="4" s="1"/>
  <c r="L20" i="4"/>
  <c r="BP20" i="4" s="1"/>
  <c r="L24" i="4"/>
  <c r="L25" i="4"/>
  <c r="BP25" i="4" s="1"/>
  <c r="L26" i="4"/>
  <c r="BP26" i="4" s="1"/>
  <c r="L30" i="4"/>
  <c r="L31" i="4"/>
  <c r="BP31" i="4" s="1"/>
  <c r="L32" i="4"/>
  <c r="BP32" i="4" s="1"/>
  <c r="L36" i="4"/>
  <c r="L37" i="4"/>
  <c r="BP37" i="4" s="1"/>
  <c r="L38" i="4"/>
  <c r="BP38" i="4" s="1"/>
  <c r="L42" i="4"/>
  <c r="L43" i="4"/>
  <c r="BP43" i="4" s="1"/>
  <c r="L44" i="4"/>
  <c r="BP44" i="4" s="1"/>
  <c r="E8" i="4"/>
  <c r="E9" i="4"/>
  <c r="D9" i="4" s="1"/>
  <c r="E10" i="4"/>
  <c r="BI10" i="4" s="1"/>
  <c r="E11" i="4"/>
  <c r="BI11" i="4" s="1"/>
  <c r="E12" i="4"/>
  <c r="BI12" i="4" s="1"/>
  <c r="E13" i="4"/>
  <c r="E14" i="4"/>
  <c r="E15" i="4"/>
  <c r="D15" i="4" s="1"/>
  <c r="E16" i="4"/>
  <c r="BI16" i="4" s="1"/>
  <c r="E17" i="4"/>
  <c r="E18" i="4"/>
  <c r="BI18" i="4" s="1"/>
  <c r="E19" i="4"/>
  <c r="E20" i="4"/>
  <c r="E21" i="4"/>
  <c r="BI21" i="4" s="1"/>
  <c r="E22" i="4"/>
  <c r="BI22" i="4" s="1"/>
  <c r="E23" i="4"/>
  <c r="E24" i="4"/>
  <c r="BI24" i="4" s="1"/>
  <c r="E25" i="4"/>
  <c r="BI25" i="4" s="1"/>
  <c r="E26" i="4"/>
  <c r="E27" i="4"/>
  <c r="E28" i="4"/>
  <c r="BI28" i="4" s="1"/>
  <c r="E29" i="4"/>
  <c r="E30" i="4"/>
  <c r="BI30" i="4" s="1"/>
  <c r="E31" i="4"/>
  <c r="BI31" i="4" s="1"/>
  <c r="E32" i="4"/>
  <c r="E33" i="4"/>
  <c r="E34" i="4"/>
  <c r="BI34" i="4" s="1"/>
  <c r="E35" i="4"/>
  <c r="E36" i="4"/>
  <c r="BI36" i="4" s="1"/>
  <c r="E37" i="4"/>
  <c r="BI37" i="4" s="1"/>
  <c r="E38" i="4"/>
  <c r="E39" i="4"/>
  <c r="E40" i="4"/>
  <c r="BI40" i="4" s="1"/>
  <c r="E41" i="4"/>
  <c r="E42" i="4"/>
  <c r="BI42" i="4" s="1"/>
  <c r="E43" i="4"/>
  <c r="BI43" i="4" s="1"/>
  <c r="E44" i="4"/>
  <c r="D8" i="4"/>
  <c r="D10" i="4"/>
  <c r="D11" i="4"/>
  <c r="D12" i="4"/>
  <c r="BH12" i="4" s="1"/>
  <c r="D14" i="4"/>
  <c r="AE14" i="4" s="1"/>
  <c r="D16" i="4"/>
  <c r="D20" i="4"/>
  <c r="D21" i="4"/>
  <c r="D22" i="4"/>
  <c r="D26" i="4"/>
  <c r="AE26" i="4" s="1"/>
  <c r="D27" i="4"/>
  <c r="D28" i="4"/>
  <c r="D32" i="4"/>
  <c r="D33" i="4"/>
  <c r="D34" i="4"/>
  <c r="D38" i="4"/>
  <c r="D39" i="4"/>
  <c r="D40" i="4"/>
  <c r="D4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W12" i="3"/>
  <c r="W13" i="3"/>
  <c r="W18" i="3"/>
  <c r="W19" i="3"/>
  <c r="W24" i="3"/>
  <c r="W25" i="3"/>
  <c r="W30" i="3"/>
  <c r="W31" i="3"/>
  <c r="W36" i="3"/>
  <c r="W37" i="3"/>
  <c r="W42" i="3"/>
  <c r="W43" i="3"/>
  <c r="V11" i="3"/>
  <c r="V17" i="3"/>
  <c r="V23" i="3"/>
  <c r="V29" i="3"/>
  <c r="V35" i="3"/>
  <c r="V41" i="3"/>
  <c r="N8" i="3"/>
  <c r="N9" i="3"/>
  <c r="N10" i="3"/>
  <c r="M10" i="3" s="1"/>
  <c r="N11" i="3"/>
  <c r="N12" i="3"/>
  <c r="M12" i="3" s="1"/>
  <c r="V12" i="3" s="1"/>
  <c r="N13" i="3"/>
  <c r="N14" i="3"/>
  <c r="N15" i="3"/>
  <c r="N16" i="3"/>
  <c r="M16" i="3" s="1"/>
  <c r="N17" i="3"/>
  <c r="N18" i="3"/>
  <c r="M18" i="3" s="1"/>
  <c r="V18" i="3" s="1"/>
  <c r="N19" i="3"/>
  <c r="N20" i="3"/>
  <c r="N21" i="3"/>
  <c r="N22" i="3"/>
  <c r="M22" i="3" s="1"/>
  <c r="N23" i="3"/>
  <c r="N24" i="3"/>
  <c r="M24" i="3" s="1"/>
  <c r="V24" i="3" s="1"/>
  <c r="N25" i="3"/>
  <c r="N26" i="3"/>
  <c r="N27" i="3"/>
  <c r="N28" i="3"/>
  <c r="M28" i="3" s="1"/>
  <c r="N29" i="3"/>
  <c r="N30" i="3"/>
  <c r="M30" i="3" s="1"/>
  <c r="V30" i="3" s="1"/>
  <c r="N31" i="3"/>
  <c r="N32" i="3"/>
  <c r="N33" i="3"/>
  <c r="N34" i="3"/>
  <c r="M34" i="3" s="1"/>
  <c r="N35" i="3"/>
  <c r="N36" i="3"/>
  <c r="M36" i="3" s="1"/>
  <c r="V36" i="3" s="1"/>
  <c r="N37" i="3"/>
  <c r="N38" i="3"/>
  <c r="N39" i="3"/>
  <c r="N40" i="3"/>
  <c r="M40" i="3" s="1"/>
  <c r="N41" i="3"/>
  <c r="N42" i="3"/>
  <c r="M42" i="3" s="1"/>
  <c r="V42" i="3" s="1"/>
  <c r="N43" i="3"/>
  <c r="N44" i="3"/>
  <c r="M8" i="3"/>
  <c r="M9" i="3"/>
  <c r="M11" i="3"/>
  <c r="M13" i="3"/>
  <c r="M14" i="3"/>
  <c r="M15" i="3"/>
  <c r="M17" i="3"/>
  <c r="M19" i="3"/>
  <c r="M20" i="3"/>
  <c r="M21" i="3"/>
  <c r="M23" i="3"/>
  <c r="M25" i="3"/>
  <c r="M26" i="3"/>
  <c r="M27" i="3"/>
  <c r="M29" i="3"/>
  <c r="M31" i="3"/>
  <c r="M32" i="3"/>
  <c r="M33" i="3"/>
  <c r="M35" i="3"/>
  <c r="M37" i="3"/>
  <c r="M38" i="3"/>
  <c r="M39" i="3"/>
  <c r="M41" i="3"/>
  <c r="M43" i="3"/>
  <c r="M44" i="3"/>
  <c r="E8" i="3"/>
  <c r="E9" i="3"/>
  <c r="W9" i="3" s="1"/>
  <c r="E10" i="3"/>
  <c r="D10" i="3" s="1"/>
  <c r="E11" i="3"/>
  <c r="W11" i="3" s="1"/>
  <c r="E12" i="3"/>
  <c r="E13" i="3"/>
  <c r="E14" i="3"/>
  <c r="E15" i="3"/>
  <c r="W15" i="3" s="1"/>
  <c r="E16" i="3"/>
  <c r="D16" i="3" s="1"/>
  <c r="E17" i="3"/>
  <c r="W17" i="3" s="1"/>
  <c r="E18" i="3"/>
  <c r="E19" i="3"/>
  <c r="E20" i="3"/>
  <c r="E21" i="3"/>
  <c r="W21" i="3" s="1"/>
  <c r="E22" i="3"/>
  <c r="D22" i="3" s="1"/>
  <c r="E23" i="3"/>
  <c r="W23" i="3" s="1"/>
  <c r="E24" i="3"/>
  <c r="E25" i="3"/>
  <c r="E26" i="3"/>
  <c r="E27" i="3"/>
  <c r="W27" i="3" s="1"/>
  <c r="E28" i="3"/>
  <c r="D28" i="3" s="1"/>
  <c r="E29" i="3"/>
  <c r="W29" i="3" s="1"/>
  <c r="E30" i="3"/>
  <c r="E31" i="3"/>
  <c r="E32" i="3"/>
  <c r="E33" i="3"/>
  <c r="W33" i="3" s="1"/>
  <c r="E34" i="3"/>
  <c r="D34" i="3" s="1"/>
  <c r="E35" i="3"/>
  <c r="W35" i="3" s="1"/>
  <c r="E36" i="3"/>
  <c r="E37" i="3"/>
  <c r="E38" i="3"/>
  <c r="E39" i="3"/>
  <c r="W39" i="3" s="1"/>
  <c r="E40" i="3"/>
  <c r="D40" i="3" s="1"/>
  <c r="E41" i="3"/>
  <c r="W41" i="3" s="1"/>
  <c r="E42" i="3"/>
  <c r="E43" i="3"/>
  <c r="E44" i="3"/>
  <c r="D9" i="3"/>
  <c r="D11" i="3"/>
  <c r="D12" i="3"/>
  <c r="D13" i="3"/>
  <c r="V13" i="3" s="1"/>
  <c r="D15" i="3"/>
  <c r="D17" i="3"/>
  <c r="D18" i="3"/>
  <c r="D19" i="3"/>
  <c r="V19" i="3" s="1"/>
  <c r="D21" i="3"/>
  <c r="V21" i="3" s="1"/>
  <c r="D23" i="3"/>
  <c r="D24" i="3"/>
  <c r="D25" i="3"/>
  <c r="V25" i="3" s="1"/>
  <c r="D27" i="3"/>
  <c r="D29" i="3"/>
  <c r="D30" i="3"/>
  <c r="D31" i="3"/>
  <c r="V31" i="3" s="1"/>
  <c r="D33" i="3"/>
  <c r="D35" i="3"/>
  <c r="D36" i="3"/>
  <c r="D37" i="3"/>
  <c r="V37" i="3" s="1"/>
  <c r="D39" i="3"/>
  <c r="V39" i="3" s="1"/>
  <c r="D41" i="3"/>
  <c r="D42" i="3"/>
  <c r="D43" i="3"/>
  <c r="V43" i="3" s="1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B14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13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R16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J13" i="2"/>
  <c r="BZ8" i="2"/>
  <c r="BZ9" i="2"/>
  <c r="BZ10" i="2"/>
  <c r="BZ11" i="2"/>
  <c r="DB11" i="2" s="1"/>
  <c r="BZ12" i="2"/>
  <c r="DB12" i="2" s="1"/>
  <c r="BZ13" i="2"/>
  <c r="DB13" i="2" s="1"/>
  <c r="BZ14" i="2"/>
  <c r="BZ15" i="2"/>
  <c r="BZ16" i="2"/>
  <c r="BZ17" i="2"/>
  <c r="DB17" i="2" s="1"/>
  <c r="BU8" i="2"/>
  <c r="BU9" i="2"/>
  <c r="CW9" i="2" s="1"/>
  <c r="BU10" i="2"/>
  <c r="BU11" i="2"/>
  <c r="CW11" i="2" s="1"/>
  <c r="BU12" i="2"/>
  <c r="BU13" i="2"/>
  <c r="BU14" i="2"/>
  <c r="BU15" i="2"/>
  <c r="CW15" i="2" s="1"/>
  <c r="BU16" i="2"/>
  <c r="BU17" i="2"/>
  <c r="CW17" i="2" s="1"/>
  <c r="BP8" i="2"/>
  <c r="BP9" i="2"/>
  <c r="CR9" i="2" s="1"/>
  <c r="BP10" i="2"/>
  <c r="BP11" i="2"/>
  <c r="CR11" i="2" s="1"/>
  <c r="BP12" i="2"/>
  <c r="CR12" i="2" s="1"/>
  <c r="BP13" i="2"/>
  <c r="CR13" i="2" s="1"/>
  <c r="BP14" i="2"/>
  <c r="BP15" i="2"/>
  <c r="CR15" i="2" s="1"/>
  <c r="BP16" i="2"/>
  <c r="BO16" i="2" s="1"/>
  <c r="BP17" i="2"/>
  <c r="CR17" i="2" s="1"/>
  <c r="BO12" i="2"/>
  <c r="BO13" i="2"/>
  <c r="BH8" i="2"/>
  <c r="BG8" i="2" s="1"/>
  <c r="CI8" i="2" s="1"/>
  <c r="BH9" i="2"/>
  <c r="CJ9" i="2" s="1"/>
  <c r="BH10" i="2"/>
  <c r="BG10" i="2" s="1"/>
  <c r="BH11" i="2"/>
  <c r="CJ11" i="2" s="1"/>
  <c r="BH12" i="2"/>
  <c r="BH13" i="2"/>
  <c r="BH14" i="2"/>
  <c r="BG14" i="2" s="1"/>
  <c r="CI14" i="2" s="1"/>
  <c r="BH15" i="2"/>
  <c r="CJ15" i="2" s="1"/>
  <c r="BH16" i="2"/>
  <c r="BH17" i="2"/>
  <c r="CJ17" i="2" s="1"/>
  <c r="BG11" i="2"/>
  <c r="CI11" i="2" s="1"/>
  <c r="BG12" i="2"/>
  <c r="CI12" i="2" s="1"/>
  <c r="BG13" i="2"/>
  <c r="CI13" i="2" s="1"/>
  <c r="BG16" i="2"/>
  <c r="CI16" i="2" s="1"/>
  <c r="BG17" i="2"/>
  <c r="CI17" i="2" s="1"/>
  <c r="AX8" i="2"/>
  <c r="DB8" i="2" s="1"/>
  <c r="AX9" i="2"/>
  <c r="DB9" i="2" s="1"/>
  <c r="AX10" i="2"/>
  <c r="DB10" i="2" s="1"/>
  <c r="AX11" i="2"/>
  <c r="AX12" i="2"/>
  <c r="AX13" i="2"/>
  <c r="AX14" i="2"/>
  <c r="AX15" i="2"/>
  <c r="DB15" i="2" s="1"/>
  <c r="AX16" i="2"/>
  <c r="DB16" i="2" s="1"/>
  <c r="AX17" i="2"/>
  <c r="AS8" i="2"/>
  <c r="AS9" i="2"/>
  <c r="AS10" i="2"/>
  <c r="AS11" i="2"/>
  <c r="AM11" i="2" s="1"/>
  <c r="BF11" i="2" s="1"/>
  <c r="AS12" i="2"/>
  <c r="CW12" i="2" s="1"/>
  <c r="AS13" i="2"/>
  <c r="AS14" i="2"/>
  <c r="AS15" i="2"/>
  <c r="AS16" i="2"/>
  <c r="AS17" i="2"/>
  <c r="AM17" i="2" s="1"/>
  <c r="BF17" i="2" s="1"/>
  <c r="AN8" i="2"/>
  <c r="AM8" i="2" s="1"/>
  <c r="BF8" i="2" s="1"/>
  <c r="AN9" i="2"/>
  <c r="AN10" i="2"/>
  <c r="AN11" i="2"/>
  <c r="AN12" i="2"/>
  <c r="AN13" i="2"/>
  <c r="AM13" i="2" s="1"/>
  <c r="BF13" i="2" s="1"/>
  <c r="AN14" i="2"/>
  <c r="AM14" i="2" s="1"/>
  <c r="BF14" i="2" s="1"/>
  <c r="AN15" i="2"/>
  <c r="AN16" i="2"/>
  <c r="AN17" i="2"/>
  <c r="AM9" i="2"/>
  <c r="BF9" i="2" s="1"/>
  <c r="AM15" i="2"/>
  <c r="BF15" i="2" s="1"/>
  <c r="AF8" i="2"/>
  <c r="AF9" i="2"/>
  <c r="AF10" i="2"/>
  <c r="AE10" i="2" s="1"/>
  <c r="AF11" i="2"/>
  <c r="AE11" i="2" s="1"/>
  <c r="AF12" i="2"/>
  <c r="CJ12" i="2" s="1"/>
  <c r="AF13" i="2"/>
  <c r="AF14" i="2"/>
  <c r="AF15" i="2"/>
  <c r="AF16" i="2"/>
  <c r="AE16" i="2" s="1"/>
  <c r="AF17" i="2"/>
  <c r="AE17" i="2" s="1"/>
  <c r="AE8" i="2"/>
  <c r="AE9" i="2"/>
  <c r="AE12" i="2"/>
  <c r="AE13" i="2"/>
  <c r="AE14" i="2"/>
  <c r="AE15" i="2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11" i="2"/>
  <c r="W16" i="2"/>
  <c r="W17" i="2"/>
  <c r="N8" i="2"/>
  <c r="M8" i="2" s="1"/>
  <c r="N9" i="2"/>
  <c r="M9" i="2" s="1"/>
  <c r="N10" i="2"/>
  <c r="W10" i="2" s="1"/>
  <c r="N11" i="2"/>
  <c r="N12" i="2"/>
  <c r="N13" i="2"/>
  <c r="N14" i="2"/>
  <c r="M14" i="2" s="1"/>
  <c r="N15" i="2"/>
  <c r="M15" i="2" s="1"/>
  <c r="N16" i="2"/>
  <c r="N17" i="2"/>
  <c r="M10" i="2"/>
  <c r="M11" i="2"/>
  <c r="M12" i="2"/>
  <c r="M13" i="2"/>
  <c r="M16" i="2"/>
  <c r="M17" i="2"/>
  <c r="E8" i="2"/>
  <c r="W8" i="2" s="1"/>
  <c r="E9" i="2"/>
  <c r="W9" i="2" s="1"/>
  <c r="E10" i="2"/>
  <c r="E11" i="2"/>
  <c r="E12" i="2"/>
  <c r="E13" i="2"/>
  <c r="W13" i="2" s="1"/>
  <c r="E14" i="2"/>
  <c r="E15" i="2"/>
  <c r="W15" i="2" s="1"/>
  <c r="E16" i="2"/>
  <c r="E17" i="2"/>
  <c r="D9" i="2"/>
  <c r="D10" i="2"/>
  <c r="V10" i="2" s="1"/>
  <c r="D11" i="2"/>
  <c r="V11" i="2" s="1"/>
  <c r="D15" i="2"/>
  <c r="D16" i="2"/>
  <c r="D17" i="2"/>
  <c r="V1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10" i="1"/>
  <c r="DB1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9" i="1"/>
  <c r="CW14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R11" i="1"/>
  <c r="CR2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17" i="1"/>
  <c r="CJ19" i="1"/>
  <c r="CJ29" i="1"/>
  <c r="CJ31" i="1"/>
  <c r="BZ8" i="1"/>
  <c r="DB8" i="1" s="1"/>
  <c r="BZ9" i="1"/>
  <c r="BZ10" i="1"/>
  <c r="BZ11" i="1"/>
  <c r="BZ12" i="1"/>
  <c r="DB12" i="1" s="1"/>
  <c r="BZ13" i="1"/>
  <c r="BZ14" i="1"/>
  <c r="DB14" i="1" s="1"/>
  <c r="BZ15" i="1"/>
  <c r="BZ16" i="1"/>
  <c r="BZ17" i="1"/>
  <c r="BZ18" i="1"/>
  <c r="BZ19" i="1"/>
  <c r="BZ20" i="1"/>
  <c r="DB20" i="1" s="1"/>
  <c r="BZ21" i="1"/>
  <c r="BZ22" i="1"/>
  <c r="DB22" i="1" s="1"/>
  <c r="BZ23" i="1"/>
  <c r="BZ24" i="1"/>
  <c r="DB24" i="1" s="1"/>
  <c r="BZ25" i="1"/>
  <c r="BZ26" i="1"/>
  <c r="DB26" i="1" s="1"/>
  <c r="BZ27" i="1"/>
  <c r="BZ28" i="1"/>
  <c r="DB28" i="1" s="1"/>
  <c r="BZ29" i="1"/>
  <c r="BZ30" i="1"/>
  <c r="DB30" i="1" s="1"/>
  <c r="BZ31" i="1"/>
  <c r="BZ32" i="1"/>
  <c r="DB32" i="1" s="1"/>
  <c r="BZ33" i="1"/>
  <c r="BZ34" i="1"/>
  <c r="BU8" i="1"/>
  <c r="BU9" i="1"/>
  <c r="BU10" i="1"/>
  <c r="BU11" i="1"/>
  <c r="CW11" i="1" s="1"/>
  <c r="BU12" i="1"/>
  <c r="BU13" i="1"/>
  <c r="BU14" i="1"/>
  <c r="BU15" i="1"/>
  <c r="CW15" i="1" s="1"/>
  <c r="BU16" i="1"/>
  <c r="BU17" i="1"/>
  <c r="CW17" i="1" s="1"/>
  <c r="BU18" i="1"/>
  <c r="BU19" i="1"/>
  <c r="CW19" i="1" s="1"/>
  <c r="BU20" i="1"/>
  <c r="BU21" i="1"/>
  <c r="CW21" i="1" s="1"/>
  <c r="BU22" i="1"/>
  <c r="CW22" i="1" s="1"/>
  <c r="BU23" i="1"/>
  <c r="CW23" i="1" s="1"/>
  <c r="BU24" i="1"/>
  <c r="BU25" i="1"/>
  <c r="CW25" i="1" s="1"/>
  <c r="BU26" i="1"/>
  <c r="BU27" i="1"/>
  <c r="CW27" i="1" s="1"/>
  <c r="BU28" i="1"/>
  <c r="BO28" i="1" s="1"/>
  <c r="BU29" i="1"/>
  <c r="CW29" i="1" s="1"/>
  <c r="BU30" i="1"/>
  <c r="BU31" i="1"/>
  <c r="CW31" i="1" s="1"/>
  <c r="BU32" i="1"/>
  <c r="BU33" i="1"/>
  <c r="CW33" i="1" s="1"/>
  <c r="BU34" i="1"/>
  <c r="BO34" i="1" s="1"/>
  <c r="BP8" i="1"/>
  <c r="BP9" i="1"/>
  <c r="BP10" i="1"/>
  <c r="CR10" i="1" s="1"/>
  <c r="BP11" i="1"/>
  <c r="BP12" i="1"/>
  <c r="CR12" i="1" s="1"/>
  <c r="BP13" i="1"/>
  <c r="BP14" i="1"/>
  <c r="BP15" i="1"/>
  <c r="BP16" i="1"/>
  <c r="CR16" i="1" s="1"/>
  <c r="BP17" i="1"/>
  <c r="BP18" i="1"/>
  <c r="CR18" i="1" s="1"/>
  <c r="BP19" i="1"/>
  <c r="CR19" i="1" s="1"/>
  <c r="BP20" i="1"/>
  <c r="BP21" i="1"/>
  <c r="BP22" i="1"/>
  <c r="CR22" i="1" s="1"/>
  <c r="BP23" i="1"/>
  <c r="BP24" i="1"/>
  <c r="CR24" i="1" s="1"/>
  <c r="BP25" i="1"/>
  <c r="BO25" i="1" s="1"/>
  <c r="BP26" i="1"/>
  <c r="BP27" i="1"/>
  <c r="BP28" i="1"/>
  <c r="CR28" i="1" s="1"/>
  <c r="BP29" i="1"/>
  <c r="BP30" i="1"/>
  <c r="CR30" i="1" s="1"/>
  <c r="BP31" i="1"/>
  <c r="CR31" i="1" s="1"/>
  <c r="BP32" i="1"/>
  <c r="BP33" i="1"/>
  <c r="BP34" i="1"/>
  <c r="CR34" i="1" s="1"/>
  <c r="BO9" i="1"/>
  <c r="BO13" i="1"/>
  <c r="BO15" i="1"/>
  <c r="CQ15" i="1" s="1"/>
  <c r="BO21" i="1"/>
  <c r="CQ21" i="1" s="1"/>
  <c r="BO22" i="1"/>
  <c r="BO27" i="1"/>
  <c r="BO31" i="1"/>
  <c r="CH31" i="1" s="1"/>
  <c r="DJ31" i="1" s="1"/>
  <c r="BO33" i="1"/>
  <c r="CQ33" i="1" s="1"/>
  <c r="BH8" i="1"/>
  <c r="BH9" i="1"/>
  <c r="BH10" i="1"/>
  <c r="CJ10" i="1" s="1"/>
  <c r="BH11" i="1"/>
  <c r="BH12" i="1"/>
  <c r="CJ12" i="1" s="1"/>
  <c r="BH13" i="1"/>
  <c r="BG13" i="1" s="1"/>
  <c r="CI13" i="1" s="1"/>
  <c r="BH14" i="1"/>
  <c r="BH15" i="1"/>
  <c r="BH16" i="1"/>
  <c r="CJ16" i="1" s="1"/>
  <c r="BH17" i="1"/>
  <c r="BH18" i="1"/>
  <c r="CJ18" i="1" s="1"/>
  <c r="BH19" i="1"/>
  <c r="BH20" i="1"/>
  <c r="BH21" i="1"/>
  <c r="BH22" i="1"/>
  <c r="CJ22" i="1" s="1"/>
  <c r="BH23" i="1"/>
  <c r="BH24" i="1"/>
  <c r="CJ24" i="1" s="1"/>
  <c r="BH25" i="1"/>
  <c r="CJ25" i="1" s="1"/>
  <c r="BH26" i="1"/>
  <c r="BH27" i="1"/>
  <c r="BH28" i="1"/>
  <c r="CJ28" i="1" s="1"/>
  <c r="BH29" i="1"/>
  <c r="BH30" i="1"/>
  <c r="CJ30" i="1" s="1"/>
  <c r="BH31" i="1"/>
  <c r="BG31" i="1" s="1"/>
  <c r="CI31" i="1" s="1"/>
  <c r="BH32" i="1"/>
  <c r="BH33" i="1"/>
  <c r="BH34" i="1"/>
  <c r="CJ34" i="1" s="1"/>
  <c r="BG9" i="1"/>
  <c r="BG10" i="1"/>
  <c r="CI10" i="1" s="1"/>
  <c r="BG11" i="1"/>
  <c r="BG15" i="1"/>
  <c r="BG16" i="1"/>
  <c r="BG17" i="1"/>
  <c r="CI17" i="1" s="1"/>
  <c r="BG19" i="1"/>
  <c r="CI19" i="1" s="1"/>
  <c r="BG21" i="1"/>
  <c r="BG23" i="1"/>
  <c r="BG25" i="1"/>
  <c r="CI25" i="1" s="1"/>
  <c r="BG27" i="1"/>
  <c r="BG28" i="1"/>
  <c r="BG29" i="1"/>
  <c r="BG33" i="1"/>
  <c r="BG34" i="1"/>
  <c r="CI34" i="1" s="1"/>
  <c r="BF8" i="1"/>
  <c r="BF20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S8" i="1"/>
  <c r="CW8" i="1" s="1"/>
  <c r="AS9" i="1"/>
  <c r="AS10" i="1"/>
  <c r="AS11" i="1"/>
  <c r="AS12" i="1"/>
  <c r="AS13" i="1"/>
  <c r="AS14" i="1"/>
  <c r="AM14" i="1" s="1"/>
  <c r="BF14" i="1" s="1"/>
  <c r="AS15" i="1"/>
  <c r="AS16" i="1"/>
  <c r="AM16" i="1" s="1"/>
  <c r="BF16" i="1" s="1"/>
  <c r="AS17" i="1"/>
  <c r="AS18" i="1"/>
  <c r="AS19" i="1"/>
  <c r="AS20" i="1"/>
  <c r="CW20" i="1" s="1"/>
  <c r="AS21" i="1"/>
  <c r="AS22" i="1"/>
  <c r="AS23" i="1"/>
  <c r="AS24" i="1"/>
  <c r="CW24" i="1" s="1"/>
  <c r="AS25" i="1"/>
  <c r="AS26" i="1"/>
  <c r="AS27" i="1"/>
  <c r="AS28" i="1"/>
  <c r="CW28" i="1" s="1"/>
  <c r="AS29" i="1"/>
  <c r="AS30" i="1"/>
  <c r="CW30" i="1" s="1"/>
  <c r="AS31" i="1"/>
  <c r="AS32" i="1"/>
  <c r="CW32" i="1" s="1"/>
  <c r="AS33" i="1"/>
  <c r="AS34" i="1"/>
  <c r="AM34" i="1" s="1"/>
  <c r="BF34" i="1" s="1"/>
  <c r="AN8" i="1"/>
  <c r="AN9" i="1"/>
  <c r="AM9" i="1" s="1"/>
  <c r="AN10" i="1"/>
  <c r="AN11" i="1"/>
  <c r="AM11" i="1" s="1"/>
  <c r="BF11" i="1" s="1"/>
  <c r="AN12" i="1"/>
  <c r="AN13" i="1"/>
  <c r="CR13" i="1" s="1"/>
  <c r="AN14" i="1"/>
  <c r="AN15" i="1"/>
  <c r="AM15" i="1" s="1"/>
  <c r="AN16" i="1"/>
  <c r="AN17" i="1"/>
  <c r="AM17" i="1" s="1"/>
  <c r="BF17" i="1" s="1"/>
  <c r="AN18" i="1"/>
  <c r="AN19" i="1"/>
  <c r="AN20" i="1"/>
  <c r="AN21" i="1"/>
  <c r="AM21" i="1" s="1"/>
  <c r="AN22" i="1"/>
  <c r="AM22" i="1" s="1"/>
  <c r="BF22" i="1" s="1"/>
  <c r="AN23" i="1"/>
  <c r="AM23" i="1" s="1"/>
  <c r="BF23" i="1" s="1"/>
  <c r="AN24" i="1"/>
  <c r="AN25" i="1"/>
  <c r="CR25" i="1" s="1"/>
  <c r="AN26" i="1"/>
  <c r="AN27" i="1"/>
  <c r="AM27" i="1" s="1"/>
  <c r="AN28" i="1"/>
  <c r="AN29" i="1"/>
  <c r="AM29" i="1" s="1"/>
  <c r="BF29" i="1" s="1"/>
  <c r="AN30" i="1"/>
  <c r="AN31" i="1"/>
  <c r="AM31" i="1" s="1"/>
  <c r="BF31" i="1" s="1"/>
  <c r="AN32" i="1"/>
  <c r="AN33" i="1"/>
  <c r="AM33" i="1" s="1"/>
  <c r="AN34" i="1"/>
  <c r="AM8" i="1"/>
  <c r="AM10" i="1"/>
  <c r="BF10" i="1" s="1"/>
  <c r="AM12" i="1"/>
  <c r="BF12" i="1" s="1"/>
  <c r="AM18" i="1"/>
  <c r="BF18" i="1" s="1"/>
  <c r="AM19" i="1"/>
  <c r="BF19" i="1" s="1"/>
  <c r="AM20" i="1"/>
  <c r="AM24" i="1"/>
  <c r="BF24" i="1" s="1"/>
  <c r="AM26" i="1"/>
  <c r="BF26" i="1" s="1"/>
  <c r="AM28" i="1"/>
  <c r="AM30" i="1"/>
  <c r="BF30" i="1" s="1"/>
  <c r="AF8" i="1"/>
  <c r="AF9" i="1"/>
  <c r="AE9" i="1" s="1"/>
  <c r="AF10" i="1"/>
  <c r="AE10" i="1" s="1"/>
  <c r="AF11" i="1"/>
  <c r="AE11" i="1" s="1"/>
  <c r="AF12" i="1"/>
  <c r="AF13" i="1"/>
  <c r="AF14" i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E22" i="1" s="1"/>
  <c r="AF23" i="1"/>
  <c r="AE23" i="1" s="1"/>
  <c r="AF24" i="1"/>
  <c r="AF25" i="1"/>
  <c r="AF26" i="1"/>
  <c r="AF27" i="1"/>
  <c r="AE27" i="1" s="1"/>
  <c r="AF28" i="1"/>
  <c r="AE28" i="1" s="1"/>
  <c r="AF29" i="1"/>
  <c r="AE29" i="1" s="1"/>
  <c r="AF30" i="1"/>
  <c r="AF31" i="1"/>
  <c r="AF32" i="1"/>
  <c r="AF33" i="1"/>
  <c r="AE33" i="1" s="1"/>
  <c r="AF34" i="1"/>
  <c r="AE8" i="1"/>
  <c r="AE12" i="1"/>
  <c r="AE13" i="1"/>
  <c r="AE14" i="1"/>
  <c r="AE16" i="1"/>
  <c r="CI16" i="1" s="1"/>
  <c r="AE18" i="1"/>
  <c r="AE20" i="1"/>
  <c r="AE24" i="1"/>
  <c r="AE25" i="1"/>
  <c r="AE26" i="1"/>
  <c r="AE30" i="1"/>
  <c r="AE31" i="1"/>
  <c r="AE32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W10" i="1"/>
  <c r="W19" i="1"/>
  <c r="W20" i="1"/>
  <c r="W28" i="1"/>
  <c r="V21" i="1"/>
  <c r="V27" i="1"/>
  <c r="N8" i="1"/>
  <c r="M8" i="1" s="1"/>
  <c r="N9" i="1"/>
  <c r="N10" i="1"/>
  <c r="M10" i="1" s="1"/>
  <c r="N11" i="1"/>
  <c r="N12" i="1"/>
  <c r="M12" i="1" s="1"/>
  <c r="N13" i="1"/>
  <c r="N14" i="1"/>
  <c r="M14" i="1" s="1"/>
  <c r="N15" i="1"/>
  <c r="N16" i="1"/>
  <c r="N17" i="1"/>
  <c r="N18" i="1"/>
  <c r="M18" i="1" s="1"/>
  <c r="N19" i="1"/>
  <c r="M19" i="1" s="1"/>
  <c r="N20" i="1"/>
  <c r="M20" i="1" s="1"/>
  <c r="N21" i="1"/>
  <c r="N22" i="1"/>
  <c r="M22" i="1" s="1"/>
  <c r="N23" i="1"/>
  <c r="N24" i="1"/>
  <c r="M24" i="1" s="1"/>
  <c r="N25" i="1"/>
  <c r="N26" i="1"/>
  <c r="M26" i="1" s="1"/>
  <c r="N27" i="1"/>
  <c r="N28" i="1"/>
  <c r="M28" i="1" s="1"/>
  <c r="V28" i="1" s="1"/>
  <c r="N29" i="1"/>
  <c r="N30" i="1"/>
  <c r="M30" i="1" s="1"/>
  <c r="N31" i="1"/>
  <c r="N32" i="1"/>
  <c r="M32" i="1" s="1"/>
  <c r="N33" i="1"/>
  <c r="N34" i="1"/>
  <c r="M9" i="1"/>
  <c r="M11" i="1"/>
  <c r="M13" i="1"/>
  <c r="M15" i="1"/>
  <c r="M16" i="1"/>
  <c r="M17" i="1"/>
  <c r="M21" i="1"/>
  <c r="M23" i="1"/>
  <c r="M25" i="1"/>
  <c r="M27" i="1"/>
  <c r="M29" i="1"/>
  <c r="M31" i="1"/>
  <c r="M33" i="1"/>
  <c r="M34" i="1"/>
  <c r="E8" i="1"/>
  <c r="D8" i="1" s="1"/>
  <c r="E9" i="1"/>
  <c r="W9" i="1" s="1"/>
  <c r="E10" i="1"/>
  <c r="E11" i="1"/>
  <c r="W11" i="1" s="1"/>
  <c r="E12" i="1"/>
  <c r="D12" i="1" s="1"/>
  <c r="V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D18" i="1" s="1"/>
  <c r="V18" i="1" s="1"/>
  <c r="E19" i="1"/>
  <c r="D19" i="1" s="1"/>
  <c r="E20" i="1"/>
  <c r="D20" i="1" s="1"/>
  <c r="V20" i="1" s="1"/>
  <c r="E21" i="1"/>
  <c r="W21" i="1" s="1"/>
  <c r="E22" i="1"/>
  <c r="W22" i="1" s="1"/>
  <c r="E23" i="1"/>
  <c r="W23" i="1" s="1"/>
  <c r="E24" i="1"/>
  <c r="D24" i="1" s="1"/>
  <c r="V24" i="1" s="1"/>
  <c r="E25" i="1"/>
  <c r="D25" i="1" s="1"/>
  <c r="V25" i="1" s="1"/>
  <c r="E26" i="1"/>
  <c r="D26" i="1" s="1"/>
  <c r="V26" i="1" s="1"/>
  <c r="E27" i="1"/>
  <c r="W27" i="1" s="1"/>
  <c r="E28" i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D9" i="1"/>
  <c r="V9" i="1" s="1"/>
  <c r="D10" i="1"/>
  <c r="D11" i="1"/>
  <c r="V11" i="1" s="1"/>
  <c r="D15" i="1"/>
  <c r="V15" i="1" s="1"/>
  <c r="D16" i="1"/>
  <c r="V16" i="1" s="1"/>
  <c r="D17" i="1"/>
  <c r="V17" i="1" s="1"/>
  <c r="D21" i="1"/>
  <c r="D22" i="1"/>
  <c r="D23" i="1"/>
  <c r="V23" i="1" s="1"/>
  <c r="D27" i="1"/>
  <c r="D28" i="1"/>
  <c r="D29" i="1"/>
  <c r="V29" i="1" s="1"/>
  <c r="D33" i="1"/>
  <c r="V33" i="1" s="1"/>
  <c r="D34" i="1"/>
  <c r="V34" i="1" s="1"/>
  <c r="V19" i="1" l="1"/>
  <c r="CH25" i="1"/>
  <c r="CQ34" i="1"/>
  <c r="CH34" i="1"/>
  <c r="DJ34" i="1" s="1"/>
  <c r="CH28" i="1"/>
  <c r="DJ28" i="1" s="1"/>
  <c r="CQ28" i="1"/>
  <c r="CH13" i="1"/>
  <c r="V22" i="1"/>
  <c r="V10" i="1"/>
  <c r="CI28" i="1"/>
  <c r="CQ22" i="1"/>
  <c r="BF28" i="1"/>
  <c r="CR32" i="1"/>
  <c r="BO32" i="1"/>
  <c r="CR14" i="1"/>
  <c r="BO14" i="1"/>
  <c r="BO29" i="1"/>
  <c r="BO11" i="1"/>
  <c r="CW16" i="1"/>
  <c r="CW10" i="1"/>
  <c r="DB31" i="1"/>
  <c r="DB25" i="1"/>
  <c r="DB19" i="1"/>
  <c r="DB13" i="1"/>
  <c r="CQ31" i="1"/>
  <c r="D8" i="2"/>
  <c r="V8" i="2" s="1"/>
  <c r="D12" i="2"/>
  <c r="V12" i="2" s="1"/>
  <c r="W12" i="2"/>
  <c r="AM10" i="2"/>
  <c r="BF10" i="2" s="1"/>
  <c r="CJ8" i="2"/>
  <c r="CI27" i="1"/>
  <c r="CR20" i="1"/>
  <c r="BO20" i="1"/>
  <c r="CR8" i="1"/>
  <c r="BO8" i="1"/>
  <c r="W26" i="1"/>
  <c r="CI23" i="1"/>
  <c r="CI15" i="1"/>
  <c r="BO19" i="1"/>
  <c r="BO10" i="1"/>
  <c r="CJ13" i="1"/>
  <c r="CW34" i="1"/>
  <c r="V16" i="2"/>
  <c r="CQ12" i="2"/>
  <c r="W8" i="1"/>
  <c r="W25" i="1"/>
  <c r="AM25" i="1"/>
  <c r="BF25" i="1" s="1"/>
  <c r="CI33" i="1"/>
  <c r="D32" i="1"/>
  <c r="V32" i="1" s="1"/>
  <c r="D14" i="1"/>
  <c r="V14" i="1" s="1"/>
  <c r="W24" i="1"/>
  <c r="AM32" i="1"/>
  <c r="BF32" i="1" s="1"/>
  <c r="BF33" i="1"/>
  <c r="BF27" i="1"/>
  <c r="BF21" i="1"/>
  <c r="BF15" i="1"/>
  <c r="BF9" i="1"/>
  <c r="BG22" i="1"/>
  <c r="CI22" i="1" s="1"/>
  <c r="CJ32" i="1"/>
  <c r="BG32" i="1"/>
  <c r="CI32" i="1" s="1"/>
  <c r="CJ26" i="1"/>
  <c r="BG26" i="1"/>
  <c r="CI26" i="1" s="1"/>
  <c r="CJ20" i="1"/>
  <c r="BG20" i="1"/>
  <c r="CI20" i="1" s="1"/>
  <c r="CJ14" i="1"/>
  <c r="BG14" i="1"/>
  <c r="CI14" i="1" s="1"/>
  <c r="CJ8" i="1"/>
  <c r="BG8" i="1"/>
  <c r="CI8" i="1" s="1"/>
  <c r="CQ27" i="1"/>
  <c r="BO17" i="1"/>
  <c r="CQ9" i="1"/>
  <c r="CJ23" i="1"/>
  <c r="CJ11" i="1"/>
  <c r="CR29" i="1"/>
  <c r="CR17" i="1"/>
  <c r="V15" i="2"/>
  <c r="CH12" i="2"/>
  <c r="CI9" i="1"/>
  <c r="CR26" i="1"/>
  <c r="BO26" i="1"/>
  <c r="W18" i="1"/>
  <c r="D31" i="1"/>
  <c r="V31" i="1" s="1"/>
  <c r="D13" i="1"/>
  <c r="V13" i="1" s="1"/>
  <c r="V8" i="1"/>
  <c r="AM13" i="1"/>
  <c r="BF13" i="1" s="1"/>
  <c r="CI29" i="1"/>
  <c r="CI21" i="1"/>
  <c r="CI11" i="1"/>
  <c r="BO16" i="1"/>
  <c r="CW13" i="1"/>
  <c r="DB34" i="1"/>
  <c r="DB16" i="1"/>
  <c r="CQ13" i="1"/>
  <c r="CI10" i="2"/>
  <c r="CH16" i="2"/>
  <c r="BO10" i="2"/>
  <c r="CR10" i="2"/>
  <c r="CW14" i="2"/>
  <c r="BO14" i="2"/>
  <c r="BO8" i="2"/>
  <c r="CW8" i="2"/>
  <c r="D30" i="1"/>
  <c r="V30" i="1" s="1"/>
  <c r="W12" i="1"/>
  <c r="BO23" i="1"/>
  <c r="W14" i="2"/>
  <c r="D14" i="2"/>
  <c r="V14" i="2" s="1"/>
  <c r="AM16" i="2"/>
  <c r="BF16" i="2" s="1"/>
  <c r="CJ14" i="2"/>
  <c r="CH33" i="1"/>
  <c r="DJ33" i="1" s="1"/>
  <c r="CH27" i="1"/>
  <c r="DJ27" i="1" s="1"/>
  <c r="CH21" i="1"/>
  <c r="DJ21" i="1" s="1"/>
  <c r="CH15" i="1"/>
  <c r="CH9" i="1"/>
  <c r="DJ9" i="1" s="1"/>
  <c r="CJ33" i="1"/>
  <c r="CJ27" i="1"/>
  <c r="CJ21" i="1"/>
  <c r="CJ15" i="1"/>
  <c r="CJ9" i="1"/>
  <c r="CR33" i="1"/>
  <c r="CR27" i="1"/>
  <c r="CR21" i="1"/>
  <c r="CR15" i="1"/>
  <c r="CR9" i="1"/>
  <c r="V40" i="3"/>
  <c r="V34" i="3"/>
  <c r="V28" i="3"/>
  <c r="V22" i="3"/>
  <c r="V16" i="3"/>
  <c r="V10" i="3"/>
  <c r="AE44" i="4"/>
  <c r="BH44" i="4"/>
  <c r="AE32" i="4"/>
  <c r="BH32" i="4"/>
  <c r="AE20" i="4"/>
  <c r="BH20" i="4"/>
  <c r="DB29" i="1"/>
  <c r="DB23" i="1"/>
  <c r="DB17" i="1"/>
  <c r="DB11" i="1"/>
  <c r="CQ13" i="2"/>
  <c r="CR14" i="2"/>
  <c r="CR8" i="2"/>
  <c r="V27" i="3"/>
  <c r="V9" i="3"/>
  <c r="D44" i="3"/>
  <c r="V44" i="3" s="1"/>
  <c r="W44" i="3"/>
  <c r="D38" i="3"/>
  <c r="V38" i="3" s="1"/>
  <c r="W38" i="3"/>
  <c r="D32" i="3"/>
  <c r="V32" i="3" s="1"/>
  <c r="W32" i="3"/>
  <c r="D26" i="3"/>
  <c r="V26" i="3" s="1"/>
  <c r="W26" i="3"/>
  <c r="D20" i="3"/>
  <c r="V20" i="3" s="1"/>
  <c r="W20" i="3"/>
  <c r="D14" i="3"/>
  <c r="V14" i="3" s="1"/>
  <c r="W14" i="3"/>
  <c r="D8" i="3"/>
  <c r="V8" i="3" s="1"/>
  <c r="W8" i="3"/>
  <c r="L39" i="4"/>
  <c r="BP39" i="4" s="1"/>
  <c r="BQ39" i="4"/>
  <c r="L33" i="4"/>
  <c r="BP33" i="4" s="1"/>
  <c r="BQ33" i="4"/>
  <c r="L27" i="4"/>
  <c r="BP27" i="4" s="1"/>
  <c r="BQ27" i="4"/>
  <c r="L21" i="4"/>
  <c r="BP21" i="4" s="1"/>
  <c r="BQ21" i="4"/>
  <c r="L15" i="4"/>
  <c r="BP15" i="4" s="1"/>
  <c r="BQ15" i="4"/>
  <c r="L9" i="4"/>
  <c r="BP9" i="4" s="1"/>
  <c r="BQ9" i="4"/>
  <c r="BV40" i="4"/>
  <c r="L40" i="4"/>
  <c r="BP40" i="4" s="1"/>
  <c r="L34" i="4"/>
  <c r="BP34" i="4" s="1"/>
  <c r="BV34" i="4"/>
  <c r="L28" i="4"/>
  <c r="BP28" i="4" s="1"/>
  <c r="BV28" i="4"/>
  <c r="L22" i="4"/>
  <c r="BP22" i="4" s="1"/>
  <c r="BV22" i="4"/>
  <c r="L10" i="4"/>
  <c r="BP10" i="4" s="1"/>
  <c r="BV10" i="4"/>
  <c r="BG30" i="1"/>
  <c r="CI30" i="1" s="1"/>
  <c r="BG24" i="1"/>
  <c r="CI24" i="1" s="1"/>
  <c r="BG18" i="1"/>
  <c r="CI18" i="1" s="1"/>
  <c r="BG12" i="1"/>
  <c r="CI12" i="1" s="1"/>
  <c r="BO30" i="1"/>
  <c r="BO24" i="1"/>
  <c r="BO18" i="1"/>
  <c r="BO12" i="1"/>
  <c r="CW18" i="1"/>
  <c r="CW12" i="1"/>
  <c r="DB33" i="1"/>
  <c r="DB27" i="1"/>
  <c r="DB21" i="1"/>
  <c r="DB15" i="1"/>
  <c r="DB9" i="1"/>
  <c r="V9" i="2"/>
  <c r="CJ16" i="2"/>
  <c r="CJ10" i="2"/>
  <c r="CW16" i="2"/>
  <c r="CW10" i="2"/>
  <c r="V33" i="3"/>
  <c r="V15" i="3"/>
  <c r="AE38" i="4"/>
  <c r="BH38" i="4"/>
  <c r="CI26" i="4"/>
  <c r="AM12" i="2"/>
  <c r="BF12" i="2" s="1"/>
  <c r="BH11" i="4"/>
  <c r="BI41" i="4"/>
  <c r="D41" i="4"/>
  <c r="BI35" i="4"/>
  <c r="D35" i="4"/>
  <c r="BI29" i="4"/>
  <c r="D29" i="4"/>
  <c r="BI23" i="4"/>
  <c r="D23" i="4"/>
  <c r="BI17" i="4"/>
  <c r="D17" i="4"/>
  <c r="BP42" i="4"/>
  <c r="D13" i="2"/>
  <c r="V13" i="2" s="1"/>
  <c r="BG15" i="2"/>
  <c r="CI15" i="2" s="1"/>
  <c r="BG9" i="2"/>
  <c r="CI9" i="2" s="1"/>
  <c r="BO17" i="2"/>
  <c r="BO11" i="2"/>
  <c r="D43" i="4"/>
  <c r="D37" i="4"/>
  <c r="D31" i="4"/>
  <c r="D25" i="4"/>
  <c r="D18" i="4"/>
  <c r="BH10" i="4"/>
  <c r="AE10" i="4"/>
  <c r="CI10" i="4" s="1"/>
  <c r="W40" i="3"/>
  <c r="W34" i="3"/>
  <c r="W28" i="3"/>
  <c r="W22" i="3"/>
  <c r="W16" i="3"/>
  <c r="W10" i="3"/>
  <c r="D42" i="4"/>
  <c r="D36" i="4"/>
  <c r="D30" i="4"/>
  <c r="D24" i="4"/>
  <c r="AE8" i="4"/>
  <c r="BH15" i="4"/>
  <c r="AE15" i="4"/>
  <c r="CI15" i="4" s="1"/>
  <c r="BH9" i="4"/>
  <c r="BP30" i="4"/>
  <c r="BP18" i="4"/>
  <c r="BG38" i="4"/>
  <c r="BG26" i="4"/>
  <c r="BG14" i="4"/>
  <c r="AN42" i="4"/>
  <c r="BG42" i="4" s="1"/>
  <c r="AN36" i="4"/>
  <c r="BG36" i="4" s="1"/>
  <c r="AN30" i="4"/>
  <c r="BG30" i="4" s="1"/>
  <c r="AN24" i="4"/>
  <c r="BG24" i="4" s="1"/>
  <c r="AN18" i="4"/>
  <c r="BG18" i="4" s="1"/>
  <c r="AN12" i="4"/>
  <c r="BG12" i="4" s="1"/>
  <c r="BH14" i="4"/>
  <c r="BI15" i="4"/>
  <c r="I32" i="5"/>
  <c r="I26" i="5"/>
  <c r="I20" i="5"/>
  <c r="I14" i="5"/>
  <c r="I8" i="5"/>
  <c r="BO15" i="2"/>
  <c r="BO9" i="2"/>
  <c r="CH13" i="2"/>
  <c r="DJ13" i="2" s="1"/>
  <c r="BH16" i="4"/>
  <c r="AE16" i="4"/>
  <c r="CI16" i="4" s="1"/>
  <c r="BI44" i="4"/>
  <c r="BI38" i="4"/>
  <c r="BI32" i="4"/>
  <c r="BI26" i="4"/>
  <c r="BI20" i="4"/>
  <c r="BI14" i="4"/>
  <c r="BI8" i="4"/>
  <c r="AE12" i="4"/>
  <c r="CI12" i="4" s="1"/>
  <c r="BH8" i="4"/>
  <c r="BI9" i="4"/>
  <c r="BH40" i="4"/>
  <c r="AE40" i="4"/>
  <c r="CI40" i="4" s="1"/>
  <c r="BH34" i="4"/>
  <c r="AE34" i="4"/>
  <c r="CI34" i="4" s="1"/>
  <c r="BH28" i="4"/>
  <c r="BH22" i="4"/>
  <c r="AE22" i="4"/>
  <c r="CI22" i="4" s="1"/>
  <c r="CI14" i="4"/>
  <c r="D19" i="4"/>
  <c r="BI19" i="4"/>
  <c r="D13" i="4"/>
  <c r="BI13" i="4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H39" i="4"/>
  <c r="AE39" i="4"/>
  <c r="CI39" i="4" s="1"/>
  <c r="BH33" i="4"/>
  <c r="AE33" i="4"/>
  <c r="CI33" i="4" s="1"/>
  <c r="BH27" i="4"/>
  <c r="BH21" i="4"/>
  <c r="AE21" i="4"/>
  <c r="CI21" i="4" s="1"/>
  <c r="BP24" i="4"/>
  <c r="BP12" i="4"/>
  <c r="BQ40" i="4"/>
  <c r="BQ34" i="4"/>
  <c r="BQ28" i="4"/>
  <c r="BQ22" i="4"/>
  <c r="BQ16" i="4"/>
  <c r="BQ10" i="4"/>
  <c r="BV41" i="4"/>
  <c r="BV35" i="4"/>
  <c r="BV29" i="4"/>
  <c r="BV23" i="4"/>
  <c r="BV17" i="4"/>
  <c r="BV11" i="4"/>
  <c r="CA42" i="4"/>
  <c r="CA36" i="4"/>
  <c r="CA30" i="4"/>
  <c r="CA24" i="4"/>
  <c r="CA18" i="4"/>
  <c r="CA12" i="4"/>
  <c r="BG44" i="4"/>
  <c r="BG32" i="4"/>
  <c r="BG20" i="4"/>
  <c r="BG8" i="4"/>
  <c r="C1" i="8"/>
  <c r="B1" i="8"/>
  <c r="AE19" i="4" l="1"/>
  <c r="CI19" i="4" s="1"/>
  <c r="BH19" i="4"/>
  <c r="CH17" i="2"/>
  <c r="DJ17" i="2" s="1"/>
  <c r="CQ17" i="2"/>
  <c r="AE13" i="4"/>
  <c r="CI13" i="4" s="1"/>
  <c r="BH13" i="4"/>
  <c r="AE43" i="4"/>
  <c r="CI43" i="4" s="1"/>
  <c r="BH43" i="4"/>
  <c r="CH14" i="2"/>
  <c r="DJ14" i="2" s="1"/>
  <c r="CQ14" i="2"/>
  <c r="CQ17" i="1"/>
  <c r="CH17" i="1"/>
  <c r="DJ17" i="1" s="1"/>
  <c r="CQ10" i="1"/>
  <c r="CH10" i="1"/>
  <c r="DJ10" i="1" s="1"/>
  <c r="CQ29" i="1"/>
  <c r="CH29" i="1"/>
  <c r="DJ29" i="1" s="1"/>
  <c r="AE28" i="4"/>
  <c r="CI28" i="4" s="1"/>
  <c r="CQ9" i="2"/>
  <c r="CH9" i="2"/>
  <c r="DJ9" i="2" s="1"/>
  <c r="CI8" i="4"/>
  <c r="CH11" i="2"/>
  <c r="DJ11" i="2" s="1"/>
  <c r="CQ11" i="2"/>
  <c r="BH17" i="4"/>
  <c r="AE17" i="4"/>
  <c r="CI17" i="4" s="1"/>
  <c r="BH35" i="4"/>
  <c r="AE35" i="4"/>
  <c r="CI35" i="4" s="1"/>
  <c r="CH12" i="1"/>
  <c r="DJ12" i="1" s="1"/>
  <c r="CQ12" i="1"/>
  <c r="CI20" i="4"/>
  <c r="CQ23" i="1"/>
  <c r="CH23" i="1"/>
  <c r="DJ23" i="1" s="1"/>
  <c r="CH19" i="1"/>
  <c r="DJ19" i="1" s="1"/>
  <c r="CQ19" i="1"/>
  <c r="CH20" i="1"/>
  <c r="DJ20" i="1" s="1"/>
  <c r="CQ20" i="1"/>
  <c r="CH14" i="1"/>
  <c r="DJ14" i="1" s="1"/>
  <c r="CQ14" i="1"/>
  <c r="CH18" i="1"/>
  <c r="DJ18" i="1" s="1"/>
  <c r="CQ18" i="1"/>
  <c r="AE9" i="4"/>
  <c r="CI9" i="4" s="1"/>
  <c r="BH30" i="4"/>
  <c r="AE30" i="4"/>
  <c r="CI30" i="4" s="1"/>
  <c r="AE25" i="4"/>
  <c r="CI25" i="4" s="1"/>
  <c r="BH25" i="4"/>
  <c r="BH23" i="4"/>
  <c r="AE23" i="4"/>
  <c r="CI23" i="4" s="1"/>
  <c r="BH41" i="4"/>
  <c r="AE41" i="4"/>
  <c r="CI41" i="4" s="1"/>
  <c r="CH24" i="1"/>
  <c r="DJ24" i="1" s="1"/>
  <c r="CQ24" i="1"/>
  <c r="CI32" i="4"/>
  <c r="CQ10" i="2"/>
  <c r="CH10" i="2"/>
  <c r="DJ10" i="2" s="1"/>
  <c r="CH32" i="1"/>
  <c r="DJ32" i="1" s="1"/>
  <c r="CQ32" i="1"/>
  <c r="CQ25" i="1"/>
  <c r="BH24" i="4"/>
  <c r="AE24" i="4"/>
  <c r="CI24" i="4" s="1"/>
  <c r="CH26" i="1"/>
  <c r="DJ26" i="1" s="1"/>
  <c r="CQ26" i="1"/>
  <c r="AE27" i="4"/>
  <c r="CI27" i="4" s="1"/>
  <c r="BP36" i="4"/>
  <c r="BH36" i="4"/>
  <c r="AE36" i="4"/>
  <c r="CI36" i="4" s="1"/>
  <c r="AE31" i="4"/>
  <c r="CI31" i="4" s="1"/>
  <c r="BH31" i="4"/>
  <c r="CI38" i="4"/>
  <c r="CH30" i="1"/>
  <c r="DJ30" i="1" s="1"/>
  <c r="CQ30" i="1"/>
  <c r="DJ16" i="2"/>
  <c r="CH22" i="1"/>
  <c r="DJ22" i="1" s="1"/>
  <c r="DJ13" i="1"/>
  <c r="DJ25" i="1"/>
  <c r="CQ15" i="2"/>
  <c r="CH15" i="2"/>
  <c r="DJ15" i="2" s="1"/>
  <c r="BH18" i="4"/>
  <c r="AE18" i="4"/>
  <c r="CI18" i="4" s="1"/>
  <c r="BH42" i="4"/>
  <c r="AE42" i="4"/>
  <c r="CI42" i="4" s="1"/>
  <c r="AE37" i="4"/>
  <c r="CI37" i="4" s="1"/>
  <c r="BH37" i="4"/>
  <c r="BH29" i="4"/>
  <c r="AE29" i="4"/>
  <c r="CI29" i="4" s="1"/>
  <c r="AE11" i="4"/>
  <c r="CI11" i="4" s="1"/>
  <c r="CI44" i="4"/>
  <c r="DJ15" i="1"/>
  <c r="CH8" i="2"/>
  <c r="DJ8" i="2" s="1"/>
  <c r="CQ8" i="2"/>
  <c r="CQ16" i="2"/>
  <c r="CH16" i="1"/>
  <c r="DJ16" i="1" s="1"/>
  <c r="CQ16" i="1"/>
  <c r="DJ12" i="2"/>
  <c r="CH8" i="1"/>
  <c r="DJ8" i="1" s="1"/>
  <c r="CQ8" i="1"/>
  <c r="CQ11" i="1"/>
  <c r="CH11" i="1"/>
  <c r="DJ11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U7" i="2" s="1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AS7" i="2" s="1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AA7" i="3" s="1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Y7" i="3"/>
  <c r="DD7" i="2"/>
  <c r="AC7" i="2"/>
  <c r="DI7" i="1"/>
  <c r="CU7" i="1"/>
  <c r="CO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AD7" i="1"/>
  <c r="AC7" i="1"/>
  <c r="DF7" i="1"/>
  <c r="AB7" i="1"/>
  <c r="CO7" i="2" l="1"/>
  <c r="CW7" i="2"/>
  <c r="AC7" i="3"/>
  <c r="AA7" i="2"/>
  <c r="CL7" i="2"/>
  <c r="CU7" i="2"/>
  <c r="DC7" i="2"/>
  <c r="BP7" i="2"/>
  <c r="CX7" i="2"/>
  <c r="D7" i="6"/>
  <c r="BL7" i="4"/>
  <c r="CB7" i="4"/>
  <c r="DA7" i="2"/>
  <c r="DI7" i="2"/>
  <c r="BZ7" i="2"/>
  <c r="AD7" i="2"/>
  <c r="DF7" i="2"/>
  <c r="CT7" i="2"/>
  <c r="N7" i="2"/>
  <c r="M7" i="2" s="1"/>
  <c r="CY7" i="2"/>
  <c r="Z7" i="2"/>
  <c r="CM7" i="2"/>
  <c r="BM7" i="4"/>
  <c r="BW7" i="4"/>
  <c r="CX7" i="1"/>
  <c r="BK7" i="4"/>
  <c r="BZ7" i="4"/>
  <c r="AG7" i="4"/>
  <c r="AF7" i="4" s="1"/>
  <c r="DD7" i="1"/>
  <c r="V7" i="5"/>
  <c r="DG7" i="1"/>
  <c r="CY7" i="1"/>
  <c r="AA7" i="1"/>
  <c r="W7" i="4"/>
  <c r="BY7" i="4"/>
  <c r="CF7" i="4"/>
  <c r="AN7" i="1"/>
  <c r="CK7" i="1"/>
  <c r="CZ7" i="1"/>
  <c r="AL7" i="5"/>
  <c r="BE7" i="5"/>
  <c r="BN7" i="4"/>
  <c r="R7" i="4"/>
  <c r="CD7" i="4"/>
  <c r="AD7" i="5"/>
  <c r="N7" i="5"/>
  <c r="BT7" i="4"/>
  <c r="CH7" i="4"/>
  <c r="AO7" i="4"/>
  <c r="AB7" i="3"/>
  <c r="BJ7" i="4"/>
  <c r="E7" i="1"/>
  <c r="D7" i="1" s="1"/>
  <c r="BR7" i="4"/>
  <c r="N7" i="1"/>
  <c r="M7" i="1" s="1"/>
  <c r="Q7" i="5"/>
  <c r="BB7" i="5"/>
  <c r="AT7" i="4"/>
  <c r="Z7" i="3"/>
  <c r="AX7" i="1"/>
  <c r="CL7" i="1"/>
  <c r="CC7" i="4"/>
  <c r="CV7" i="1"/>
  <c r="H7" i="5"/>
  <c r="AT7" i="5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BO7" i="2"/>
  <c r="CH7" i="2" s="1"/>
  <c r="CI7" i="2"/>
  <c r="CR7" i="2"/>
  <c r="CJ7" i="2"/>
  <c r="BI7" i="4"/>
  <c r="D7" i="2"/>
  <c r="V7" i="2" s="1"/>
  <c r="AM7" i="2"/>
  <c r="BF7" i="2" s="1"/>
  <c r="DB7" i="2"/>
  <c r="DB7" i="1"/>
  <c r="CR7" i="1"/>
  <c r="CA7" i="4"/>
  <c r="AM7" i="1"/>
  <c r="BF7" i="1" s="1"/>
  <c r="I7" i="5"/>
  <c r="BV7" i="4"/>
  <c r="V7" i="1"/>
  <c r="CI7" i="1"/>
  <c r="W7" i="1"/>
  <c r="V7" i="3"/>
  <c r="D7" i="4"/>
  <c r="CW7" i="1"/>
  <c r="AN7" i="4"/>
  <c r="BG7" i="4" s="1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DJ7" i="2"/>
  <c r="AE7" i="4"/>
  <c r="CI7" i="4" s="1"/>
  <c r="CQ7" i="1"/>
  <c r="BH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<sst xmlns="http://schemas.openxmlformats.org/spreadsheetml/2006/main" count="2322" uniqueCount="416">
  <si>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</si>
  <si>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</si>
  <si>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</si>
  <si>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</si>
  <si>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</si>
  <si>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</si>
  <si>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</si>
  <si>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</si>
  <si>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</si>
  <si>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</si>
  <si>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</si>
  <si>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</si>
  <si>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</si>
  <si>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</si>
  <si>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</si>
  <si>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</si>
  <si>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</si>
  <si>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</si>
  <si>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</si>
  <si>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</si>
  <si>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</si>
  <si>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</si>
  <si>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</si>
  <si>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</si>
  <si>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</si>
  <si>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</si>
  <si>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</si>
  <si>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</si>
  <si>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</si>
  <si>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</si>
  <si>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</si>
  <si>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</si>
  <si>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</si>
  <si>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</si>
  <si>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</si>
  <si>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</si>
  <si>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</si>
  <si>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</si>
  <si>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</si>
  <si>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</si>
  <si>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</si>
  <si>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</si>
  <si>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</si>
  <si>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</si>
  <si>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</si>
  <si>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</si>
  <si>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</si>
  <si>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</si>
  <si>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</si>
  <si>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</si>
  <si>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</si>
  <si>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</si>
  <si>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</si>
  <si>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</si>
  <si>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</si>
  <si>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</si>
  <si>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</si>
  <si>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</si>
  <si>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</si>
  <si>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</si>
  <si>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</si>
  <si>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</si>
  <si>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</si>
  <si>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</si>
  <si>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</si>
  <si>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</si>
  <si>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</si>
  <si>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</si>
  <si>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</si>
  <si>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</si>
  <si>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</si>
  <si>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</si>
  <si>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</si>
  <si>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</si>
  <si>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</si>
  <si>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</si>
  <si>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</si>
  <si>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</si>
  <si>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</si>
  <si>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</si>
  <si>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</si>
  <si>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</si>
  <si>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</si>
  <si>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</si>
  <si>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</si>
  <si>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</si>
  <si>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</si>
  <si>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</si>
  <si>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</si>
  <si>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</si>
  <si>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</si>
  <si>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</si>
  <si>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</si>
  <si>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</si>
  <si>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</si>
  <si>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</si>
  <si>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</si>
  <si>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</si>
  <si>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</si>
  <si>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</si>
  <si>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</si>
  <si>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</si>
  <si>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</si>
  <si>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</si>
  <si>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</si>
  <si>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</si>
  <si>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</si>
  <si>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</si>
  <si>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</si>
  <si>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</si>
  <si>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</si>
  <si>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</si>
  <si>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</si>
  <si>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</si>
  <si>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</si>
  <si>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</si>
  <si>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</si>
  <si>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</si>
  <si>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</si>
  <si>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</si>
  <si>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</si>
  <si>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</si>
  <si>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</si>
  <si>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</si>
  <si>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</si>
  <si>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</si>
  <si>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</si>
  <si>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</si>
  <si>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</si>
  <si>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</si>
  <si>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</si>
  <si>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</si>
  <si>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</si>
  <si>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</si>
  <si>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</si>
  <si>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</si>
  <si>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</si>
  <si>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</si>
  <si>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</si>
  <si>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</si>
  <si>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</si>
  <si>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</si>
  <si>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</si>
  <si>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</si>
  <si>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</si>
  <si>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</si>
  <si>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</si>
  <si>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</si>
  <si>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</si>
  <si>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</si>
  <si>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</si>
  <si>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</si>
  <si>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</si>
  <si>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</si>
  <si>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</si>
  <si>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</si>
  <si>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</si>
  <si>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</si>
  <si>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</si>
  <si>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</si>
  <si>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</si>
  <si>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</si>
  <si>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</si>
  <si>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</si>
  <si>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</si>
  <si>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</si>
  <si>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</si>
  <si>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</si>
  <si>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</si>
  <si>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</si>
  <si>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</si>
  <si>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</si>
  <si>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</si>
  <si>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</si>
  <si>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</si>
  <si>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</si>
  <si>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</si>
  <si>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</si>
  <si>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</si>
  <si>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</si>
  <si>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</si>
  <si>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</si>
  <si>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</si>
  <si>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</si>
  <si>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</si>
  <si>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</si>
  <si>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</si>
  <si>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</si>
  <si>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</si>
  <si>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</si>
  <si>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</si>
  <si>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</si>
  <si>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</si>
  <si>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</si>
  <si>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</si>
  <si>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</si>
  <si>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</si>
  <si>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</si>
  <si>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</si>
  <si>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</si>
  <si>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</si>
  <si>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</si>
  <si>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</si>
  <si>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</si>
  <si>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</si>
  <si>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</si>
  <si>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</si>
  <si>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</si>
  <si>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</si>
  <si>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</si>
  <si>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</si>
  <si>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</si>
  <si>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</si>
  <si>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</si>
  <si>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</si>
  <si>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</si>
  <si>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</si>
  <si>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</si>
  <si>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</si>
  <si>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</si>
  <si>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</si>
  <si>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</si>
  <si>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</si>
  <si>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</si>
  <si>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</si>
  <si>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</si>
  <si>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</si>
  <si>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</si>
  <si>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</si>
  <si>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</si>
  <si>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</si>
  <si>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</si>
  <si>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</si>
  <si>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</si>
  <si>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</si>
  <si>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</si>
  <si>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</si>
  <si>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</si>
  <si>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</si>
  <si>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</si>
  <si>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</si>
  <si>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</si>
  <si>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</si>
  <si>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</si>
  <si>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</si>
  <si>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</si>
  <si>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</si>
  <si>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</si>
  <si>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</si>
  <si>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</si>
  <si>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</si>
  <si>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</si>
  <si>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</si>
  <si>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</si>
  <si>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</si>
  <si>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</si>
  <si>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</si>
  <si>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</si>
  <si>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</si>
  <si>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</si>
  <si>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</si>
  <si>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</si>
  <si>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</si>
  <si>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</si>
  <si>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</si>
  <si>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</si>
  <si>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</si>
  <si>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</si>
  <si>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</si>
  <si>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</si>
  <si>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</si>
  <si>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</si>
  <si>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</si>
  <si>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</si>
  <si>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</si>
  <si>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</si>
  <si>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</si>
  <si>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</si>
  <si>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</si>
  <si>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</si>
  <si>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</si>
  <si>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</si>
  <si>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</si>
  <si>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</si>
  <si>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</si>
  <si>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</si>
  <si>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</si>
  <si>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</si>
  <si>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</si>
  <si>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</si>
  <si>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</si>
  <si>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</si>
  <si>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</si>
  <si>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</si>
  <si>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</si>
  <si>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</si>
  <si>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</si>
  <si>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</si>
  <si>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</si>
  <si>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</si>
  <si>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</si>
  <si>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</si>
  <si>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</si>
  <si>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</si>
  <si>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</si>
  <si>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</si>
  <si>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</si>
  <si>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</si>
  <si>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</si>
  <si>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</si>
  <si>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</si>
  <si>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</si>
  <si>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</si>
  <si>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</si>
  <si>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</si>
  <si>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</si>
  <si>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</si>
  <si>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19000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</si>
  <si>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</si>
  <si>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</si>
  <si>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</si>
  <si>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</si>
  <si>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</si>
  <si>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</si>
  <si>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19201</t>
  </si>
  <si>
    <t>甲府市</t>
  </si>
  <si>
    <t/>
  </si>
  <si>
    <t>19942</t>
  </si>
  <si>
    <t>甲府･峡東地域ごみ処理施設建設事務組合</t>
  </si>
  <si>
    <t>19925</t>
  </si>
  <si>
    <t>山梨県市町村総合事務組合</t>
  </si>
  <si>
    <t>19202</t>
  </si>
  <si>
    <t>富士吉田市</t>
  </si>
  <si>
    <t>19204</t>
  </si>
  <si>
    <t>都留市</t>
  </si>
  <si>
    <t>19896</t>
  </si>
  <si>
    <t>大月都留広域事務組合</t>
  </si>
  <si>
    <t>19205</t>
  </si>
  <si>
    <t>山梨市</t>
  </si>
  <si>
    <t>甲府・峡東地域ごみ処理施設事務組合</t>
  </si>
  <si>
    <t>19206</t>
  </si>
  <si>
    <t>大月市</t>
  </si>
  <si>
    <t>19207</t>
  </si>
  <si>
    <t>韮崎市</t>
  </si>
  <si>
    <t>19930</t>
  </si>
  <si>
    <t>峡北広域行政事務組合</t>
  </si>
  <si>
    <t>19944</t>
  </si>
  <si>
    <t>山梨西部広域環境組合</t>
  </si>
  <si>
    <t>19208</t>
  </si>
  <si>
    <t>南アルプス市</t>
  </si>
  <si>
    <t>19924</t>
  </si>
  <si>
    <t>中巨摩広域</t>
  </si>
  <si>
    <t>19883</t>
  </si>
  <si>
    <t>三郡衛生</t>
  </si>
  <si>
    <t>市町村総合</t>
  </si>
  <si>
    <t>西部広域</t>
  </si>
  <si>
    <t>19209</t>
  </si>
  <si>
    <t>北杜市</t>
  </si>
  <si>
    <t>山梨県市町村総
合事務組合</t>
  </si>
  <si>
    <t>峡北広域行政事
務組合</t>
  </si>
  <si>
    <t>山梨県西部広域環境組合負担金</t>
  </si>
  <si>
    <t>19210</t>
  </si>
  <si>
    <t>甲斐市</t>
  </si>
  <si>
    <t>中巨摩地区広域事務組合</t>
  </si>
  <si>
    <t>19211</t>
  </si>
  <si>
    <t>笛吹市</t>
  </si>
  <si>
    <t>山梨県市町村事務組合</t>
  </si>
  <si>
    <t>19212</t>
  </si>
  <si>
    <t>上野原市</t>
  </si>
  <si>
    <t>19213</t>
  </si>
  <si>
    <t>甲州市</t>
  </si>
  <si>
    <t>19214</t>
  </si>
  <si>
    <t>中央市</t>
  </si>
  <si>
    <t>中巨摩広域事務組合</t>
  </si>
  <si>
    <t>19346</t>
  </si>
  <si>
    <t>市川三郷町</t>
  </si>
  <si>
    <t>19871</t>
  </si>
  <si>
    <t>峡南衛生組合</t>
  </si>
  <si>
    <t>三郡衛生組合</t>
  </si>
  <si>
    <t>山梨西部環境組合</t>
  </si>
  <si>
    <t>19364</t>
  </si>
  <si>
    <t>早川町</t>
  </si>
  <si>
    <t>市町村事務組合</t>
  </si>
  <si>
    <t>山梨西部広域環境事務組合</t>
  </si>
  <si>
    <t>19365</t>
  </si>
  <si>
    <t>身延町</t>
  </si>
  <si>
    <t>山梨県西部広域事務組合</t>
  </si>
  <si>
    <t>19366</t>
  </si>
  <si>
    <t>南部町</t>
  </si>
  <si>
    <t>19368</t>
  </si>
  <si>
    <t>富士川町</t>
  </si>
  <si>
    <t>山梨西部広域事務組合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</si>
  <si>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</si>
  <si>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</si>
  <si>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</si>
  <si>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</si>
  <si>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</si>
  <si>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</si>
  <si>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</si>
  <si>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</si>
  <si>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</si>
  <si>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</si>
  <si>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</si>
  <si>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</si>
  <si>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19921</t>
  </si>
  <si>
    <t>青木が原ごみ処理組合</t>
  </si>
  <si>
    <t>19907</t>
  </si>
  <si>
    <t>青木ヶ原衛生センター</t>
  </si>
  <si>
    <t>19430</t>
  </si>
  <si>
    <t>富士河口湖町</t>
  </si>
  <si>
    <t>青木ケ原衛生センター</t>
  </si>
  <si>
    <t>19442</t>
  </si>
  <si>
    <t>小菅村</t>
  </si>
  <si>
    <t>19443</t>
  </si>
  <si>
    <t>丹波山村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</si>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</sst>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21</v>
      </c>
      <c r="B7" s="154" t="s">
        <v>317</v>
      </c>
      <c r="C7" s="138" t="s">
        <v>33</v>
      </c>
      <c r="D7" s="140">
        <f>SUM(E7,+L7)</f>
        <v>10115862</v>
      </c>
      <c r="E7" s="140">
        <f>SUM(F7:I7,K7)</f>
        <v>1490497</v>
      </c>
      <c r="F7" s="140">
        <f>SUM(F$8:F$207)</f>
        <v>158695</v>
      </c>
      <c r="G7" s="140">
        <f>SUM(G$8:G$207)</f>
        <v>548</v>
      </c>
      <c r="H7" s="140">
        <f>SUM(H$8:H$207)</f>
        <v>231800</v>
      </c>
      <c r="I7" s="140">
        <f>SUM(I$8:I$207)</f>
        <v>293309</v>
      </c>
      <c r="J7" s="143" t="s">
        <v>314</v>
      </c>
      <c r="K7" s="140">
        <f>SUM(K$8:K$207)</f>
        <v>806145</v>
      </c>
      <c r="L7" s="140">
        <f>SUM(L$8:L$207)</f>
        <v>8625365</v>
      </c>
      <c r="M7" s="140">
        <f>SUM(N7,+U7)</f>
        <v>1501185</v>
      </c>
      <c r="N7" s="140">
        <f>SUM(O7:R7,T7)</f>
        <v>165725</v>
      </c>
      <c r="O7" s="140">
        <f>SUM(O$8:O$207)</f>
        <v>1052</v>
      </c>
      <c r="P7" s="140">
        <f>SUM(P$8:P$207)</f>
        <v>1989</v>
      </c>
      <c r="Q7" s="140">
        <f>SUM(Q$8:Q$207)</f>
        <v>69600</v>
      </c>
      <c r="R7" s="140">
        <f>SUM(R$8:R$207)</f>
        <v>44149</v>
      </c>
      <c r="S7" s="143" t="s">
        <v>314</v>
      </c>
      <c r="T7" s="140">
        <f>SUM(T$8:T$207)</f>
        <v>48935</v>
      </c>
      <c r="U7" s="140">
        <f>SUM(U$8:U$207)</f>
        <v>1335460</v>
      </c>
      <c r="V7" s="140">
        <f t="shared" ref="V7:AA7" si="0">+SUM(D7,M7)</f>
        <v>11617047</v>
      </c>
      <c r="W7" s="140">
        <f t="shared" si="0"/>
        <v>1656222</v>
      </c>
      <c r="X7" s="140">
        <f t="shared" si="0"/>
        <v>159747</v>
      </c>
      <c r="Y7" s="140">
        <f t="shared" si="0"/>
        <v>2537</v>
      </c>
      <c r="Z7" s="140">
        <f t="shared" si="0"/>
        <v>301400</v>
      </c>
      <c r="AA7" s="140">
        <f t="shared" si="0"/>
        <v>337458</v>
      </c>
      <c r="AB7" s="142" t="str">
        <f>IF(+SUM(J7,S7)=0,"-",+SUM(J7,S7))</f>
        <v>-</v>
      </c>
      <c r="AC7" s="140">
        <f>+SUM(K7,T7)</f>
        <v>855080</v>
      </c>
      <c r="AD7" s="140">
        <f>+SUM(L7,U7)</f>
        <v>9960825</v>
      </c>
      <c r="AE7" s="140">
        <f>SUM(AF7,+AK7)</f>
        <v>415282</v>
      </c>
      <c r="AF7" s="140">
        <f>SUM(AG7:AJ7)</f>
        <v>415282</v>
      </c>
      <c r="AG7" s="140">
        <f t="shared" ref="AG7:AL7" si="1">SUM(AG$8:AG$207)</f>
        <v>0</v>
      </c>
      <c r="AH7" s="140">
        <f t="shared" si="1"/>
        <v>415282</v>
      </c>
      <c r="AI7" s="140">
        <f t="shared" si="1"/>
        <v>0</v>
      </c>
      <c r="AJ7" s="140">
        <f t="shared" si="1"/>
        <v>0</v>
      </c>
      <c r="AK7" s="140">
        <f t="shared" si="1"/>
        <v>0</v>
      </c>
      <c r="AL7" s="140">
        <f t="shared" si="1"/>
        <v>216183</v>
      </c>
      <c r="AM7" s="140">
        <f>SUM(AN7,AS7,AW7,AX7,BD7)</f>
        <v>6020022</v>
      </c>
      <c r="AN7" s="140">
        <f>SUM(AO7:AR7)</f>
        <v>1026175</v>
      </c>
      <c r="AO7" s="140">
        <f>SUM(AO$8:AO$207)</f>
        <v>701056</v>
      </c>
      <c r="AP7" s="140">
        <f>SUM(AP$8:AP$207)</f>
        <v>249483</v>
      </c>
      <c r="AQ7" s="140">
        <f>SUM(AQ$8:AQ$207)</f>
        <v>75636</v>
      </c>
      <c r="AR7" s="140">
        <f>SUM(AR$8:AR$207)</f>
        <v>0</v>
      </c>
      <c r="AS7" s="140">
        <f>SUM(AT7:AV7)</f>
        <v>599759</v>
      </c>
      <c r="AT7" s="140">
        <f>SUM(AT$8:AT$207)</f>
        <v>171785</v>
      </c>
      <c r="AU7" s="140">
        <f>SUM(AU$8:AU$207)</f>
        <v>420350</v>
      </c>
      <c r="AV7" s="140">
        <f>SUM(AV$8:AV$207)</f>
        <v>7624</v>
      </c>
      <c r="AW7" s="140">
        <f>SUM(AW$8:AW$207)</f>
        <v>0</v>
      </c>
      <c r="AX7" s="140">
        <f>SUM(AY7:BB7)</f>
        <v>4390775</v>
      </c>
      <c r="AY7" s="140">
        <f t="shared" ref="AY7:BE7" si="2">SUM(AY$8:AY$207)</f>
        <v>2672234</v>
      </c>
      <c r="AZ7" s="140">
        <f t="shared" si="2"/>
        <v>1315409</v>
      </c>
      <c r="BA7" s="140">
        <f t="shared" si="2"/>
        <v>306663</v>
      </c>
      <c r="BB7" s="140">
        <f t="shared" si="2"/>
        <v>96469</v>
      </c>
      <c r="BC7" s="140">
        <f t="shared" si="2"/>
        <v>3313422</v>
      </c>
      <c r="BD7" s="140">
        <f t="shared" si="2"/>
        <v>3313</v>
      </c>
      <c r="BE7" s="140">
        <f t="shared" si="2"/>
        <v>150953</v>
      </c>
      <c r="BF7" s="140">
        <f>SUM(AE7,+AM7,+BE7)</f>
        <v>6586257</v>
      </c>
      <c r="BG7" s="140">
        <f>SUM(BH7,+BM7)</f>
        <v>77489</v>
      </c>
      <c r="BH7" s="140">
        <f>SUM(BI7:BL7)</f>
        <v>77489</v>
      </c>
      <c r="BI7" s="140">
        <f t="shared" ref="BI7:BN7" si="3">SUM(BI$8:BI$207)</f>
        <v>0</v>
      </c>
      <c r="BJ7" s="140">
        <f t="shared" si="3"/>
        <v>77489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52192</v>
      </c>
      <c r="BO7" s="140">
        <f>SUM(BP7,BU7,BY7,BZ7,CF7)</f>
        <v>662935</v>
      </c>
      <c r="BP7" s="140">
        <f>SUM(BQ7:BT7)</f>
        <v>175805</v>
      </c>
      <c r="BQ7" s="140">
        <f>SUM(BQ$8:BQ$207)</f>
        <v>105980</v>
      </c>
      <c r="BR7" s="140">
        <f>SUM(BR$8:BR$207)</f>
        <v>16576</v>
      </c>
      <c r="BS7" s="140">
        <f>SUM(BS$8:BS$207)</f>
        <v>53249</v>
      </c>
      <c r="BT7" s="140">
        <f>SUM(BT$8:BT$207)</f>
        <v>0</v>
      </c>
      <c r="BU7" s="140">
        <f>SUM(BV7:BX7)</f>
        <v>177679</v>
      </c>
      <c r="BV7" s="140">
        <f>SUM(BV$8:BV$207)</f>
        <v>0</v>
      </c>
      <c r="BW7" s="140">
        <f>SUM(BW$8:BW$207)</f>
        <v>177679</v>
      </c>
      <c r="BX7" s="140">
        <f>SUM(BX$8:BX$207)</f>
        <v>0</v>
      </c>
      <c r="BY7" s="140">
        <f>SUM(BY$8:BY$207)</f>
        <v>0</v>
      </c>
      <c r="BZ7" s="140">
        <f>SUM(CA7:CD7)</f>
        <v>309451</v>
      </c>
      <c r="CA7" s="140">
        <f t="shared" ref="CA7:CG7" si="4">SUM(CA$8:CA$207)</f>
        <v>7787</v>
      </c>
      <c r="CB7" s="140">
        <f t="shared" si="4"/>
        <v>265865</v>
      </c>
      <c r="CC7" s="140">
        <f t="shared" si="4"/>
        <v>2259</v>
      </c>
      <c r="CD7" s="140">
        <f t="shared" si="4"/>
        <v>33540</v>
      </c>
      <c r="CE7" s="140">
        <f t="shared" si="4"/>
        <v>702197</v>
      </c>
      <c r="CF7" s="140">
        <f t="shared" si="4"/>
        <v>0</v>
      </c>
      <c r="CG7" s="140">
        <f t="shared" si="4"/>
        <v>6372</v>
      </c>
      <c r="CH7" s="140">
        <f>SUM(BG7,+BO7,+CG7)</f>
        <v>746796</v>
      </c>
      <c r="CI7" s="140">
        <f t="shared" ref="CI7:DJ7" si="5">SUM(AE7,+BG7)</f>
        <v>492771</v>
      </c>
      <c r="CJ7" s="140">
        <f t="shared" si="5"/>
        <v>492771</v>
      </c>
      <c r="CK7" s="140">
        <f t="shared" si="5"/>
        <v>0</v>
      </c>
      <c r="CL7" s="140">
        <f t="shared" si="5"/>
        <v>492771</v>
      </c>
      <c r="CM7" s="140">
        <f t="shared" si="5"/>
        <v>0</v>
      </c>
      <c r="CN7" s="140">
        <f t="shared" si="5"/>
        <v>0</v>
      </c>
      <c r="CO7" s="140">
        <f t="shared" si="5"/>
        <v>0</v>
      </c>
      <c r="CP7" s="140">
        <f t="shared" si="5"/>
        <v>268375</v>
      </c>
      <c r="CQ7" s="140">
        <f t="shared" si="5"/>
        <v>6682957</v>
      </c>
      <c r="CR7" s="140">
        <f t="shared" si="5"/>
        <v>1201980</v>
      </c>
      <c r="CS7" s="140">
        <f t="shared" si="5"/>
        <v>807036</v>
      </c>
      <c r="CT7" s="140">
        <f t="shared" si="5"/>
        <v>266059</v>
      </c>
      <c r="CU7" s="140">
        <f t="shared" si="5"/>
        <v>128885</v>
      </c>
      <c r="CV7" s="140">
        <f t="shared" si="5"/>
        <v>0</v>
      </c>
      <c r="CW7" s="140">
        <f t="shared" si="5"/>
        <v>777438</v>
      </c>
      <c r="CX7" s="140">
        <f t="shared" si="5"/>
        <v>171785</v>
      </c>
      <c r="CY7" s="140">
        <f t="shared" si="5"/>
        <v>598029</v>
      </c>
      <c r="CZ7" s="140">
        <f t="shared" si="5"/>
        <v>7624</v>
      </c>
      <c r="DA7" s="140">
        <f t="shared" si="5"/>
        <v>0</v>
      </c>
      <c r="DB7" s="140">
        <f t="shared" si="5"/>
        <v>4700226</v>
      </c>
      <c r="DC7" s="140">
        <f t="shared" si="5"/>
        <v>2680021</v>
      </c>
      <c r="DD7" s="140">
        <f t="shared" si="5"/>
        <v>1581274</v>
      </c>
      <c r="DE7" s="140">
        <f t="shared" si="5"/>
        <v>308922</v>
      </c>
      <c r="DF7" s="140">
        <f t="shared" si="5"/>
        <v>130009</v>
      </c>
      <c r="DG7" s="140">
        <f t="shared" si="5"/>
        <v>4015619</v>
      </c>
      <c r="DH7" s="140">
        <f t="shared" si="5"/>
        <v>3313</v>
      </c>
      <c r="DI7" s="140">
        <f t="shared" si="5"/>
        <v>157325</v>
      </c>
      <c r="DJ7" s="140">
        <f t="shared" si="5"/>
        <v>7333053</v>
      </c>
    </row>
    <row r="8" spans="1:114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SUM(E8,+L8)</f>
        <v>1762211</v>
      </c>
      <c r="E8" s="121">
        <f>SUM(F8:I8,K8)</f>
        <v>188553</v>
      </c>
      <c r="F8" s="121">
        <v>0</v>
      </c>
      <c r="G8" s="121">
        <v>548</v>
      </c>
      <c r="H8" s="121">
        <v>0</v>
      </c>
      <c r="I8" s="121">
        <v>2120</v>
      </c>
      <c r="J8" s="122" t="s">
        <v>415</v>
      </c>
      <c r="K8" s="121">
        <v>185885</v>
      </c>
      <c r="L8" s="121">
        <v>1573658</v>
      </c>
      <c r="M8" s="121">
        <f>SUM(N8,+U8)</f>
        <v>77685</v>
      </c>
      <c r="N8" s="121">
        <f>SUM(O8:R8,T8)</f>
        <v>3457</v>
      </c>
      <c r="O8" s="121">
        <v>1052</v>
      </c>
      <c r="P8" s="121">
        <v>1989</v>
      </c>
      <c r="Q8" s="121">
        <v>0</v>
      </c>
      <c r="R8" s="121">
        <v>416</v>
      </c>
      <c r="S8" s="122" t="s">
        <v>415</v>
      </c>
      <c r="T8" s="121">
        <v>0</v>
      </c>
      <c r="U8" s="121">
        <v>74228</v>
      </c>
      <c r="V8" s="121">
        <f>+SUM(D8,M8)</f>
        <v>1839896</v>
      </c>
      <c r="W8" s="121">
        <f>+SUM(E8,N8)</f>
        <v>192010</v>
      </c>
      <c r="X8" s="121">
        <f>+SUM(F8,O8)</f>
        <v>1052</v>
      </c>
      <c r="Y8" s="121">
        <f>+SUM(G8,P8)</f>
        <v>2537</v>
      </c>
      <c r="Z8" s="121">
        <f>+SUM(H8,Q8)</f>
        <v>0</v>
      </c>
      <c r="AA8" s="121">
        <f>+SUM(I8,R8)</f>
        <v>2536</v>
      </c>
      <c r="AB8" s="122" t="str">
        <f>IF(+SUM(J8,S8)=0,"-",+SUM(J8,S8))</f>
        <v>-</v>
      </c>
      <c r="AC8" s="121">
        <f>+SUM(K8,T8)</f>
        <v>185885</v>
      </c>
      <c r="AD8" s="121">
        <f>+SUM(L8,U8)</f>
        <v>1647886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1530596</v>
      </c>
      <c r="AN8" s="121">
        <f>SUM(AO8:AR8)</f>
        <v>563752</v>
      </c>
      <c r="AO8" s="121">
        <v>355241</v>
      </c>
      <c r="AP8" s="121">
        <v>208511</v>
      </c>
      <c r="AQ8" s="121">
        <v>0</v>
      </c>
      <c r="AR8" s="121">
        <v>0</v>
      </c>
      <c r="AS8" s="121">
        <f>SUM(AT8:AV8)</f>
        <v>157292</v>
      </c>
      <c r="AT8" s="121">
        <v>148524</v>
      </c>
      <c r="AU8" s="121">
        <v>1247</v>
      </c>
      <c r="AV8" s="121">
        <v>7521</v>
      </c>
      <c r="AW8" s="121">
        <v>0</v>
      </c>
      <c r="AX8" s="121">
        <f>SUM(AY8:BB8)</f>
        <v>809552</v>
      </c>
      <c r="AY8" s="121">
        <v>691505</v>
      </c>
      <c r="AZ8" s="121">
        <v>14605</v>
      </c>
      <c r="BA8" s="121">
        <v>16632</v>
      </c>
      <c r="BB8" s="121">
        <v>86810</v>
      </c>
      <c r="BC8" s="121">
        <v>231615</v>
      </c>
      <c r="BD8" s="121">
        <v>0</v>
      </c>
      <c r="BE8" s="121">
        <v>0</v>
      </c>
      <c r="BF8" s="121">
        <f>SUM(AE8,+AM8,+BE8)</f>
        <v>1530596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71695</v>
      </c>
      <c r="BP8" s="121">
        <f>SUM(BQ8:BT8)</f>
        <v>38613</v>
      </c>
      <c r="BQ8" s="121">
        <v>0</v>
      </c>
      <c r="BR8" s="121">
        <v>0</v>
      </c>
      <c r="BS8" s="121">
        <v>38613</v>
      </c>
      <c r="BT8" s="121">
        <v>0</v>
      </c>
      <c r="BU8" s="121">
        <f>SUM(BV8:BX8)</f>
        <v>20378</v>
      </c>
      <c r="BV8" s="121">
        <v>0</v>
      </c>
      <c r="BW8" s="121">
        <v>20378</v>
      </c>
      <c r="BX8" s="121">
        <v>0</v>
      </c>
      <c r="BY8" s="121">
        <v>0</v>
      </c>
      <c r="BZ8" s="121">
        <f>SUM(CA8:CD8)</f>
        <v>12704</v>
      </c>
      <c r="CA8" s="121">
        <v>0</v>
      </c>
      <c r="CB8" s="121">
        <v>12704</v>
      </c>
      <c r="CC8" s="121">
        <v>0</v>
      </c>
      <c r="CD8" s="121">
        <v>0</v>
      </c>
      <c r="CE8" s="121">
        <v>0</v>
      </c>
      <c r="CF8" s="121">
        <v>0</v>
      </c>
      <c r="CG8" s="121">
        <v>5990</v>
      </c>
      <c r="CH8" s="121">
        <f>SUM(BG8,+BO8,+CG8)</f>
        <v>77685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1602291</v>
      </c>
      <c r="CR8" s="121">
        <f>SUM(AN8,+BP8)</f>
        <v>602365</v>
      </c>
      <c r="CS8" s="121">
        <f>SUM(AO8,+BQ8)</f>
        <v>355241</v>
      </c>
      <c r="CT8" s="121">
        <f>SUM(AP8,+BR8)</f>
        <v>208511</v>
      </c>
      <c r="CU8" s="121">
        <f>SUM(AQ8,+BS8)</f>
        <v>38613</v>
      </c>
      <c r="CV8" s="121">
        <f>SUM(AR8,+BT8)</f>
        <v>0</v>
      </c>
      <c r="CW8" s="121">
        <f>SUM(AS8,+BU8)</f>
        <v>177670</v>
      </c>
      <c r="CX8" s="121">
        <f>SUM(AT8,+BV8)</f>
        <v>148524</v>
      </c>
      <c r="CY8" s="121">
        <f>SUM(AU8,+BW8)</f>
        <v>21625</v>
      </c>
      <c r="CZ8" s="121">
        <f>SUM(AV8,+BX8)</f>
        <v>7521</v>
      </c>
      <c r="DA8" s="121">
        <f>SUM(AW8,+BY8)</f>
        <v>0</v>
      </c>
      <c r="DB8" s="121">
        <f>SUM(AX8,+BZ8)</f>
        <v>822256</v>
      </c>
      <c r="DC8" s="121">
        <f>SUM(AY8,+CA8)</f>
        <v>691505</v>
      </c>
      <c r="DD8" s="121">
        <f>SUM(AZ8,+CB8)</f>
        <v>27309</v>
      </c>
      <c r="DE8" s="121">
        <f>SUM(BA8,+CC8)</f>
        <v>16632</v>
      </c>
      <c r="DF8" s="121">
        <f>SUM(BB8,+CD8)</f>
        <v>86810</v>
      </c>
      <c r="DG8" s="121">
        <f>SUM(BC8,+CE8)</f>
        <v>231615</v>
      </c>
      <c r="DH8" s="121">
        <f>SUM(BD8,+CF8)</f>
        <v>0</v>
      </c>
      <c r="DI8" s="121">
        <f>SUM(BE8,+CG8)</f>
        <v>5990</v>
      </c>
      <c r="DJ8" s="121">
        <f>SUM(BF8,+CH8)</f>
        <v>1608281</v>
      </c>
    </row>
    <row r="9" spans="1:114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SUM(E9,+L9)</f>
        <v>1511396</v>
      </c>
      <c r="E9" s="121">
        <f>SUM(F9:I9,K9)</f>
        <v>838367</v>
      </c>
      <c r="F9" s="121">
        <v>152645</v>
      </c>
      <c r="G9" s="121">
        <v>0</v>
      </c>
      <c r="H9" s="121">
        <v>198800</v>
      </c>
      <c r="I9" s="121">
        <v>62812</v>
      </c>
      <c r="J9" s="122" t="s">
        <v>415</v>
      </c>
      <c r="K9" s="121">
        <v>424110</v>
      </c>
      <c r="L9" s="121">
        <v>673029</v>
      </c>
      <c r="M9" s="121">
        <f>SUM(N9,+U9)</f>
        <v>244372</v>
      </c>
      <c r="N9" s="121">
        <f>SUM(O9:R9,T9)</f>
        <v>120379</v>
      </c>
      <c r="O9" s="121">
        <v>0</v>
      </c>
      <c r="P9" s="121">
        <v>0</v>
      </c>
      <c r="Q9" s="121">
        <v>69600</v>
      </c>
      <c r="R9" s="121">
        <v>14476</v>
      </c>
      <c r="S9" s="122" t="s">
        <v>415</v>
      </c>
      <c r="T9" s="121">
        <v>36303</v>
      </c>
      <c r="U9" s="121">
        <v>123993</v>
      </c>
      <c r="V9" s="121">
        <f>+SUM(D9,M9)</f>
        <v>1755768</v>
      </c>
      <c r="W9" s="121">
        <f>+SUM(E9,N9)</f>
        <v>958746</v>
      </c>
      <c r="X9" s="121">
        <f>+SUM(F9,O9)</f>
        <v>152645</v>
      </c>
      <c r="Y9" s="121">
        <f>+SUM(G9,P9)</f>
        <v>0</v>
      </c>
      <c r="Z9" s="121">
        <f>+SUM(H9,Q9)</f>
        <v>268400</v>
      </c>
      <c r="AA9" s="121">
        <f>+SUM(I9,R9)</f>
        <v>77288</v>
      </c>
      <c r="AB9" s="122" t="str">
        <f>IF(+SUM(J9,S9)=0,"-",+SUM(J9,S9))</f>
        <v>-</v>
      </c>
      <c r="AC9" s="121">
        <f>+SUM(K9,T9)</f>
        <v>460413</v>
      </c>
      <c r="AD9" s="121">
        <f>+SUM(L9,U9)</f>
        <v>797022</v>
      </c>
      <c r="AE9" s="121">
        <f>SUM(AF9,+AK9)</f>
        <v>411750</v>
      </c>
      <c r="AF9" s="121">
        <f>SUM(AG9:AJ9)</f>
        <v>411750</v>
      </c>
      <c r="AG9" s="121">
        <v>0</v>
      </c>
      <c r="AH9" s="121">
        <v>411750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1080843</v>
      </c>
      <c r="AN9" s="121">
        <f>SUM(AO9:AR9)</f>
        <v>79317</v>
      </c>
      <c r="AO9" s="121">
        <v>45116</v>
      </c>
      <c r="AP9" s="121">
        <v>3250</v>
      </c>
      <c r="AQ9" s="121">
        <v>30951</v>
      </c>
      <c r="AR9" s="121">
        <v>0</v>
      </c>
      <c r="AS9" s="121">
        <f>SUM(AT9:AV9)</f>
        <v>235020</v>
      </c>
      <c r="AT9" s="121">
        <v>3403</v>
      </c>
      <c r="AU9" s="121">
        <v>231617</v>
      </c>
      <c r="AV9" s="121">
        <v>0</v>
      </c>
      <c r="AW9" s="121">
        <v>0</v>
      </c>
      <c r="AX9" s="121">
        <f>SUM(AY9:BB9)</f>
        <v>766506</v>
      </c>
      <c r="AY9" s="121">
        <v>161875</v>
      </c>
      <c r="AZ9" s="121">
        <v>488652</v>
      </c>
      <c r="BA9" s="121">
        <v>115979</v>
      </c>
      <c r="BB9" s="121">
        <v>0</v>
      </c>
      <c r="BC9" s="121">
        <v>18803</v>
      </c>
      <c r="BD9" s="121">
        <v>0</v>
      </c>
      <c r="BE9" s="121">
        <v>0</v>
      </c>
      <c r="BF9" s="121">
        <f>SUM(AE9,+AM9,+BE9)</f>
        <v>1492593</v>
      </c>
      <c r="BG9" s="121">
        <f>SUM(BH9,+BM9)</f>
        <v>77489</v>
      </c>
      <c r="BH9" s="121">
        <f>SUM(BI9:BL9)</f>
        <v>77489</v>
      </c>
      <c r="BI9" s="121">
        <v>0</v>
      </c>
      <c r="BJ9" s="121">
        <v>77489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166883</v>
      </c>
      <c r="BP9" s="121">
        <f>SUM(BQ9:BT9)</f>
        <v>26400</v>
      </c>
      <c r="BQ9" s="121">
        <v>22448</v>
      </c>
      <c r="BR9" s="121">
        <v>0</v>
      </c>
      <c r="BS9" s="121">
        <v>3952</v>
      </c>
      <c r="BT9" s="121">
        <v>0</v>
      </c>
      <c r="BU9" s="121">
        <f>SUM(BV9:BX9)</f>
        <v>113291</v>
      </c>
      <c r="BV9" s="121">
        <v>0</v>
      </c>
      <c r="BW9" s="121">
        <v>113291</v>
      </c>
      <c r="BX9" s="121">
        <v>0</v>
      </c>
      <c r="BY9" s="121">
        <v>0</v>
      </c>
      <c r="BZ9" s="121">
        <f>SUM(CA9:CD9)</f>
        <v>27192</v>
      </c>
      <c r="CA9" s="121">
        <v>0</v>
      </c>
      <c r="CB9" s="121">
        <v>27192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244372</v>
      </c>
      <c r="CI9" s="121">
        <f>SUM(AE9,+BG9)</f>
        <v>489239</v>
      </c>
      <c r="CJ9" s="121">
        <f>SUM(AF9,+BH9)</f>
        <v>489239</v>
      </c>
      <c r="CK9" s="121">
        <f>SUM(AG9,+BI9)</f>
        <v>0</v>
      </c>
      <c r="CL9" s="121">
        <f>SUM(AH9,+BJ9)</f>
        <v>489239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1247726</v>
      </c>
      <c r="CR9" s="121">
        <f>SUM(AN9,+BP9)</f>
        <v>105717</v>
      </c>
      <c r="CS9" s="121">
        <f>SUM(AO9,+BQ9)</f>
        <v>67564</v>
      </c>
      <c r="CT9" s="121">
        <f>SUM(AP9,+BR9)</f>
        <v>3250</v>
      </c>
      <c r="CU9" s="121">
        <f>SUM(AQ9,+BS9)</f>
        <v>34903</v>
      </c>
      <c r="CV9" s="121">
        <f>SUM(AR9,+BT9)</f>
        <v>0</v>
      </c>
      <c r="CW9" s="121">
        <f>SUM(AS9,+BU9)</f>
        <v>348311</v>
      </c>
      <c r="CX9" s="121">
        <f>SUM(AT9,+BV9)</f>
        <v>3403</v>
      </c>
      <c r="CY9" s="121">
        <f>SUM(AU9,+BW9)</f>
        <v>344908</v>
      </c>
      <c r="CZ9" s="121">
        <f>SUM(AV9,+BX9)</f>
        <v>0</v>
      </c>
      <c r="DA9" s="121">
        <f>SUM(AW9,+BY9)</f>
        <v>0</v>
      </c>
      <c r="DB9" s="121">
        <f>SUM(AX9,+BZ9)</f>
        <v>793698</v>
      </c>
      <c r="DC9" s="121">
        <f>SUM(AY9,+CA9)</f>
        <v>161875</v>
      </c>
      <c r="DD9" s="121">
        <f>SUM(AZ9,+CB9)</f>
        <v>515844</v>
      </c>
      <c r="DE9" s="121">
        <f>SUM(BA9,+CC9)</f>
        <v>115979</v>
      </c>
      <c r="DF9" s="121">
        <f>SUM(BB9,+CD9)</f>
        <v>0</v>
      </c>
      <c r="DG9" s="121">
        <f>SUM(BC9,+CE9)</f>
        <v>18803</v>
      </c>
      <c r="DH9" s="121">
        <f>SUM(BD9,+CF9)</f>
        <v>0</v>
      </c>
      <c r="DI9" s="121">
        <f>SUM(BE9,+CG9)</f>
        <v>0</v>
      </c>
      <c r="DJ9" s="121">
        <f>SUM(BF9,+CH9)</f>
        <v>1736965</v>
      </c>
    </row>
    <row r="10" spans="1:114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SUM(E10,+L10)</f>
        <v>357437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415</v>
      </c>
      <c r="K10" s="121">
        <v>0</v>
      </c>
      <c r="L10" s="121">
        <v>357437</v>
      </c>
      <c r="M10" s="121">
        <f>SUM(N10,+U10)</f>
        <v>21189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415</v>
      </c>
      <c r="T10" s="121">
        <v>0</v>
      </c>
      <c r="U10" s="121">
        <v>21189</v>
      </c>
      <c r="V10" s="121">
        <f>+SUM(D10,M10)</f>
        <v>378626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378626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357437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21189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1">
        <f>SUM(BC10,+CE10)</f>
        <v>378626</v>
      </c>
      <c r="DH10" s="121">
        <f>SUM(BD10,+CF10)</f>
        <v>0</v>
      </c>
      <c r="DI10" s="121">
        <f>SUM(BE10,+CG10)</f>
        <v>0</v>
      </c>
      <c r="DJ10" s="121">
        <f>SUM(BF10,+CH10)</f>
        <v>0</v>
      </c>
    </row>
    <row r="11" spans="1:114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SUM(E11,+L11)</f>
        <v>255860</v>
      </c>
      <c r="E11" s="121">
        <f>SUM(F11:I11,K11)</f>
        <v>20101</v>
      </c>
      <c r="F11" s="121">
        <v>0</v>
      </c>
      <c r="G11" s="121">
        <v>0</v>
      </c>
      <c r="H11" s="121">
        <v>0</v>
      </c>
      <c r="I11" s="121">
        <v>19970</v>
      </c>
      <c r="J11" s="122" t="s">
        <v>415</v>
      </c>
      <c r="K11" s="121">
        <v>131</v>
      </c>
      <c r="L11" s="121">
        <v>235759</v>
      </c>
      <c r="M11" s="121">
        <f>SUM(N11,+U11)</f>
        <v>81884</v>
      </c>
      <c r="N11" s="121">
        <f>SUM(O11:R11,T11)</f>
        <v>15527</v>
      </c>
      <c r="O11" s="121">
        <v>0</v>
      </c>
      <c r="P11" s="121">
        <v>0</v>
      </c>
      <c r="Q11" s="121">
        <v>0</v>
      </c>
      <c r="R11" s="121">
        <v>15527</v>
      </c>
      <c r="S11" s="122" t="s">
        <v>415</v>
      </c>
      <c r="T11" s="121">
        <v>0</v>
      </c>
      <c r="U11" s="121">
        <v>66357</v>
      </c>
      <c r="V11" s="121">
        <f>+SUM(D11,M11)</f>
        <v>337744</v>
      </c>
      <c r="W11" s="121">
        <f>+SUM(E11,N11)</f>
        <v>35628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35497</v>
      </c>
      <c r="AB11" s="122" t="str">
        <f>IF(+SUM(J11,S11)=0,"-",+SUM(J11,S11))</f>
        <v>-</v>
      </c>
      <c r="AC11" s="121">
        <f>+SUM(K11,T11)</f>
        <v>131</v>
      </c>
      <c r="AD11" s="121">
        <f>+SUM(L11,U11)</f>
        <v>302116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226760</v>
      </c>
      <c r="AN11" s="121">
        <f>SUM(AO11:AR11)</f>
        <v>9660</v>
      </c>
      <c r="AO11" s="121">
        <v>9660</v>
      </c>
      <c r="AP11" s="121">
        <v>0</v>
      </c>
      <c r="AQ11" s="121">
        <v>0</v>
      </c>
      <c r="AR11" s="121">
        <v>0</v>
      </c>
      <c r="AS11" s="121">
        <f>SUM(AT11:AV11)</f>
        <v>5569</v>
      </c>
      <c r="AT11" s="121">
        <v>0</v>
      </c>
      <c r="AU11" s="121">
        <v>5569</v>
      </c>
      <c r="AV11" s="121">
        <v>0</v>
      </c>
      <c r="AW11" s="121">
        <v>0</v>
      </c>
      <c r="AX11" s="121">
        <f>SUM(AY11:BB11)</f>
        <v>211531</v>
      </c>
      <c r="AY11" s="121">
        <v>155731</v>
      </c>
      <c r="AZ11" s="121">
        <v>55800</v>
      </c>
      <c r="BA11" s="121">
        <v>0</v>
      </c>
      <c r="BB11" s="121">
        <v>0</v>
      </c>
      <c r="BC11" s="121">
        <v>29100</v>
      </c>
      <c r="BD11" s="121">
        <v>0</v>
      </c>
      <c r="BE11" s="121">
        <v>0</v>
      </c>
      <c r="BF11" s="121">
        <f>SUM(AE11,+AM11,+BE11)</f>
        <v>226760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81884</v>
      </c>
      <c r="BP11" s="121">
        <f>SUM(BQ11:BT11)</f>
        <v>7011</v>
      </c>
      <c r="BQ11" s="121">
        <v>7011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74873</v>
      </c>
      <c r="CA11" s="121">
        <v>2095</v>
      </c>
      <c r="CB11" s="121">
        <v>72778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81884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308644</v>
      </c>
      <c r="CR11" s="121">
        <f>SUM(AN11,+BP11)</f>
        <v>16671</v>
      </c>
      <c r="CS11" s="121">
        <f>SUM(AO11,+BQ11)</f>
        <v>16671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5569</v>
      </c>
      <c r="CX11" s="121">
        <f>SUM(AT11,+BV11)</f>
        <v>0</v>
      </c>
      <c r="CY11" s="121">
        <f>SUM(AU11,+BW11)</f>
        <v>5569</v>
      </c>
      <c r="CZ11" s="121">
        <f>SUM(AV11,+BX11)</f>
        <v>0</v>
      </c>
      <c r="DA11" s="121">
        <f>SUM(AW11,+BY11)</f>
        <v>0</v>
      </c>
      <c r="DB11" s="121">
        <f>SUM(AX11,+BZ11)</f>
        <v>286404</v>
      </c>
      <c r="DC11" s="121">
        <f>SUM(AY11,+CA11)</f>
        <v>157826</v>
      </c>
      <c r="DD11" s="121">
        <f>SUM(AZ11,+CB11)</f>
        <v>128578</v>
      </c>
      <c r="DE11" s="121">
        <f>SUM(BA11,+CC11)</f>
        <v>0</v>
      </c>
      <c r="DF11" s="121">
        <f>SUM(BB11,+CD11)</f>
        <v>0</v>
      </c>
      <c r="DG11" s="121">
        <f>SUM(BC11,+CE11)</f>
        <v>29100</v>
      </c>
      <c r="DH11" s="121">
        <f>SUM(BD11,+CF11)</f>
        <v>0</v>
      </c>
      <c r="DI11" s="121">
        <f>SUM(BE11,+CG11)</f>
        <v>0</v>
      </c>
      <c r="DJ11" s="121">
        <f>SUM(BF11,+CH11)</f>
        <v>308644</v>
      </c>
    </row>
    <row r="12" spans="1:114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SUM(E12,+L12)</f>
        <v>327434</v>
      </c>
      <c r="E12" s="121">
        <f>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2" t="s">
        <v>415</v>
      </c>
      <c r="K12" s="121">
        <v>0</v>
      </c>
      <c r="L12" s="121">
        <v>327434</v>
      </c>
      <c r="M12" s="121">
        <f>SUM(N12,+U12)</f>
        <v>19543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415</v>
      </c>
      <c r="T12" s="121">
        <v>0</v>
      </c>
      <c r="U12" s="121">
        <v>19543</v>
      </c>
      <c r="V12" s="121">
        <f>+SUM(D12,M12)</f>
        <v>346977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346977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327434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19543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346977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SUM(E13,+L13)</f>
        <v>424027</v>
      </c>
      <c r="E13" s="121">
        <f>SUM(F13:I13,K13)</f>
        <v>15615</v>
      </c>
      <c r="F13" s="121">
        <v>0</v>
      </c>
      <c r="G13" s="121">
        <v>0</v>
      </c>
      <c r="H13" s="121">
        <v>0</v>
      </c>
      <c r="I13" s="121">
        <v>84</v>
      </c>
      <c r="J13" s="122" t="s">
        <v>415</v>
      </c>
      <c r="K13" s="121">
        <v>15531</v>
      </c>
      <c r="L13" s="121">
        <v>408412</v>
      </c>
      <c r="M13" s="121">
        <f>SUM(N13,+U13)</f>
        <v>44663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415</v>
      </c>
      <c r="T13" s="121">
        <v>0</v>
      </c>
      <c r="U13" s="121">
        <v>44663</v>
      </c>
      <c r="V13" s="121">
        <f>+SUM(D13,M13)</f>
        <v>468690</v>
      </c>
      <c r="W13" s="121">
        <f>+SUM(E13,N13)</f>
        <v>15615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84</v>
      </c>
      <c r="AB13" s="122" t="str">
        <f>IF(+SUM(J13,S13)=0,"-",+SUM(J13,S13))</f>
        <v>-</v>
      </c>
      <c r="AC13" s="121">
        <f>+SUM(K13,T13)</f>
        <v>15531</v>
      </c>
      <c r="AD13" s="121">
        <f>+SUM(L13,U13)</f>
        <v>453075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28634</v>
      </c>
      <c r="AM13" s="121">
        <f>SUM(AN13,AS13,AW13,AX13,BD13)</f>
        <v>90773</v>
      </c>
      <c r="AN13" s="121">
        <f>SUM(AO13:AR13)</f>
        <v>22581</v>
      </c>
      <c r="AO13" s="121">
        <v>22581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68192</v>
      </c>
      <c r="AY13" s="121">
        <v>61331</v>
      </c>
      <c r="AZ13" s="121">
        <v>4137</v>
      </c>
      <c r="BA13" s="121">
        <v>0</v>
      </c>
      <c r="BB13" s="121">
        <v>2724</v>
      </c>
      <c r="BC13" s="121">
        <v>304620</v>
      </c>
      <c r="BD13" s="121">
        <v>0</v>
      </c>
      <c r="BE13" s="121">
        <v>0</v>
      </c>
      <c r="BF13" s="121">
        <f>SUM(AE13,+AM13,+BE13)</f>
        <v>90773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14246</v>
      </c>
      <c r="BO13" s="121">
        <f>SUM(BP13,BU13,BY13,BZ13,CF13)</f>
        <v>7527</v>
      </c>
      <c r="BP13" s="121">
        <f>SUM(BQ13:BT13)</f>
        <v>7527</v>
      </c>
      <c r="BQ13" s="121">
        <v>7527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22890</v>
      </c>
      <c r="CF13" s="121">
        <v>0</v>
      </c>
      <c r="CG13" s="121">
        <v>0</v>
      </c>
      <c r="CH13" s="121">
        <f>SUM(BG13,+BO13,+CG13)</f>
        <v>7527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42880</v>
      </c>
      <c r="CQ13" s="121">
        <f>SUM(AM13,+BO13)</f>
        <v>98300</v>
      </c>
      <c r="CR13" s="121">
        <f>SUM(AN13,+BP13)</f>
        <v>30108</v>
      </c>
      <c r="CS13" s="121">
        <f>SUM(AO13,+BQ13)</f>
        <v>30108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68192</v>
      </c>
      <c r="DC13" s="121">
        <f>SUM(AY13,+CA13)</f>
        <v>61331</v>
      </c>
      <c r="DD13" s="121">
        <f>SUM(AZ13,+CB13)</f>
        <v>4137</v>
      </c>
      <c r="DE13" s="121">
        <f>SUM(BA13,+CC13)</f>
        <v>0</v>
      </c>
      <c r="DF13" s="121">
        <f>SUM(BB13,+CD13)</f>
        <v>2724</v>
      </c>
      <c r="DG13" s="121">
        <f>SUM(BC13,+CE13)</f>
        <v>327510</v>
      </c>
      <c r="DH13" s="121">
        <f>SUM(BD13,+CF13)</f>
        <v>0</v>
      </c>
      <c r="DI13" s="121">
        <f>SUM(BE13,+CG13)</f>
        <v>0</v>
      </c>
      <c r="DJ13" s="121">
        <f>SUM(BF13,+CH13)</f>
        <v>98300</v>
      </c>
    </row>
    <row r="14" spans="1:114" s="136" customFormat="1" ht="13.5" customHeight="1" x14ac:dyDescent="0.15">
      <c r="A14" s="119" t="s">
        <v>21</v>
      </c>
      <c r="B14" s="120" t="s">
        <v>348</v>
      </c>
      <c r="C14" s="119" t="s">
        <v>349</v>
      </c>
      <c r="D14" s="121">
        <f>SUM(E14,+L14)</f>
        <v>583873</v>
      </c>
      <c r="E14" s="121">
        <f>SUM(F14:I14,K14)</f>
        <v>59023</v>
      </c>
      <c r="F14" s="121">
        <v>0</v>
      </c>
      <c r="G14" s="121">
        <v>0</v>
      </c>
      <c r="H14" s="121">
        <v>0</v>
      </c>
      <c r="I14" s="121">
        <v>44498</v>
      </c>
      <c r="J14" s="122" t="s">
        <v>415</v>
      </c>
      <c r="K14" s="121">
        <v>14525</v>
      </c>
      <c r="L14" s="121">
        <v>524850</v>
      </c>
      <c r="M14" s="121">
        <f>SUM(N14,+U14)</f>
        <v>251203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415</v>
      </c>
      <c r="T14" s="121">
        <v>0</v>
      </c>
      <c r="U14" s="121">
        <v>251203</v>
      </c>
      <c r="V14" s="121">
        <f>+SUM(D14,M14)</f>
        <v>835076</v>
      </c>
      <c r="W14" s="121">
        <f>+SUM(E14,N14)</f>
        <v>59023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44498</v>
      </c>
      <c r="AB14" s="122" t="str">
        <f>IF(+SUM(J14,S14)=0,"-",+SUM(J14,S14))</f>
        <v>-</v>
      </c>
      <c r="AC14" s="121">
        <f>+SUM(K14,T14)</f>
        <v>14525</v>
      </c>
      <c r="AD14" s="121">
        <f>+SUM(L14,U14)</f>
        <v>776053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35427</v>
      </c>
      <c r="AM14" s="121">
        <f>SUM(AN14,AS14,AW14,AX14,BD14)</f>
        <v>214076</v>
      </c>
      <c r="AN14" s="121">
        <f>SUM(AO14:AR14)</f>
        <v>40329</v>
      </c>
      <c r="AO14" s="121">
        <v>40329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173727</v>
      </c>
      <c r="AY14" s="121">
        <v>172732</v>
      </c>
      <c r="AZ14" s="121">
        <v>0</v>
      </c>
      <c r="BA14" s="121">
        <v>0</v>
      </c>
      <c r="BB14" s="121">
        <v>995</v>
      </c>
      <c r="BC14" s="121">
        <v>334370</v>
      </c>
      <c r="BD14" s="121">
        <v>20</v>
      </c>
      <c r="BE14" s="121">
        <v>0</v>
      </c>
      <c r="BF14" s="121">
        <f>SUM(AE14,+AM14,+BE14)</f>
        <v>214076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38307</v>
      </c>
      <c r="BP14" s="121">
        <f>SUM(BQ14:BT14)</f>
        <v>38307</v>
      </c>
      <c r="BQ14" s="121">
        <v>38307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212896</v>
      </c>
      <c r="CF14" s="121">
        <v>0</v>
      </c>
      <c r="CG14" s="121">
        <v>0</v>
      </c>
      <c r="CH14" s="121">
        <f>SUM(BG14,+BO14,+CG14)</f>
        <v>38307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35427</v>
      </c>
      <c r="CQ14" s="121">
        <f>SUM(AM14,+BO14)</f>
        <v>252383</v>
      </c>
      <c r="CR14" s="121">
        <f>SUM(AN14,+BP14)</f>
        <v>78636</v>
      </c>
      <c r="CS14" s="121">
        <f>SUM(AO14,+BQ14)</f>
        <v>78636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173727</v>
      </c>
      <c r="DC14" s="121">
        <f>SUM(AY14,+CA14)</f>
        <v>172732</v>
      </c>
      <c r="DD14" s="121">
        <f>SUM(AZ14,+CB14)</f>
        <v>0</v>
      </c>
      <c r="DE14" s="121">
        <f>SUM(BA14,+CC14)</f>
        <v>0</v>
      </c>
      <c r="DF14" s="121">
        <f>SUM(BB14,+CD14)</f>
        <v>995</v>
      </c>
      <c r="DG14" s="121">
        <f>SUM(BC14,+CE14)</f>
        <v>547266</v>
      </c>
      <c r="DH14" s="121">
        <f>SUM(BD14,+CF14)</f>
        <v>20</v>
      </c>
      <c r="DI14" s="121">
        <f>SUM(BE14,+CG14)</f>
        <v>0</v>
      </c>
      <c r="DJ14" s="121">
        <f>SUM(BF14,+CH14)</f>
        <v>252383</v>
      </c>
    </row>
    <row r="15" spans="1:114" s="136" customFormat="1" ht="13.5" customHeight="1" x14ac:dyDescent="0.15">
      <c r="A15" s="119" t="s">
        <v>21</v>
      </c>
      <c r="B15" s="120" t="s">
        <v>356</v>
      </c>
      <c r="C15" s="119" t="s">
        <v>357</v>
      </c>
      <c r="D15" s="121">
        <f>SUM(E15,+L15)</f>
        <v>665455</v>
      </c>
      <c r="E15" s="121">
        <f>SUM(F15:I15,K15)</f>
        <v>80</v>
      </c>
      <c r="F15" s="121">
        <v>0</v>
      </c>
      <c r="G15" s="121">
        <v>0</v>
      </c>
      <c r="H15" s="121">
        <v>0</v>
      </c>
      <c r="I15" s="121">
        <v>0</v>
      </c>
      <c r="J15" s="122" t="s">
        <v>415</v>
      </c>
      <c r="K15" s="121">
        <v>80</v>
      </c>
      <c r="L15" s="121">
        <v>665375</v>
      </c>
      <c r="M15" s="121">
        <f>SUM(N15,+U15)</f>
        <v>13664</v>
      </c>
      <c r="N15" s="121">
        <f>SUM(O15:R15,T15)</f>
        <v>6680</v>
      </c>
      <c r="O15" s="121">
        <v>0</v>
      </c>
      <c r="P15" s="121">
        <v>0</v>
      </c>
      <c r="Q15" s="121">
        <v>0</v>
      </c>
      <c r="R15" s="121">
        <v>6675</v>
      </c>
      <c r="S15" s="122" t="s">
        <v>415</v>
      </c>
      <c r="T15" s="121">
        <v>5</v>
      </c>
      <c r="U15" s="121">
        <v>6984</v>
      </c>
      <c r="V15" s="121">
        <f>+SUM(D15,M15)</f>
        <v>679119</v>
      </c>
      <c r="W15" s="121">
        <f>+SUM(E15,N15)</f>
        <v>6760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6675</v>
      </c>
      <c r="AB15" s="122" t="str">
        <f>IF(+SUM(J15,S15)=0,"-",+SUM(J15,S15))</f>
        <v>-</v>
      </c>
      <c r="AC15" s="121">
        <f>+SUM(K15,T15)</f>
        <v>85</v>
      </c>
      <c r="AD15" s="121">
        <f>+SUM(L15,U15)</f>
        <v>672359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40678</v>
      </c>
      <c r="AM15" s="121">
        <f>SUM(AN15,AS15,AW15,AX15,BD15)</f>
        <v>235293</v>
      </c>
      <c r="AN15" s="121">
        <f>SUM(AO15:AR15)</f>
        <v>10000</v>
      </c>
      <c r="AO15" s="121">
        <v>10000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225293</v>
      </c>
      <c r="AY15" s="121">
        <v>193813</v>
      </c>
      <c r="AZ15" s="121">
        <v>18294</v>
      </c>
      <c r="BA15" s="121">
        <v>13186</v>
      </c>
      <c r="BB15" s="121">
        <v>0</v>
      </c>
      <c r="BC15" s="121">
        <v>389484</v>
      </c>
      <c r="BD15" s="121">
        <v>0</v>
      </c>
      <c r="BE15" s="121">
        <v>0</v>
      </c>
      <c r="BF15" s="121">
        <f>SUM(AE15,+AM15,+BE15)</f>
        <v>235293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2512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2512</v>
      </c>
      <c r="CA15" s="121">
        <v>253</v>
      </c>
      <c r="CB15" s="121">
        <v>0</v>
      </c>
      <c r="CC15" s="121">
        <v>2259</v>
      </c>
      <c r="CD15" s="121">
        <v>0</v>
      </c>
      <c r="CE15" s="121">
        <v>11152</v>
      </c>
      <c r="CF15" s="121">
        <v>0</v>
      </c>
      <c r="CG15" s="121">
        <v>0</v>
      </c>
      <c r="CH15" s="121">
        <f>SUM(BG15,+BO15,+CG15)</f>
        <v>2512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40678</v>
      </c>
      <c r="CQ15" s="121">
        <f>SUM(AM15,+BO15)</f>
        <v>237805</v>
      </c>
      <c r="CR15" s="121">
        <f>SUM(AN15,+BP15)</f>
        <v>10000</v>
      </c>
      <c r="CS15" s="121">
        <f>SUM(AO15,+BQ15)</f>
        <v>10000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227805</v>
      </c>
      <c r="DC15" s="121">
        <f>SUM(AY15,+CA15)</f>
        <v>194066</v>
      </c>
      <c r="DD15" s="121">
        <f>SUM(AZ15,+CB15)</f>
        <v>18294</v>
      </c>
      <c r="DE15" s="121">
        <f>SUM(BA15,+CC15)</f>
        <v>15445</v>
      </c>
      <c r="DF15" s="121">
        <f>SUM(BB15,+CD15)</f>
        <v>0</v>
      </c>
      <c r="DG15" s="121">
        <f>SUM(BC15,+CE15)</f>
        <v>400636</v>
      </c>
      <c r="DH15" s="121">
        <f>SUM(BD15,+CF15)</f>
        <v>0</v>
      </c>
      <c r="DI15" s="121">
        <f>SUM(BE15,+CG15)</f>
        <v>0</v>
      </c>
      <c r="DJ15" s="121">
        <f>SUM(BF15,+CH15)</f>
        <v>237805</v>
      </c>
    </row>
    <row r="16" spans="1:114" s="136" customFormat="1" ht="13.5" customHeight="1" x14ac:dyDescent="0.15">
      <c r="A16" s="119" t="s">
        <v>21</v>
      </c>
      <c r="B16" s="120" t="s">
        <v>361</v>
      </c>
      <c r="C16" s="119" t="s">
        <v>362</v>
      </c>
      <c r="D16" s="121">
        <f>SUM(E16,+L16)</f>
        <v>885726</v>
      </c>
      <c r="E16" s="121">
        <f>SUM(F16:I16,K16)</f>
        <v>60440</v>
      </c>
      <c r="F16" s="121">
        <v>0</v>
      </c>
      <c r="G16" s="121">
        <v>0</v>
      </c>
      <c r="H16" s="121">
        <v>0</v>
      </c>
      <c r="I16" s="121">
        <v>0</v>
      </c>
      <c r="J16" s="122" t="s">
        <v>415</v>
      </c>
      <c r="K16" s="121">
        <v>60440</v>
      </c>
      <c r="L16" s="121">
        <v>825286</v>
      </c>
      <c r="M16" s="121">
        <f>SUM(N16,+U16)</f>
        <v>144810</v>
      </c>
      <c r="N16" s="121">
        <f>SUM(O16:R16,T16)</f>
        <v>7050</v>
      </c>
      <c r="O16" s="121">
        <v>0</v>
      </c>
      <c r="P16" s="121">
        <v>0</v>
      </c>
      <c r="Q16" s="121">
        <v>0</v>
      </c>
      <c r="R16" s="121">
        <v>7050</v>
      </c>
      <c r="S16" s="122" t="s">
        <v>415</v>
      </c>
      <c r="T16" s="121">
        <v>0</v>
      </c>
      <c r="U16" s="121">
        <v>137760</v>
      </c>
      <c r="V16" s="121">
        <f>+SUM(D16,M16)</f>
        <v>1030536</v>
      </c>
      <c r="W16" s="121">
        <f>+SUM(E16,N16)</f>
        <v>67490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7050</v>
      </c>
      <c r="AB16" s="122" t="str">
        <f>IF(+SUM(J16,S16)=0,"-",+SUM(J16,S16))</f>
        <v>-</v>
      </c>
      <c r="AC16" s="121">
        <f>+SUM(K16,T16)</f>
        <v>60440</v>
      </c>
      <c r="AD16" s="121">
        <f>+SUM(L16,U16)</f>
        <v>963046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51047</v>
      </c>
      <c r="AM16" s="121">
        <f>SUM(AN16,AS16,AW16,AX16,BD16)</f>
        <v>286275</v>
      </c>
      <c r="AN16" s="121">
        <f>SUM(AO16:AR16)</f>
        <v>49570</v>
      </c>
      <c r="AO16" s="121">
        <v>49570</v>
      </c>
      <c r="AP16" s="121">
        <v>0</v>
      </c>
      <c r="AQ16" s="121">
        <v>0</v>
      </c>
      <c r="AR16" s="121">
        <v>0</v>
      </c>
      <c r="AS16" s="121">
        <f>SUM(AT16:AV16)</f>
        <v>8015</v>
      </c>
      <c r="AT16" s="121">
        <v>8015</v>
      </c>
      <c r="AU16" s="121">
        <v>0</v>
      </c>
      <c r="AV16" s="121">
        <v>0</v>
      </c>
      <c r="AW16" s="121">
        <v>0</v>
      </c>
      <c r="AX16" s="121">
        <f>SUM(AY16:BB16)</f>
        <v>228690</v>
      </c>
      <c r="AY16" s="121">
        <v>220707</v>
      </c>
      <c r="AZ16" s="121">
        <v>5658</v>
      </c>
      <c r="BA16" s="121">
        <v>2325</v>
      </c>
      <c r="BB16" s="121">
        <v>0</v>
      </c>
      <c r="BC16" s="121">
        <v>548404</v>
      </c>
      <c r="BD16" s="121">
        <v>0</v>
      </c>
      <c r="BE16" s="121">
        <v>0</v>
      </c>
      <c r="BF16" s="121">
        <f>SUM(AE16,+AM16,+BE16)</f>
        <v>286275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37946</v>
      </c>
      <c r="BO16" s="121">
        <f>SUM(BP16,BU16,BY16,BZ16,CF16)</f>
        <v>15129</v>
      </c>
      <c r="BP16" s="121">
        <f>SUM(BQ16:BT16)</f>
        <v>4946</v>
      </c>
      <c r="BQ16" s="121">
        <v>4946</v>
      </c>
      <c r="BR16" s="121">
        <v>0</v>
      </c>
      <c r="BS16" s="121">
        <v>0</v>
      </c>
      <c r="BT16" s="121">
        <v>0</v>
      </c>
      <c r="BU16" s="121">
        <f>SUM(BV16:BX16)</f>
        <v>2200</v>
      </c>
      <c r="BV16" s="121">
        <v>0</v>
      </c>
      <c r="BW16" s="121">
        <v>2200</v>
      </c>
      <c r="BX16" s="121">
        <v>0</v>
      </c>
      <c r="BY16" s="121">
        <v>0</v>
      </c>
      <c r="BZ16" s="121">
        <f>SUM(CA16:CD16)</f>
        <v>7983</v>
      </c>
      <c r="CA16" s="121">
        <v>0</v>
      </c>
      <c r="CB16" s="121">
        <v>7983</v>
      </c>
      <c r="CC16" s="121">
        <v>0</v>
      </c>
      <c r="CD16" s="121">
        <v>0</v>
      </c>
      <c r="CE16" s="121">
        <v>91735</v>
      </c>
      <c r="CF16" s="121">
        <v>0</v>
      </c>
      <c r="CG16" s="121">
        <v>0</v>
      </c>
      <c r="CH16" s="121">
        <f>SUM(BG16,+BO16,+CG16)</f>
        <v>15129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88993</v>
      </c>
      <c r="CQ16" s="121">
        <f>SUM(AM16,+BO16)</f>
        <v>301404</v>
      </c>
      <c r="CR16" s="121">
        <f>SUM(AN16,+BP16)</f>
        <v>54516</v>
      </c>
      <c r="CS16" s="121">
        <f>SUM(AO16,+BQ16)</f>
        <v>54516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10215</v>
      </c>
      <c r="CX16" s="121">
        <f>SUM(AT16,+BV16)</f>
        <v>8015</v>
      </c>
      <c r="CY16" s="121">
        <f>SUM(AU16,+BW16)</f>
        <v>2200</v>
      </c>
      <c r="CZ16" s="121">
        <f>SUM(AV16,+BX16)</f>
        <v>0</v>
      </c>
      <c r="DA16" s="121">
        <f>SUM(AW16,+BY16)</f>
        <v>0</v>
      </c>
      <c r="DB16" s="121">
        <f>SUM(AX16,+BZ16)</f>
        <v>236673</v>
      </c>
      <c r="DC16" s="121">
        <f>SUM(AY16,+CA16)</f>
        <v>220707</v>
      </c>
      <c r="DD16" s="121">
        <f>SUM(AZ16,+CB16)</f>
        <v>13641</v>
      </c>
      <c r="DE16" s="121">
        <f>SUM(BA16,+CC16)</f>
        <v>2325</v>
      </c>
      <c r="DF16" s="121">
        <f>SUM(BB16,+CD16)</f>
        <v>0</v>
      </c>
      <c r="DG16" s="121">
        <f>SUM(BC16,+CE16)</f>
        <v>640139</v>
      </c>
      <c r="DH16" s="121">
        <f>SUM(BD16,+CF16)</f>
        <v>0</v>
      </c>
      <c r="DI16" s="121">
        <f>SUM(BE16,+CG16)</f>
        <v>0</v>
      </c>
      <c r="DJ16" s="121">
        <f>SUM(BF16,+CH16)</f>
        <v>301404</v>
      </c>
    </row>
    <row r="17" spans="1:114" s="136" customFormat="1" ht="13.5" customHeight="1" x14ac:dyDescent="0.15">
      <c r="A17" s="119" t="s">
        <v>21</v>
      </c>
      <c r="B17" s="120" t="s">
        <v>364</v>
      </c>
      <c r="C17" s="119" t="s">
        <v>365</v>
      </c>
      <c r="D17" s="121">
        <f>SUM(E17,+L17)</f>
        <v>403269</v>
      </c>
      <c r="E17" s="121">
        <f>SUM(F17:I17,K17)</f>
        <v>90497</v>
      </c>
      <c r="F17" s="121">
        <v>0</v>
      </c>
      <c r="G17" s="121">
        <v>0</v>
      </c>
      <c r="H17" s="121">
        <v>0</v>
      </c>
      <c r="I17" s="121">
        <v>80610</v>
      </c>
      <c r="J17" s="122" t="s">
        <v>415</v>
      </c>
      <c r="K17" s="121">
        <v>9887</v>
      </c>
      <c r="L17" s="121">
        <v>312772</v>
      </c>
      <c r="M17" s="121">
        <f>SUM(N17,+U17)</f>
        <v>54587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415</v>
      </c>
      <c r="T17" s="121">
        <v>0</v>
      </c>
      <c r="U17" s="121">
        <v>54587</v>
      </c>
      <c r="V17" s="121">
        <f>+SUM(D17,M17)</f>
        <v>457856</v>
      </c>
      <c r="W17" s="121">
        <f>+SUM(E17,N17)</f>
        <v>90497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80610</v>
      </c>
      <c r="AB17" s="122" t="str">
        <f>IF(+SUM(J17,S17)=0,"-",+SUM(J17,S17))</f>
        <v>-</v>
      </c>
      <c r="AC17" s="121">
        <f>+SUM(K17,T17)</f>
        <v>9887</v>
      </c>
      <c r="AD17" s="121">
        <f>+SUM(L17,U17)</f>
        <v>367359</v>
      </c>
      <c r="AE17" s="121">
        <f>SUM(AF17,+AK17)</f>
        <v>3532</v>
      </c>
      <c r="AF17" s="121">
        <f>SUM(AG17:AJ17)</f>
        <v>3532</v>
      </c>
      <c r="AG17" s="121">
        <v>0</v>
      </c>
      <c r="AH17" s="121">
        <v>3532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346385</v>
      </c>
      <c r="AN17" s="121">
        <f>SUM(AO17:AR17)</f>
        <v>28883</v>
      </c>
      <c r="AO17" s="121">
        <v>28883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317502</v>
      </c>
      <c r="AY17" s="121">
        <v>253594</v>
      </c>
      <c r="AZ17" s="121">
        <v>56990</v>
      </c>
      <c r="BA17" s="121">
        <v>6918</v>
      </c>
      <c r="BB17" s="121">
        <v>0</v>
      </c>
      <c r="BC17" s="121">
        <v>53352</v>
      </c>
      <c r="BD17" s="121">
        <v>0</v>
      </c>
      <c r="BE17" s="121">
        <v>0</v>
      </c>
      <c r="BF17" s="121">
        <f>SUM(AE17,+AM17,+BE17)</f>
        <v>349917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54587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54587</v>
      </c>
      <c r="CA17" s="121">
        <v>0</v>
      </c>
      <c r="CB17" s="121">
        <v>54587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54587</v>
      </c>
      <c r="CI17" s="121">
        <f>SUM(AE17,+BG17)</f>
        <v>3532</v>
      </c>
      <c r="CJ17" s="121">
        <f>SUM(AF17,+BH17)</f>
        <v>3532</v>
      </c>
      <c r="CK17" s="121">
        <f>SUM(AG17,+BI17)</f>
        <v>0</v>
      </c>
      <c r="CL17" s="121">
        <f>SUM(AH17,+BJ17)</f>
        <v>3532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400972</v>
      </c>
      <c r="CR17" s="121">
        <f>SUM(AN17,+BP17)</f>
        <v>28883</v>
      </c>
      <c r="CS17" s="121">
        <f>SUM(AO17,+BQ17)</f>
        <v>28883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372089</v>
      </c>
      <c r="DC17" s="121">
        <f>SUM(AY17,+CA17)</f>
        <v>253594</v>
      </c>
      <c r="DD17" s="121">
        <f>SUM(AZ17,+CB17)</f>
        <v>111577</v>
      </c>
      <c r="DE17" s="121">
        <f>SUM(BA17,+CC17)</f>
        <v>6918</v>
      </c>
      <c r="DF17" s="121">
        <f>SUM(BB17,+CD17)</f>
        <v>0</v>
      </c>
      <c r="DG17" s="121">
        <f>SUM(BC17,+CE17)</f>
        <v>53352</v>
      </c>
      <c r="DH17" s="121">
        <f>SUM(BD17,+CF17)</f>
        <v>0</v>
      </c>
      <c r="DI17" s="121">
        <f>SUM(BE17,+CG17)</f>
        <v>0</v>
      </c>
      <c r="DJ17" s="121">
        <f>SUM(BF17,+CH17)</f>
        <v>404504</v>
      </c>
    </row>
    <row r="18" spans="1:114" s="136" customFormat="1" ht="13.5" customHeight="1" x14ac:dyDescent="0.15">
      <c r="A18" s="119" t="s">
        <v>21</v>
      </c>
      <c r="B18" s="120" t="s">
        <v>367</v>
      </c>
      <c r="C18" s="119" t="s">
        <v>368</v>
      </c>
      <c r="D18" s="121">
        <f>SUM(E18,+L18)</f>
        <v>481582</v>
      </c>
      <c r="E18" s="121">
        <f>SUM(F18:I18,K18)</f>
        <v>91794</v>
      </c>
      <c r="F18" s="121">
        <v>0</v>
      </c>
      <c r="G18" s="121">
        <v>0</v>
      </c>
      <c r="H18" s="121">
        <v>33000</v>
      </c>
      <c r="I18" s="121">
        <v>0</v>
      </c>
      <c r="J18" s="122" t="s">
        <v>415</v>
      </c>
      <c r="K18" s="121">
        <v>58794</v>
      </c>
      <c r="L18" s="121">
        <v>389788</v>
      </c>
      <c r="M18" s="121">
        <f>SUM(N18,+U18)</f>
        <v>59003</v>
      </c>
      <c r="N18" s="121">
        <f>SUM(O18:R18,T18)</f>
        <v>12522</v>
      </c>
      <c r="O18" s="121">
        <v>0</v>
      </c>
      <c r="P18" s="121">
        <v>0</v>
      </c>
      <c r="Q18" s="121">
        <v>0</v>
      </c>
      <c r="R18" s="121">
        <v>0</v>
      </c>
      <c r="S18" s="122" t="s">
        <v>415</v>
      </c>
      <c r="T18" s="121">
        <v>12522</v>
      </c>
      <c r="U18" s="121">
        <v>46481</v>
      </c>
      <c r="V18" s="121">
        <f>+SUM(D18,M18)</f>
        <v>540585</v>
      </c>
      <c r="W18" s="121">
        <f>+SUM(E18,N18)</f>
        <v>104316</v>
      </c>
      <c r="X18" s="121">
        <f>+SUM(F18,O18)</f>
        <v>0</v>
      </c>
      <c r="Y18" s="121">
        <f>+SUM(G18,P18)</f>
        <v>0</v>
      </c>
      <c r="Z18" s="121">
        <f>+SUM(H18,Q18)</f>
        <v>33000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71316</v>
      </c>
      <c r="AD18" s="121">
        <f>+SUM(L18,U18)</f>
        <v>436269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446463</v>
      </c>
      <c r="AN18" s="121">
        <f>SUM(AO18:AR18)</f>
        <v>30737</v>
      </c>
      <c r="AO18" s="121">
        <v>30737</v>
      </c>
      <c r="AP18" s="121">
        <v>0</v>
      </c>
      <c r="AQ18" s="121">
        <v>0</v>
      </c>
      <c r="AR18" s="121">
        <v>0</v>
      </c>
      <c r="AS18" s="121">
        <f>SUM(AT18:AV18)</f>
        <v>164036</v>
      </c>
      <c r="AT18" s="121">
        <v>0</v>
      </c>
      <c r="AU18" s="121">
        <v>163933</v>
      </c>
      <c r="AV18" s="121">
        <v>103</v>
      </c>
      <c r="AW18" s="121">
        <v>0</v>
      </c>
      <c r="AX18" s="121">
        <f>SUM(AY18:BB18)</f>
        <v>251690</v>
      </c>
      <c r="AY18" s="121">
        <v>74151</v>
      </c>
      <c r="AZ18" s="121">
        <v>87148</v>
      </c>
      <c r="BA18" s="121">
        <v>90391</v>
      </c>
      <c r="BB18" s="121">
        <v>0</v>
      </c>
      <c r="BC18" s="121">
        <v>34546</v>
      </c>
      <c r="BD18" s="121">
        <v>0</v>
      </c>
      <c r="BE18" s="121">
        <v>573</v>
      </c>
      <c r="BF18" s="121">
        <f>SUM(AE18,+AM18,+BE18)</f>
        <v>447036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59003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41447</v>
      </c>
      <c r="BV18" s="121">
        <v>0</v>
      </c>
      <c r="BW18" s="121">
        <v>41447</v>
      </c>
      <c r="BX18" s="121">
        <v>0</v>
      </c>
      <c r="BY18" s="121">
        <v>0</v>
      </c>
      <c r="BZ18" s="121">
        <f>SUM(CA18:CD18)</f>
        <v>17556</v>
      </c>
      <c r="CA18" s="121">
        <v>0</v>
      </c>
      <c r="CB18" s="121">
        <v>17556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59003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505466</v>
      </c>
      <c r="CR18" s="121">
        <f>SUM(AN18,+BP18)</f>
        <v>30737</v>
      </c>
      <c r="CS18" s="121">
        <f>SUM(AO18,+BQ18)</f>
        <v>30737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205483</v>
      </c>
      <c r="CX18" s="121">
        <f>SUM(AT18,+BV18)</f>
        <v>0</v>
      </c>
      <c r="CY18" s="121">
        <f>SUM(AU18,+BW18)</f>
        <v>205380</v>
      </c>
      <c r="CZ18" s="121">
        <f>SUM(AV18,+BX18)</f>
        <v>103</v>
      </c>
      <c r="DA18" s="121">
        <f>SUM(AW18,+BY18)</f>
        <v>0</v>
      </c>
      <c r="DB18" s="121">
        <f>SUM(AX18,+BZ18)</f>
        <v>269246</v>
      </c>
      <c r="DC18" s="121">
        <f>SUM(AY18,+CA18)</f>
        <v>74151</v>
      </c>
      <c r="DD18" s="121">
        <f>SUM(AZ18,+CB18)</f>
        <v>104704</v>
      </c>
      <c r="DE18" s="121">
        <f>SUM(BA18,+CC18)</f>
        <v>90391</v>
      </c>
      <c r="DF18" s="121">
        <f>SUM(BB18,+CD18)</f>
        <v>0</v>
      </c>
      <c r="DG18" s="121">
        <f>SUM(BC18,+CE18)</f>
        <v>34546</v>
      </c>
      <c r="DH18" s="121">
        <f>SUM(BD18,+CF18)</f>
        <v>0</v>
      </c>
      <c r="DI18" s="121">
        <f>SUM(BE18,+CG18)</f>
        <v>573</v>
      </c>
      <c r="DJ18" s="121">
        <f>SUM(BF18,+CH18)</f>
        <v>506039</v>
      </c>
    </row>
    <row r="19" spans="1:114" s="136" customFormat="1" ht="13.5" customHeight="1" x14ac:dyDescent="0.15">
      <c r="A19" s="119" t="s">
        <v>21</v>
      </c>
      <c r="B19" s="120" t="s">
        <v>369</v>
      </c>
      <c r="C19" s="119" t="s">
        <v>370</v>
      </c>
      <c r="D19" s="121">
        <f>SUM(E19,+L19)</f>
        <v>276450</v>
      </c>
      <c r="E19" s="121">
        <f>SUM(F19:I19,K19)</f>
        <v>8282</v>
      </c>
      <c r="F19" s="121">
        <v>0</v>
      </c>
      <c r="G19" s="121">
        <v>0</v>
      </c>
      <c r="H19" s="121">
        <v>0</v>
      </c>
      <c r="I19" s="121">
        <v>6883</v>
      </c>
      <c r="J19" s="122" t="s">
        <v>415</v>
      </c>
      <c r="K19" s="121">
        <v>1399</v>
      </c>
      <c r="L19" s="121">
        <v>268168</v>
      </c>
      <c r="M19" s="121">
        <f>SUM(N19,+U19)</f>
        <v>45567</v>
      </c>
      <c r="N19" s="121">
        <f>SUM(O19:R19,T19)</f>
        <v>33</v>
      </c>
      <c r="O19" s="121">
        <v>0</v>
      </c>
      <c r="P19" s="121">
        <v>0</v>
      </c>
      <c r="Q19" s="121">
        <v>0</v>
      </c>
      <c r="R19" s="121">
        <v>0</v>
      </c>
      <c r="S19" s="122" t="s">
        <v>415</v>
      </c>
      <c r="T19" s="121">
        <v>33</v>
      </c>
      <c r="U19" s="121">
        <v>45534</v>
      </c>
      <c r="V19" s="121">
        <f>+SUM(D19,M19)</f>
        <v>322017</v>
      </c>
      <c r="W19" s="121">
        <f>+SUM(E19,N19)</f>
        <v>8315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6883</v>
      </c>
      <c r="AB19" s="122" t="str">
        <f>IF(+SUM(J19,S19)=0,"-",+SUM(J19,S19))</f>
        <v>-</v>
      </c>
      <c r="AC19" s="121">
        <f>+SUM(K19,T19)</f>
        <v>1432</v>
      </c>
      <c r="AD19" s="121">
        <f>+SUM(L19,U19)</f>
        <v>313702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250665</v>
      </c>
      <c r="AN19" s="121">
        <f>SUM(AO19:AR19)</f>
        <v>29929</v>
      </c>
      <c r="AO19" s="121">
        <v>29929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220736</v>
      </c>
      <c r="AY19" s="121">
        <v>199974</v>
      </c>
      <c r="AZ19" s="121">
        <v>20400</v>
      </c>
      <c r="BA19" s="121">
        <v>163</v>
      </c>
      <c r="BB19" s="121">
        <v>199</v>
      </c>
      <c r="BC19" s="121">
        <v>25785</v>
      </c>
      <c r="BD19" s="121">
        <v>0</v>
      </c>
      <c r="BE19" s="121">
        <v>0</v>
      </c>
      <c r="BF19" s="121">
        <f>SUM(AE19,+AM19,+BE19)</f>
        <v>250665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45567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45567</v>
      </c>
      <c r="CA19" s="121">
        <v>5439</v>
      </c>
      <c r="CB19" s="121">
        <v>6588</v>
      </c>
      <c r="CC19" s="121">
        <v>0</v>
      </c>
      <c r="CD19" s="121">
        <v>33540</v>
      </c>
      <c r="CE19" s="121">
        <v>0</v>
      </c>
      <c r="CF19" s="121">
        <v>0</v>
      </c>
      <c r="CG19" s="121">
        <v>0</v>
      </c>
      <c r="CH19" s="121">
        <f>SUM(BG19,+BO19,+CG19)</f>
        <v>45567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296232</v>
      </c>
      <c r="CR19" s="121">
        <f>SUM(AN19,+BP19)</f>
        <v>29929</v>
      </c>
      <c r="CS19" s="121">
        <f>SUM(AO19,+BQ19)</f>
        <v>29929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266303</v>
      </c>
      <c r="DC19" s="121">
        <f>SUM(AY19,+CA19)</f>
        <v>205413</v>
      </c>
      <c r="DD19" s="121">
        <f>SUM(AZ19,+CB19)</f>
        <v>26988</v>
      </c>
      <c r="DE19" s="121">
        <f>SUM(BA19,+CC19)</f>
        <v>163</v>
      </c>
      <c r="DF19" s="121">
        <f>SUM(BB19,+CD19)</f>
        <v>33739</v>
      </c>
      <c r="DG19" s="121">
        <f>SUM(BC19,+CE19)</f>
        <v>25785</v>
      </c>
      <c r="DH19" s="121">
        <f>SUM(BD19,+CF19)</f>
        <v>0</v>
      </c>
      <c r="DI19" s="121">
        <f>SUM(BE19,+CG19)</f>
        <v>0</v>
      </c>
      <c r="DJ19" s="121">
        <f>SUM(BF19,+CH19)</f>
        <v>296232</v>
      </c>
    </row>
    <row r="20" spans="1:114" s="136" customFormat="1" ht="13.5" customHeight="1" x14ac:dyDescent="0.15">
      <c r="A20" s="119" t="s">
        <v>21</v>
      </c>
      <c r="B20" s="120" t="s">
        <v>371</v>
      </c>
      <c r="C20" s="119" t="s">
        <v>372</v>
      </c>
      <c r="D20" s="121">
        <f>SUM(E20,+L20)</f>
        <v>316037</v>
      </c>
      <c r="E20" s="121">
        <f>SUM(F20:I20,K20)</f>
        <v>3930</v>
      </c>
      <c r="F20" s="121">
        <v>0</v>
      </c>
      <c r="G20" s="121">
        <v>0</v>
      </c>
      <c r="H20" s="121">
        <v>0</v>
      </c>
      <c r="I20" s="121">
        <v>788</v>
      </c>
      <c r="J20" s="122" t="s">
        <v>415</v>
      </c>
      <c r="K20" s="121">
        <v>3142</v>
      </c>
      <c r="L20" s="121">
        <v>312107</v>
      </c>
      <c r="M20" s="121">
        <f>SUM(N20,+U20)</f>
        <v>76453</v>
      </c>
      <c r="N20" s="121">
        <f>SUM(O20:R20,T20)</f>
        <v>5</v>
      </c>
      <c r="O20" s="121">
        <v>0</v>
      </c>
      <c r="P20" s="121">
        <v>0</v>
      </c>
      <c r="Q20" s="121">
        <v>0</v>
      </c>
      <c r="R20" s="121">
        <v>5</v>
      </c>
      <c r="S20" s="122" t="s">
        <v>415</v>
      </c>
      <c r="T20" s="121">
        <v>0</v>
      </c>
      <c r="U20" s="121">
        <v>76448</v>
      </c>
      <c r="V20" s="121">
        <f>+SUM(D20,M20)</f>
        <v>392490</v>
      </c>
      <c r="W20" s="121">
        <f>+SUM(E20,N20)</f>
        <v>3935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793</v>
      </c>
      <c r="AB20" s="122" t="str">
        <f>IF(+SUM(J20,S20)=0,"-",+SUM(J20,S20))</f>
        <v>-</v>
      </c>
      <c r="AC20" s="121">
        <f>+SUM(K20,T20)</f>
        <v>3142</v>
      </c>
      <c r="AD20" s="121">
        <f>+SUM(L20,U20)</f>
        <v>388555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16446</v>
      </c>
      <c r="AM20" s="121">
        <f>SUM(AN20,AS20,AW20,AX20,BD20)</f>
        <v>150160</v>
      </c>
      <c r="AN20" s="121">
        <f>SUM(AO20:AR20)</f>
        <v>8474</v>
      </c>
      <c r="AO20" s="121">
        <v>8474</v>
      </c>
      <c r="AP20" s="121">
        <v>0</v>
      </c>
      <c r="AQ20" s="121">
        <v>0</v>
      </c>
      <c r="AR20" s="121">
        <v>0</v>
      </c>
      <c r="AS20" s="121">
        <f>SUM(AT20:AV20)</f>
        <v>300</v>
      </c>
      <c r="AT20" s="121">
        <v>300</v>
      </c>
      <c r="AU20" s="121">
        <v>0</v>
      </c>
      <c r="AV20" s="121">
        <v>0</v>
      </c>
      <c r="AW20" s="121">
        <v>0</v>
      </c>
      <c r="AX20" s="121">
        <f>SUM(AY20:BB20)</f>
        <v>141386</v>
      </c>
      <c r="AY20" s="121">
        <v>102987</v>
      </c>
      <c r="AZ20" s="121">
        <v>19983</v>
      </c>
      <c r="BA20" s="121">
        <v>18416</v>
      </c>
      <c r="BB20" s="121">
        <v>0</v>
      </c>
      <c r="BC20" s="121">
        <v>149431</v>
      </c>
      <c r="BD20" s="121">
        <v>0</v>
      </c>
      <c r="BE20" s="121">
        <v>0</v>
      </c>
      <c r="BF20" s="121">
        <f>SUM(AE20,+AM20,+BE20)</f>
        <v>150160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23885</v>
      </c>
      <c r="BP20" s="121">
        <f>SUM(BQ20:BT20)</f>
        <v>20939</v>
      </c>
      <c r="BQ20" s="121">
        <v>16460</v>
      </c>
      <c r="BR20" s="121">
        <v>4479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2946</v>
      </c>
      <c r="CA20" s="121">
        <v>0</v>
      </c>
      <c r="CB20" s="121">
        <v>2946</v>
      </c>
      <c r="CC20" s="121">
        <v>0</v>
      </c>
      <c r="CD20" s="121">
        <v>0</v>
      </c>
      <c r="CE20" s="121">
        <v>52568</v>
      </c>
      <c r="CF20" s="121">
        <v>0</v>
      </c>
      <c r="CG20" s="121">
        <v>0</v>
      </c>
      <c r="CH20" s="121">
        <f>SUM(BG20,+BO20,+CG20)</f>
        <v>23885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16446</v>
      </c>
      <c r="CQ20" s="121">
        <f>SUM(AM20,+BO20)</f>
        <v>174045</v>
      </c>
      <c r="CR20" s="121">
        <f>SUM(AN20,+BP20)</f>
        <v>29413</v>
      </c>
      <c r="CS20" s="121">
        <f>SUM(AO20,+BQ20)</f>
        <v>24934</v>
      </c>
      <c r="CT20" s="121">
        <f>SUM(AP20,+BR20)</f>
        <v>4479</v>
      </c>
      <c r="CU20" s="121">
        <f>SUM(AQ20,+BS20)</f>
        <v>0</v>
      </c>
      <c r="CV20" s="121">
        <f>SUM(AR20,+BT20)</f>
        <v>0</v>
      </c>
      <c r="CW20" s="121">
        <f>SUM(AS20,+BU20)</f>
        <v>300</v>
      </c>
      <c r="CX20" s="121">
        <f>SUM(AT20,+BV20)</f>
        <v>300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144332</v>
      </c>
      <c r="DC20" s="121">
        <f>SUM(AY20,+CA20)</f>
        <v>102987</v>
      </c>
      <c r="DD20" s="121">
        <f>SUM(AZ20,+CB20)</f>
        <v>22929</v>
      </c>
      <c r="DE20" s="121">
        <f>SUM(BA20,+CC20)</f>
        <v>18416</v>
      </c>
      <c r="DF20" s="121">
        <f>SUM(BB20,+CD20)</f>
        <v>0</v>
      </c>
      <c r="DG20" s="121">
        <f>SUM(BC20,+CE20)</f>
        <v>201999</v>
      </c>
      <c r="DH20" s="121">
        <f>SUM(BD20,+CF20)</f>
        <v>0</v>
      </c>
      <c r="DI20" s="121">
        <f>SUM(BE20,+CG20)</f>
        <v>0</v>
      </c>
      <c r="DJ20" s="121">
        <f>SUM(BF20,+CH20)</f>
        <v>174045</v>
      </c>
    </row>
    <row r="21" spans="1:114" s="136" customFormat="1" ht="13.5" customHeight="1" x14ac:dyDescent="0.15">
      <c r="A21" s="119" t="s">
        <v>21</v>
      </c>
      <c r="B21" s="120" t="s">
        <v>374</v>
      </c>
      <c r="C21" s="119" t="s">
        <v>375</v>
      </c>
      <c r="D21" s="121">
        <f>SUM(E21,+L21)</f>
        <v>179200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415</v>
      </c>
      <c r="K21" s="121">
        <v>0</v>
      </c>
      <c r="L21" s="121">
        <v>179200</v>
      </c>
      <c r="M21" s="121">
        <f>SUM(N21,+U21)</f>
        <v>54253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415</v>
      </c>
      <c r="T21" s="121">
        <v>0</v>
      </c>
      <c r="U21" s="121">
        <v>54253</v>
      </c>
      <c r="V21" s="121">
        <f>+SUM(D21,M21)</f>
        <v>233453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233453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9059</v>
      </c>
      <c r="AM21" s="121">
        <f>SUM(AN21,AS21,AW21,AX21,BD21)</f>
        <v>63511</v>
      </c>
      <c r="AN21" s="121">
        <f>SUM(AO21:AR21)</f>
        <v>19812</v>
      </c>
      <c r="AO21" s="121">
        <v>19812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43699</v>
      </c>
      <c r="AY21" s="121">
        <v>41972</v>
      </c>
      <c r="AZ21" s="121">
        <v>1727</v>
      </c>
      <c r="BA21" s="121">
        <v>0</v>
      </c>
      <c r="BB21" s="121">
        <v>0</v>
      </c>
      <c r="BC21" s="121">
        <v>106630</v>
      </c>
      <c r="BD21" s="121">
        <v>0</v>
      </c>
      <c r="BE21" s="121">
        <v>0</v>
      </c>
      <c r="BF21" s="121">
        <f>SUM(AE21,+AM21,+BE21)</f>
        <v>63511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8492</v>
      </c>
      <c r="BP21" s="121">
        <f>SUM(BQ21:BT21)</f>
        <v>8492</v>
      </c>
      <c r="BQ21" s="121">
        <v>8492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45761</v>
      </c>
      <c r="CF21" s="121">
        <v>0</v>
      </c>
      <c r="CG21" s="121">
        <v>0</v>
      </c>
      <c r="CH21" s="121">
        <f>SUM(BG21,+BO21,+CG21)</f>
        <v>8492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9059</v>
      </c>
      <c r="CQ21" s="121">
        <f>SUM(AM21,+BO21)</f>
        <v>72003</v>
      </c>
      <c r="CR21" s="121">
        <f>SUM(AN21,+BP21)</f>
        <v>28304</v>
      </c>
      <c r="CS21" s="121">
        <f>SUM(AO21,+BQ21)</f>
        <v>28304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43699</v>
      </c>
      <c r="DC21" s="121">
        <f>SUM(AY21,+CA21)</f>
        <v>41972</v>
      </c>
      <c r="DD21" s="121">
        <f>SUM(AZ21,+CB21)</f>
        <v>1727</v>
      </c>
      <c r="DE21" s="121">
        <f>SUM(BA21,+CC21)</f>
        <v>0</v>
      </c>
      <c r="DF21" s="121">
        <f>SUM(BB21,+CD21)</f>
        <v>0</v>
      </c>
      <c r="DG21" s="121">
        <f>SUM(BC21,+CE21)</f>
        <v>152391</v>
      </c>
      <c r="DH21" s="121">
        <f>SUM(BD21,+CF21)</f>
        <v>0</v>
      </c>
      <c r="DI21" s="121">
        <f>SUM(BE21,+CG21)</f>
        <v>0</v>
      </c>
      <c r="DJ21" s="121">
        <f>SUM(BF21,+CH21)</f>
        <v>72003</v>
      </c>
    </row>
    <row r="22" spans="1:114" s="136" customFormat="1" ht="13.5" customHeight="1" x14ac:dyDescent="0.15">
      <c r="A22" s="119" t="s">
        <v>21</v>
      </c>
      <c r="B22" s="120" t="s">
        <v>380</v>
      </c>
      <c r="C22" s="119" t="s">
        <v>381</v>
      </c>
      <c r="D22" s="121">
        <f>SUM(E22,+L22)</f>
        <v>16953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415</v>
      </c>
      <c r="K22" s="121">
        <v>0</v>
      </c>
      <c r="L22" s="121">
        <v>16953</v>
      </c>
      <c r="M22" s="121">
        <f>SUM(N22,+U22)</f>
        <v>8305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415</v>
      </c>
      <c r="T22" s="121">
        <v>0</v>
      </c>
      <c r="U22" s="121">
        <v>8305</v>
      </c>
      <c r="V22" s="121">
        <f>+SUM(D22,M22)</f>
        <v>25258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25258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2077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14876</v>
      </c>
      <c r="BD22" s="121">
        <v>0</v>
      </c>
      <c r="BE22" s="121">
        <v>0</v>
      </c>
      <c r="BF22" s="121">
        <f>SUM(AE22,+AM22,+BE22)</f>
        <v>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8305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2077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23181</v>
      </c>
      <c r="DH22" s="121">
        <f>SUM(BD22,+CF22)</f>
        <v>0</v>
      </c>
      <c r="DI22" s="121">
        <f>SUM(BE22,+CG22)</f>
        <v>0</v>
      </c>
      <c r="DJ22" s="121">
        <f>SUM(BF22,+CH22)</f>
        <v>0</v>
      </c>
    </row>
    <row r="23" spans="1:114" s="136" customFormat="1" ht="13.5" customHeight="1" x14ac:dyDescent="0.15">
      <c r="A23" s="119" t="s">
        <v>21</v>
      </c>
      <c r="B23" s="120" t="s">
        <v>384</v>
      </c>
      <c r="C23" s="119" t="s">
        <v>385</v>
      </c>
      <c r="D23" s="121">
        <f>SUM(E23,+L23)</f>
        <v>115685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415</v>
      </c>
      <c r="K23" s="121">
        <v>0</v>
      </c>
      <c r="L23" s="121">
        <v>115685</v>
      </c>
      <c r="M23" s="121">
        <f>SUM(N23,+U23)</f>
        <v>47448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415</v>
      </c>
      <c r="T23" s="121">
        <v>0</v>
      </c>
      <c r="U23" s="121">
        <v>47448</v>
      </c>
      <c r="V23" s="121">
        <f>+SUM(D23,M23)</f>
        <v>163133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163133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7623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108062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47448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7623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155510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21</v>
      </c>
      <c r="B24" s="120" t="s">
        <v>387</v>
      </c>
      <c r="C24" s="119" t="s">
        <v>388</v>
      </c>
      <c r="D24" s="121">
        <f>SUM(E24,+L24)</f>
        <v>211110</v>
      </c>
      <c r="E24" s="121">
        <f>SUM(F24:I24,K24)</f>
        <v>13663</v>
      </c>
      <c r="F24" s="121">
        <v>0</v>
      </c>
      <c r="G24" s="121">
        <v>0</v>
      </c>
      <c r="H24" s="121">
        <v>0</v>
      </c>
      <c r="I24" s="121">
        <v>11844</v>
      </c>
      <c r="J24" s="122" t="s">
        <v>415</v>
      </c>
      <c r="K24" s="121">
        <v>1819</v>
      </c>
      <c r="L24" s="121">
        <v>197447</v>
      </c>
      <c r="M24" s="121">
        <f>SUM(N24,+U24)</f>
        <v>51238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415</v>
      </c>
      <c r="T24" s="121">
        <v>0</v>
      </c>
      <c r="U24" s="121">
        <v>51238</v>
      </c>
      <c r="V24" s="121">
        <f>+SUM(D24,M24)</f>
        <v>262348</v>
      </c>
      <c r="W24" s="121">
        <f>+SUM(E24,N24)</f>
        <v>13663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11844</v>
      </c>
      <c r="AB24" s="122" t="str">
        <f>IF(+SUM(J24,S24)=0,"-",+SUM(J24,S24))</f>
        <v>-</v>
      </c>
      <c r="AC24" s="121">
        <f>+SUM(K24,T24)</f>
        <v>1819</v>
      </c>
      <c r="AD24" s="121">
        <f>+SUM(L24,U24)</f>
        <v>248685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5423</v>
      </c>
      <c r="AM24" s="121">
        <f>SUM(AN24,AS24,AW24,AX24,BD24)</f>
        <v>38098</v>
      </c>
      <c r="AN24" s="121">
        <f>SUM(AO24:AR24)</f>
        <v>17319</v>
      </c>
      <c r="AO24" s="121">
        <v>5457</v>
      </c>
      <c r="AP24" s="121">
        <v>8303</v>
      </c>
      <c r="AQ24" s="121">
        <v>3559</v>
      </c>
      <c r="AR24" s="121">
        <v>0</v>
      </c>
      <c r="AS24" s="121">
        <f>SUM(AT24:AV24)</f>
        <v>11201</v>
      </c>
      <c r="AT24" s="121">
        <v>7001</v>
      </c>
      <c r="AU24" s="121">
        <v>4200</v>
      </c>
      <c r="AV24" s="121">
        <v>0</v>
      </c>
      <c r="AW24" s="121">
        <v>0</v>
      </c>
      <c r="AX24" s="121">
        <f>SUM(AY24:BB24)</f>
        <v>9578</v>
      </c>
      <c r="AY24" s="121">
        <v>2022</v>
      </c>
      <c r="AZ24" s="121">
        <v>3786</v>
      </c>
      <c r="BA24" s="121">
        <v>1672</v>
      </c>
      <c r="BB24" s="121">
        <v>2098</v>
      </c>
      <c r="BC24" s="121">
        <v>30139</v>
      </c>
      <c r="BD24" s="121">
        <v>0</v>
      </c>
      <c r="BE24" s="121">
        <v>137450</v>
      </c>
      <c r="BF24" s="121">
        <f>SUM(AE24,+AM24,+BE24)</f>
        <v>175548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51238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5423</v>
      </c>
      <c r="CQ24" s="121">
        <f>SUM(AM24,+BO24)</f>
        <v>38098</v>
      </c>
      <c r="CR24" s="121">
        <f>SUM(AN24,+BP24)</f>
        <v>17319</v>
      </c>
      <c r="CS24" s="121">
        <f>SUM(AO24,+BQ24)</f>
        <v>5457</v>
      </c>
      <c r="CT24" s="121">
        <f>SUM(AP24,+BR24)</f>
        <v>8303</v>
      </c>
      <c r="CU24" s="121">
        <f>SUM(AQ24,+BS24)</f>
        <v>3559</v>
      </c>
      <c r="CV24" s="121">
        <f>SUM(AR24,+BT24)</f>
        <v>0</v>
      </c>
      <c r="CW24" s="121">
        <f>SUM(AS24,+BU24)</f>
        <v>11201</v>
      </c>
      <c r="CX24" s="121">
        <f>SUM(AT24,+BV24)</f>
        <v>7001</v>
      </c>
      <c r="CY24" s="121">
        <f>SUM(AU24,+BW24)</f>
        <v>4200</v>
      </c>
      <c r="CZ24" s="121">
        <f>SUM(AV24,+BX24)</f>
        <v>0</v>
      </c>
      <c r="DA24" s="121">
        <f>SUM(AW24,+BY24)</f>
        <v>0</v>
      </c>
      <c r="DB24" s="121">
        <f>SUM(AX24,+BZ24)</f>
        <v>9578</v>
      </c>
      <c r="DC24" s="121">
        <f>SUM(AY24,+CA24)</f>
        <v>2022</v>
      </c>
      <c r="DD24" s="121">
        <f>SUM(AZ24,+CB24)</f>
        <v>3786</v>
      </c>
      <c r="DE24" s="121">
        <f>SUM(BA24,+CC24)</f>
        <v>1672</v>
      </c>
      <c r="DF24" s="121">
        <f>SUM(BB24,+CD24)</f>
        <v>2098</v>
      </c>
      <c r="DG24" s="121">
        <f>SUM(BC24,+CE24)</f>
        <v>81377</v>
      </c>
      <c r="DH24" s="121">
        <f>SUM(BD24,+CF24)</f>
        <v>0</v>
      </c>
      <c r="DI24" s="121">
        <f>SUM(BE24,+CG24)</f>
        <v>137450</v>
      </c>
      <c r="DJ24" s="121">
        <f>SUM(BF24,+CH24)</f>
        <v>175548</v>
      </c>
    </row>
    <row r="25" spans="1:114" s="136" customFormat="1" ht="13.5" customHeight="1" x14ac:dyDescent="0.15">
      <c r="A25" s="119" t="s">
        <v>21</v>
      </c>
      <c r="B25" s="120" t="s">
        <v>389</v>
      </c>
      <c r="C25" s="119" t="s">
        <v>390</v>
      </c>
      <c r="D25" s="121">
        <f>SUM(E25,+L25)</f>
        <v>180074</v>
      </c>
      <c r="E25" s="121">
        <f>SUM(F25:I25,K25)</f>
        <v>10313</v>
      </c>
      <c r="F25" s="121">
        <v>0</v>
      </c>
      <c r="G25" s="121">
        <v>0</v>
      </c>
      <c r="H25" s="121">
        <v>0</v>
      </c>
      <c r="I25" s="121">
        <v>10267</v>
      </c>
      <c r="J25" s="122" t="s">
        <v>415</v>
      </c>
      <c r="K25" s="121">
        <v>46</v>
      </c>
      <c r="L25" s="121">
        <v>169761</v>
      </c>
      <c r="M25" s="121">
        <f>SUM(N25,+U25)</f>
        <v>47349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415</v>
      </c>
      <c r="T25" s="121">
        <v>0</v>
      </c>
      <c r="U25" s="121">
        <v>47349</v>
      </c>
      <c r="V25" s="121">
        <f>+SUM(D25,M25)</f>
        <v>227423</v>
      </c>
      <c r="W25" s="121">
        <f>+SUM(E25,N25)</f>
        <v>10313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10267</v>
      </c>
      <c r="AB25" s="122" t="str">
        <f>IF(+SUM(J25,S25)=0,"-",+SUM(J25,S25))</f>
        <v>-</v>
      </c>
      <c r="AC25" s="121">
        <f>+SUM(K25,T25)</f>
        <v>46</v>
      </c>
      <c r="AD25" s="121">
        <f>+SUM(L25,U25)</f>
        <v>217110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8878</v>
      </c>
      <c r="AM25" s="121">
        <f>SUM(AN25,AS25,AW25,AX25,BD25)</f>
        <v>85213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85213</v>
      </c>
      <c r="AY25" s="121">
        <v>84642</v>
      </c>
      <c r="AZ25" s="121">
        <v>571</v>
      </c>
      <c r="BA25" s="121">
        <v>0</v>
      </c>
      <c r="BB25" s="121">
        <v>0</v>
      </c>
      <c r="BC25" s="121">
        <v>81309</v>
      </c>
      <c r="BD25" s="121">
        <v>0</v>
      </c>
      <c r="BE25" s="121">
        <v>4674</v>
      </c>
      <c r="BF25" s="121">
        <f>SUM(AE25,+AM25,+BE25)</f>
        <v>89887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46967</v>
      </c>
      <c r="CF25" s="121">
        <v>0</v>
      </c>
      <c r="CG25" s="121">
        <v>382</v>
      </c>
      <c r="CH25" s="121">
        <f>SUM(BG25,+BO25,+CG25)</f>
        <v>382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8878</v>
      </c>
      <c r="CQ25" s="121">
        <f>SUM(AM25,+BO25)</f>
        <v>85213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85213</v>
      </c>
      <c r="DC25" s="121">
        <f>SUM(AY25,+CA25)</f>
        <v>84642</v>
      </c>
      <c r="DD25" s="121">
        <f>SUM(AZ25,+CB25)</f>
        <v>571</v>
      </c>
      <c r="DE25" s="121">
        <f>SUM(BA25,+CC25)</f>
        <v>0</v>
      </c>
      <c r="DF25" s="121">
        <f>SUM(BB25,+CD25)</f>
        <v>0</v>
      </c>
      <c r="DG25" s="121">
        <f>SUM(BC25,+CE25)</f>
        <v>128276</v>
      </c>
      <c r="DH25" s="121">
        <f>SUM(BD25,+CF25)</f>
        <v>0</v>
      </c>
      <c r="DI25" s="121">
        <f>SUM(BE25,+CG25)</f>
        <v>5056</v>
      </c>
      <c r="DJ25" s="121">
        <f>SUM(BF25,+CH25)</f>
        <v>90269</v>
      </c>
    </row>
    <row r="26" spans="1:114" s="136" customFormat="1" ht="13.5" customHeight="1" x14ac:dyDescent="0.15">
      <c r="A26" s="119" t="s">
        <v>21</v>
      </c>
      <c r="B26" s="120" t="s">
        <v>392</v>
      </c>
      <c r="C26" s="119" t="s">
        <v>393</v>
      </c>
      <c r="D26" s="121">
        <f>SUM(E26,+L26)</f>
        <v>225425</v>
      </c>
      <c r="E26" s="121">
        <f>SUM(F26:I26,K26)</f>
        <v>3748</v>
      </c>
      <c r="F26" s="121">
        <v>0</v>
      </c>
      <c r="G26" s="121">
        <v>0</v>
      </c>
      <c r="H26" s="121">
        <v>0</v>
      </c>
      <c r="I26" s="121">
        <v>70</v>
      </c>
      <c r="J26" s="122" t="s">
        <v>415</v>
      </c>
      <c r="K26" s="121">
        <v>3678</v>
      </c>
      <c r="L26" s="121">
        <v>221677</v>
      </c>
      <c r="M26" s="121">
        <f>SUM(N26,+U26)</f>
        <v>41097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415</v>
      </c>
      <c r="T26" s="121">
        <v>0</v>
      </c>
      <c r="U26" s="121">
        <v>41097</v>
      </c>
      <c r="V26" s="121">
        <f>+SUM(D26,M26)</f>
        <v>266522</v>
      </c>
      <c r="W26" s="121">
        <f>+SUM(E26,N26)</f>
        <v>3748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70</v>
      </c>
      <c r="AB26" s="122" t="str">
        <f>IF(+SUM(J26,S26)=0,"-",+SUM(J26,S26))</f>
        <v>-</v>
      </c>
      <c r="AC26" s="121">
        <f>+SUM(K26,T26)</f>
        <v>3678</v>
      </c>
      <c r="AD26" s="121">
        <f>+SUM(L26,U26)</f>
        <v>262774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10891</v>
      </c>
      <c r="AM26" s="121">
        <f>SUM(AN26,AS26,AW26,AX26,BD26)</f>
        <v>102886</v>
      </c>
      <c r="AN26" s="121">
        <f>SUM(AO26:AR26)</f>
        <v>26889</v>
      </c>
      <c r="AO26" s="121">
        <v>22442</v>
      </c>
      <c r="AP26" s="121">
        <v>4447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75997</v>
      </c>
      <c r="AY26" s="121">
        <v>75997</v>
      </c>
      <c r="AZ26" s="121">
        <v>0</v>
      </c>
      <c r="BA26" s="121">
        <v>0</v>
      </c>
      <c r="BB26" s="121">
        <v>0</v>
      </c>
      <c r="BC26" s="121">
        <v>111648</v>
      </c>
      <c r="BD26" s="121">
        <v>0</v>
      </c>
      <c r="BE26" s="121">
        <v>0</v>
      </c>
      <c r="BF26" s="121">
        <f>SUM(AE26,+AM26,+BE26)</f>
        <v>102886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41097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10891</v>
      </c>
      <c r="CQ26" s="121">
        <f>SUM(AM26,+BO26)</f>
        <v>102886</v>
      </c>
      <c r="CR26" s="121">
        <f>SUM(AN26,+BP26)</f>
        <v>26889</v>
      </c>
      <c r="CS26" s="121">
        <f>SUM(AO26,+BQ26)</f>
        <v>22442</v>
      </c>
      <c r="CT26" s="121">
        <f>SUM(AP26,+BR26)</f>
        <v>4447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75997</v>
      </c>
      <c r="DC26" s="121">
        <f>SUM(AY26,+CA26)</f>
        <v>75997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152745</v>
      </c>
      <c r="DH26" s="121">
        <f>SUM(BD26,+CF26)</f>
        <v>0</v>
      </c>
      <c r="DI26" s="121">
        <f>SUM(BE26,+CG26)</f>
        <v>0</v>
      </c>
      <c r="DJ26" s="121">
        <f>SUM(BF26,+CH26)</f>
        <v>102886</v>
      </c>
    </row>
    <row r="27" spans="1:114" s="136" customFormat="1" ht="13.5" customHeight="1" x14ac:dyDescent="0.15">
      <c r="A27" s="119" t="s">
        <v>21</v>
      </c>
      <c r="B27" s="120" t="s">
        <v>394</v>
      </c>
      <c r="C27" s="119" t="s">
        <v>395</v>
      </c>
      <c r="D27" s="121">
        <f>SUM(E27,+L27)</f>
        <v>39381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415</v>
      </c>
      <c r="K27" s="121">
        <v>0</v>
      </c>
      <c r="L27" s="121">
        <v>39381</v>
      </c>
      <c r="M27" s="121">
        <f>SUM(N27,+U27)</f>
        <v>22781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415</v>
      </c>
      <c r="T27" s="121">
        <v>0</v>
      </c>
      <c r="U27" s="121">
        <v>22781</v>
      </c>
      <c r="V27" s="121">
        <f>+SUM(D27,M27)</f>
        <v>62162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62162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38894</v>
      </c>
      <c r="AN27" s="121">
        <f>SUM(AO27:AR27)</f>
        <v>38894</v>
      </c>
      <c r="AO27" s="121">
        <v>0</v>
      </c>
      <c r="AP27" s="121">
        <v>22669</v>
      </c>
      <c r="AQ27" s="121">
        <v>16225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487</v>
      </c>
      <c r="BD27" s="121">
        <v>0</v>
      </c>
      <c r="BE27" s="121">
        <v>0</v>
      </c>
      <c r="BF27" s="121">
        <f>SUM(AE27,+AM27,+BE27)</f>
        <v>38894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22781</v>
      </c>
      <c r="BP27" s="121">
        <f>SUM(BQ27:BT27)</f>
        <v>22781</v>
      </c>
      <c r="BQ27" s="121">
        <v>0</v>
      </c>
      <c r="BR27" s="121">
        <v>12097</v>
      </c>
      <c r="BS27" s="121">
        <v>10684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22781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61675</v>
      </c>
      <c r="CR27" s="121">
        <f>SUM(AN27,+BP27)</f>
        <v>61675</v>
      </c>
      <c r="CS27" s="121">
        <f>SUM(AO27,+BQ27)</f>
        <v>0</v>
      </c>
      <c r="CT27" s="121">
        <f>SUM(AP27,+BR27)</f>
        <v>34766</v>
      </c>
      <c r="CU27" s="121">
        <f>SUM(AQ27,+BS27)</f>
        <v>26909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487</v>
      </c>
      <c r="DH27" s="121">
        <f>SUM(BD27,+CF27)</f>
        <v>0</v>
      </c>
      <c r="DI27" s="121">
        <f>SUM(BE27,+CG27)</f>
        <v>0</v>
      </c>
      <c r="DJ27" s="121">
        <f>SUM(BF27,+CH27)</f>
        <v>61675</v>
      </c>
    </row>
    <row r="28" spans="1:114" s="136" customFormat="1" ht="13.5" customHeight="1" x14ac:dyDescent="0.15">
      <c r="A28" s="119" t="s">
        <v>21</v>
      </c>
      <c r="B28" s="120" t="s">
        <v>396</v>
      </c>
      <c r="C28" s="119" t="s">
        <v>397</v>
      </c>
      <c r="D28" s="121">
        <f>SUM(E28,+L28)</f>
        <v>61820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415</v>
      </c>
      <c r="K28" s="121">
        <v>0</v>
      </c>
      <c r="L28" s="121">
        <v>61820</v>
      </c>
      <c r="M28" s="121">
        <f>SUM(N28,+U28)</f>
        <v>11212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415</v>
      </c>
      <c r="T28" s="121">
        <v>0</v>
      </c>
      <c r="U28" s="121">
        <v>11212</v>
      </c>
      <c r="V28" s="121">
        <f>+SUM(D28,M28)</f>
        <v>73032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73032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60284</v>
      </c>
      <c r="AN28" s="121">
        <f>SUM(AO28:AR28)</f>
        <v>1200</v>
      </c>
      <c r="AO28" s="121">
        <v>1200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59084</v>
      </c>
      <c r="AY28" s="121">
        <v>15540</v>
      </c>
      <c r="AZ28" s="121">
        <v>43544</v>
      </c>
      <c r="BA28" s="121">
        <v>0</v>
      </c>
      <c r="BB28" s="121">
        <v>0</v>
      </c>
      <c r="BC28" s="121">
        <v>1536</v>
      </c>
      <c r="BD28" s="121">
        <v>0</v>
      </c>
      <c r="BE28" s="121">
        <v>0</v>
      </c>
      <c r="BF28" s="121">
        <f>SUM(AE28,+AM28,+BE28)</f>
        <v>60284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11212</v>
      </c>
      <c r="BP28" s="121">
        <f>SUM(BQ28:BT28)</f>
        <v>300</v>
      </c>
      <c r="BQ28" s="121">
        <v>300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10912</v>
      </c>
      <c r="CA28" s="121">
        <v>0</v>
      </c>
      <c r="CB28" s="121">
        <v>10912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11212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71496</v>
      </c>
      <c r="CR28" s="121">
        <f>SUM(AN28,+BP28)</f>
        <v>1500</v>
      </c>
      <c r="CS28" s="121">
        <f>SUM(AO28,+BQ28)</f>
        <v>1500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69996</v>
      </c>
      <c r="DC28" s="121">
        <f>SUM(AY28,+CA28)</f>
        <v>15540</v>
      </c>
      <c r="DD28" s="121">
        <f>SUM(AZ28,+CB28)</f>
        <v>54456</v>
      </c>
      <c r="DE28" s="121">
        <f>SUM(BA28,+CC28)</f>
        <v>0</v>
      </c>
      <c r="DF28" s="121">
        <f>SUM(BB28,+CD28)</f>
        <v>0</v>
      </c>
      <c r="DG28" s="121">
        <f>SUM(BC28,+CE28)</f>
        <v>1536</v>
      </c>
      <c r="DH28" s="121">
        <f>SUM(BD28,+CF28)</f>
        <v>0</v>
      </c>
      <c r="DI28" s="121">
        <f>SUM(BE28,+CG28)</f>
        <v>0</v>
      </c>
      <c r="DJ28" s="121">
        <f>SUM(BF28,+CH28)</f>
        <v>71496</v>
      </c>
    </row>
    <row r="29" spans="1:114" s="136" customFormat="1" ht="13.5" customHeight="1" x14ac:dyDescent="0.15">
      <c r="A29" s="119" t="s">
        <v>21</v>
      </c>
      <c r="B29" s="120" t="s">
        <v>398</v>
      </c>
      <c r="C29" s="119" t="s">
        <v>399</v>
      </c>
      <c r="D29" s="121">
        <f>SUM(E29,+L29)</f>
        <v>163409</v>
      </c>
      <c r="E29" s="121">
        <f>SUM(F29:I29,K29)</f>
        <v>1593</v>
      </c>
      <c r="F29" s="121">
        <v>0</v>
      </c>
      <c r="G29" s="121">
        <v>0</v>
      </c>
      <c r="H29" s="121">
        <v>0</v>
      </c>
      <c r="I29" s="121">
        <v>1259</v>
      </c>
      <c r="J29" s="122" t="s">
        <v>415</v>
      </c>
      <c r="K29" s="121">
        <v>334</v>
      </c>
      <c r="L29" s="121">
        <v>161816</v>
      </c>
      <c r="M29" s="121">
        <f>SUM(N29,+U29)</f>
        <v>20012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415</v>
      </c>
      <c r="T29" s="121">
        <v>0</v>
      </c>
      <c r="U29" s="121">
        <v>20012</v>
      </c>
      <c r="V29" s="121">
        <f>+SUM(D29,M29)</f>
        <v>183421</v>
      </c>
      <c r="W29" s="121">
        <f>+SUM(E29,N29)</f>
        <v>1593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1259</v>
      </c>
      <c r="AB29" s="122" t="str">
        <f>IF(+SUM(J29,S29)=0,"-",+SUM(J29,S29))</f>
        <v>-</v>
      </c>
      <c r="AC29" s="121">
        <f>+SUM(K29,T29)</f>
        <v>334</v>
      </c>
      <c r="AD29" s="121">
        <f>+SUM(L29,U29)</f>
        <v>181828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160283</v>
      </c>
      <c r="AN29" s="121">
        <f>SUM(AO29:AR29)</f>
        <v>3682</v>
      </c>
      <c r="AO29" s="121">
        <v>3682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156601</v>
      </c>
      <c r="AY29" s="121">
        <v>47592</v>
      </c>
      <c r="AZ29" s="121">
        <v>108781</v>
      </c>
      <c r="BA29" s="121">
        <v>222</v>
      </c>
      <c r="BB29" s="121">
        <v>6</v>
      </c>
      <c r="BC29" s="121">
        <v>3126</v>
      </c>
      <c r="BD29" s="121">
        <v>0</v>
      </c>
      <c r="BE29" s="121">
        <v>0</v>
      </c>
      <c r="BF29" s="121">
        <f>SUM(AE29,+AM29,+BE29)</f>
        <v>160283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20012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20012</v>
      </c>
      <c r="CA29" s="121">
        <v>0</v>
      </c>
      <c r="CB29" s="121">
        <v>20012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20012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180295</v>
      </c>
      <c r="CR29" s="121">
        <f>SUM(AN29,+BP29)</f>
        <v>3682</v>
      </c>
      <c r="CS29" s="121">
        <f>SUM(AO29,+BQ29)</f>
        <v>3682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176613</v>
      </c>
      <c r="DC29" s="121">
        <f>SUM(AY29,+CA29)</f>
        <v>47592</v>
      </c>
      <c r="DD29" s="121">
        <f>SUM(AZ29,+CB29)</f>
        <v>128793</v>
      </c>
      <c r="DE29" s="121">
        <f>SUM(BA29,+CC29)</f>
        <v>222</v>
      </c>
      <c r="DF29" s="121">
        <f>SUM(BB29,+CD29)</f>
        <v>6</v>
      </c>
      <c r="DG29" s="121">
        <f>SUM(BC29,+CE29)</f>
        <v>3126</v>
      </c>
      <c r="DH29" s="121">
        <f>SUM(BD29,+CF29)</f>
        <v>0</v>
      </c>
      <c r="DI29" s="121">
        <f>SUM(BE29,+CG29)</f>
        <v>0</v>
      </c>
      <c r="DJ29" s="121">
        <f>SUM(BF29,+CH29)</f>
        <v>180295</v>
      </c>
    </row>
    <row r="30" spans="1:114" s="136" customFormat="1" ht="13.5" customHeight="1" x14ac:dyDescent="0.15">
      <c r="A30" s="119" t="s">
        <v>21</v>
      </c>
      <c r="B30" s="120" t="s">
        <v>400</v>
      </c>
      <c r="C30" s="119" t="s">
        <v>401</v>
      </c>
      <c r="D30" s="121">
        <f>SUM(E30,+L30)</f>
        <v>93060</v>
      </c>
      <c r="E30" s="121">
        <f>SUM(F30:I30,K30)</f>
        <v>26805</v>
      </c>
      <c r="F30" s="121">
        <v>6050</v>
      </c>
      <c r="G30" s="121">
        <v>0</v>
      </c>
      <c r="H30" s="121">
        <v>0</v>
      </c>
      <c r="I30" s="121">
        <v>20702</v>
      </c>
      <c r="J30" s="122" t="s">
        <v>415</v>
      </c>
      <c r="K30" s="121">
        <v>53</v>
      </c>
      <c r="L30" s="121">
        <v>66255</v>
      </c>
      <c r="M30" s="121">
        <f>SUM(N30,+U30)</f>
        <v>32299</v>
      </c>
      <c r="N30" s="121">
        <f>SUM(O30:R30,T30)</f>
        <v>72</v>
      </c>
      <c r="O30" s="121">
        <v>0</v>
      </c>
      <c r="P30" s="121">
        <v>0</v>
      </c>
      <c r="Q30" s="121">
        <v>0</v>
      </c>
      <c r="R30" s="121">
        <v>0</v>
      </c>
      <c r="S30" s="122" t="s">
        <v>415</v>
      </c>
      <c r="T30" s="121">
        <v>72</v>
      </c>
      <c r="U30" s="121">
        <v>32227</v>
      </c>
      <c r="V30" s="121">
        <f>+SUM(D30,M30)</f>
        <v>125359</v>
      </c>
      <c r="W30" s="121">
        <f>+SUM(E30,N30)</f>
        <v>26877</v>
      </c>
      <c r="X30" s="121">
        <f>+SUM(F30,O30)</f>
        <v>6050</v>
      </c>
      <c r="Y30" s="121">
        <f>+SUM(G30,P30)</f>
        <v>0</v>
      </c>
      <c r="Z30" s="121">
        <f>+SUM(H30,Q30)</f>
        <v>0</v>
      </c>
      <c r="AA30" s="121">
        <f>+SUM(I30,R30)</f>
        <v>20702</v>
      </c>
      <c r="AB30" s="122" t="str">
        <f>IF(+SUM(J30,S30)=0,"-",+SUM(J30,S30))</f>
        <v>-</v>
      </c>
      <c r="AC30" s="121">
        <f>+SUM(K30,T30)</f>
        <v>125</v>
      </c>
      <c r="AD30" s="121">
        <f>+SUM(L30,U30)</f>
        <v>98482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93040</v>
      </c>
      <c r="AN30" s="121">
        <f>SUM(AO30:AR30)</f>
        <v>18726</v>
      </c>
      <c r="AO30" s="121">
        <v>5715</v>
      </c>
      <c r="AP30" s="121">
        <v>0</v>
      </c>
      <c r="AQ30" s="121">
        <v>13011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74314</v>
      </c>
      <c r="AY30" s="121">
        <v>45461</v>
      </c>
      <c r="AZ30" s="121">
        <v>11364</v>
      </c>
      <c r="BA30" s="121">
        <v>17489</v>
      </c>
      <c r="BB30" s="121">
        <v>0</v>
      </c>
      <c r="BC30" s="121">
        <v>20</v>
      </c>
      <c r="BD30" s="121">
        <v>0</v>
      </c>
      <c r="BE30" s="121">
        <v>0</v>
      </c>
      <c r="BF30" s="121">
        <f>SUM(AE30,+AM30,+BE30)</f>
        <v>93040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32299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32299</v>
      </c>
      <c r="CA30" s="121">
        <v>0</v>
      </c>
      <c r="CB30" s="121">
        <v>32299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32299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125339</v>
      </c>
      <c r="CR30" s="121">
        <f>SUM(AN30,+BP30)</f>
        <v>18726</v>
      </c>
      <c r="CS30" s="121">
        <f>SUM(AO30,+BQ30)</f>
        <v>5715</v>
      </c>
      <c r="CT30" s="121">
        <f>SUM(AP30,+BR30)</f>
        <v>0</v>
      </c>
      <c r="CU30" s="121">
        <f>SUM(AQ30,+BS30)</f>
        <v>13011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106613</v>
      </c>
      <c r="DC30" s="121">
        <f>SUM(AY30,+CA30)</f>
        <v>45461</v>
      </c>
      <c r="DD30" s="121">
        <f>SUM(AZ30,+CB30)</f>
        <v>43663</v>
      </c>
      <c r="DE30" s="121">
        <f>SUM(BA30,+CC30)</f>
        <v>17489</v>
      </c>
      <c r="DF30" s="121">
        <f>SUM(BB30,+CD30)</f>
        <v>0</v>
      </c>
      <c r="DG30" s="121">
        <f>SUM(BC30,+CE30)</f>
        <v>20</v>
      </c>
      <c r="DH30" s="121">
        <f>SUM(BD30,+CF30)</f>
        <v>0</v>
      </c>
      <c r="DI30" s="121">
        <f>SUM(BE30,+CG30)</f>
        <v>0</v>
      </c>
      <c r="DJ30" s="121">
        <f>SUM(BF30,+CH30)</f>
        <v>125339</v>
      </c>
    </row>
    <row r="31" spans="1:114" s="136" customFormat="1" ht="13.5" customHeight="1" x14ac:dyDescent="0.15">
      <c r="A31" s="119" t="s">
        <v>21</v>
      </c>
      <c r="B31" s="120" t="s">
        <v>402</v>
      </c>
      <c r="C31" s="119" t="s">
        <v>403</v>
      </c>
      <c r="D31" s="121">
        <f>SUM(E31,+L31)</f>
        <v>70821</v>
      </c>
      <c r="E31" s="121">
        <f>SUM(F31:I31,K31)</f>
        <v>13789</v>
      </c>
      <c r="F31" s="121">
        <v>0</v>
      </c>
      <c r="G31" s="121">
        <v>0</v>
      </c>
      <c r="H31" s="121">
        <v>0</v>
      </c>
      <c r="I31" s="121">
        <v>13600</v>
      </c>
      <c r="J31" s="122" t="s">
        <v>415</v>
      </c>
      <c r="K31" s="121">
        <v>189</v>
      </c>
      <c r="L31" s="121">
        <v>57032</v>
      </c>
      <c r="M31" s="121">
        <f>SUM(N31,+U31)</f>
        <v>8634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415</v>
      </c>
      <c r="T31" s="121">
        <v>0</v>
      </c>
      <c r="U31" s="121">
        <v>8634</v>
      </c>
      <c r="V31" s="121">
        <f>+SUM(D31,M31)</f>
        <v>79455</v>
      </c>
      <c r="W31" s="121">
        <f>+SUM(E31,N31)</f>
        <v>13789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13600</v>
      </c>
      <c r="AB31" s="122" t="str">
        <f>IF(+SUM(J31,S31)=0,"-",+SUM(J31,S31))</f>
        <v>-</v>
      </c>
      <c r="AC31" s="121">
        <f>+SUM(K31,T31)</f>
        <v>189</v>
      </c>
      <c r="AD31" s="121">
        <f>+SUM(L31,U31)</f>
        <v>65666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59934</v>
      </c>
      <c r="AN31" s="121">
        <f>SUM(AO31:AR31)</f>
        <v>3997</v>
      </c>
      <c r="AO31" s="121">
        <v>3997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52644</v>
      </c>
      <c r="AY31" s="121">
        <v>14611</v>
      </c>
      <c r="AZ31" s="121">
        <v>37783</v>
      </c>
      <c r="BA31" s="121">
        <v>0</v>
      </c>
      <c r="BB31" s="121">
        <v>250</v>
      </c>
      <c r="BC31" s="121">
        <v>10887</v>
      </c>
      <c r="BD31" s="121">
        <v>3293</v>
      </c>
      <c r="BE31" s="121">
        <v>0</v>
      </c>
      <c r="BF31" s="121">
        <f>SUM(AE31,+AM31,+BE31)</f>
        <v>59934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489</v>
      </c>
      <c r="BP31" s="121">
        <f>SUM(BQ31:BT31)</f>
        <v>489</v>
      </c>
      <c r="BQ31" s="121">
        <v>489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8145</v>
      </c>
      <c r="CF31" s="121">
        <v>0</v>
      </c>
      <c r="CG31" s="121">
        <v>0</v>
      </c>
      <c r="CH31" s="121">
        <f>SUM(BG31,+BO31,+CG31)</f>
        <v>489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60423</v>
      </c>
      <c r="CR31" s="121">
        <f>SUM(AN31,+BP31)</f>
        <v>4486</v>
      </c>
      <c r="CS31" s="121">
        <f>SUM(AO31,+BQ31)</f>
        <v>4486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52644</v>
      </c>
      <c r="DC31" s="121">
        <f>SUM(AY31,+CA31)</f>
        <v>14611</v>
      </c>
      <c r="DD31" s="121">
        <f>SUM(AZ31,+CB31)</f>
        <v>37783</v>
      </c>
      <c r="DE31" s="121">
        <f>SUM(BA31,+CC31)</f>
        <v>0</v>
      </c>
      <c r="DF31" s="121">
        <f>SUM(BB31,+CD31)</f>
        <v>250</v>
      </c>
      <c r="DG31" s="121">
        <f>SUM(BC31,+CE31)</f>
        <v>19032</v>
      </c>
      <c r="DH31" s="121">
        <f>SUM(BD31,+CF31)</f>
        <v>3293</v>
      </c>
      <c r="DI31" s="121">
        <f>SUM(BE31,+CG31)</f>
        <v>0</v>
      </c>
      <c r="DJ31" s="121">
        <f>SUM(BF31,+CH31)</f>
        <v>60423</v>
      </c>
    </row>
    <row r="32" spans="1:114" s="136" customFormat="1" ht="13.5" customHeight="1" x14ac:dyDescent="0.15">
      <c r="A32" s="119" t="s">
        <v>21</v>
      </c>
      <c r="B32" s="120" t="s">
        <v>408</v>
      </c>
      <c r="C32" s="119" t="s">
        <v>409</v>
      </c>
      <c r="D32" s="121">
        <f>SUM(E32,+L32)</f>
        <v>468950</v>
      </c>
      <c r="E32" s="121">
        <f>SUM(F32:I32,K32)</f>
        <v>43904</v>
      </c>
      <c r="F32" s="121">
        <v>0</v>
      </c>
      <c r="G32" s="121">
        <v>0</v>
      </c>
      <c r="H32" s="121">
        <v>0</v>
      </c>
      <c r="I32" s="121">
        <v>17802</v>
      </c>
      <c r="J32" s="122" t="s">
        <v>415</v>
      </c>
      <c r="K32" s="121">
        <v>26102</v>
      </c>
      <c r="L32" s="121">
        <v>425046</v>
      </c>
      <c r="M32" s="121">
        <f>SUM(N32,+U32)</f>
        <v>21263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415</v>
      </c>
      <c r="T32" s="121">
        <v>0</v>
      </c>
      <c r="U32" s="121">
        <v>21263</v>
      </c>
      <c r="V32" s="121">
        <f>+SUM(D32,M32)</f>
        <v>490213</v>
      </c>
      <c r="W32" s="121">
        <f>+SUM(E32,N32)</f>
        <v>43904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17802</v>
      </c>
      <c r="AB32" s="122" t="str">
        <f>IF(+SUM(J32,S32)=0,"-",+SUM(J32,S32))</f>
        <v>-</v>
      </c>
      <c r="AC32" s="121">
        <f>+SUM(K32,T32)</f>
        <v>26102</v>
      </c>
      <c r="AD32" s="121">
        <f>+SUM(L32,U32)</f>
        <v>446309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422081</v>
      </c>
      <c r="AN32" s="121">
        <f>SUM(AO32:AR32)</f>
        <v>20121</v>
      </c>
      <c r="AO32" s="121">
        <v>8231</v>
      </c>
      <c r="AP32" s="121">
        <v>0</v>
      </c>
      <c r="AQ32" s="121">
        <v>11890</v>
      </c>
      <c r="AR32" s="121">
        <v>0</v>
      </c>
      <c r="AS32" s="121">
        <f>SUM(AT32:AV32)</f>
        <v>15898</v>
      </c>
      <c r="AT32" s="121">
        <v>2114</v>
      </c>
      <c r="AU32" s="121">
        <v>13784</v>
      </c>
      <c r="AV32" s="121">
        <v>0</v>
      </c>
      <c r="AW32" s="121">
        <v>0</v>
      </c>
      <c r="AX32" s="121">
        <f>SUM(AY32:BB32)</f>
        <v>386062</v>
      </c>
      <c r="AY32" s="121">
        <v>47202</v>
      </c>
      <c r="AZ32" s="121">
        <v>334604</v>
      </c>
      <c r="BA32" s="121">
        <v>3099</v>
      </c>
      <c r="BB32" s="121">
        <v>1157</v>
      </c>
      <c r="BC32" s="121">
        <v>38613</v>
      </c>
      <c r="BD32" s="121">
        <v>0</v>
      </c>
      <c r="BE32" s="121">
        <v>8256</v>
      </c>
      <c r="BF32" s="121">
        <f>SUM(AE32,+AM32,+BE32)</f>
        <v>430337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21263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422081</v>
      </c>
      <c r="CR32" s="121">
        <f>SUM(AN32,+BP32)</f>
        <v>20121</v>
      </c>
      <c r="CS32" s="121">
        <f>SUM(AO32,+BQ32)</f>
        <v>8231</v>
      </c>
      <c r="CT32" s="121">
        <f>SUM(AP32,+BR32)</f>
        <v>0</v>
      </c>
      <c r="CU32" s="121">
        <f>SUM(AQ32,+BS32)</f>
        <v>11890</v>
      </c>
      <c r="CV32" s="121">
        <f>SUM(AR32,+BT32)</f>
        <v>0</v>
      </c>
      <c r="CW32" s="121">
        <f>SUM(AS32,+BU32)</f>
        <v>15898</v>
      </c>
      <c r="CX32" s="121">
        <f>SUM(AT32,+BV32)</f>
        <v>2114</v>
      </c>
      <c r="CY32" s="121">
        <f>SUM(AU32,+BW32)</f>
        <v>13784</v>
      </c>
      <c r="CZ32" s="121">
        <f>SUM(AV32,+BX32)</f>
        <v>0</v>
      </c>
      <c r="DA32" s="121">
        <f>SUM(AW32,+BY32)</f>
        <v>0</v>
      </c>
      <c r="DB32" s="121">
        <f>SUM(AX32,+BZ32)</f>
        <v>386062</v>
      </c>
      <c r="DC32" s="121">
        <f>SUM(AY32,+CA32)</f>
        <v>47202</v>
      </c>
      <c r="DD32" s="121">
        <f>SUM(AZ32,+CB32)</f>
        <v>334604</v>
      </c>
      <c r="DE32" s="121">
        <f>SUM(BA32,+CC32)</f>
        <v>3099</v>
      </c>
      <c r="DF32" s="121">
        <f>SUM(BB32,+CD32)</f>
        <v>1157</v>
      </c>
      <c r="DG32" s="121">
        <f>SUM(BC32,+CE32)</f>
        <v>59876</v>
      </c>
      <c r="DH32" s="121">
        <f>SUM(BD32,+CF32)</f>
        <v>0</v>
      </c>
      <c r="DI32" s="121">
        <f>SUM(BE32,+CG32)</f>
        <v>8256</v>
      </c>
      <c r="DJ32" s="121">
        <f>SUM(BF32,+CH32)</f>
        <v>430337</v>
      </c>
    </row>
    <row r="33" spans="1:114" s="136" customFormat="1" ht="13.5" customHeight="1" x14ac:dyDescent="0.15">
      <c r="A33" s="119" t="s">
        <v>21</v>
      </c>
      <c r="B33" s="120" t="s">
        <v>411</v>
      </c>
      <c r="C33" s="119" t="s">
        <v>412</v>
      </c>
      <c r="D33" s="121">
        <f>SUM(E33,+L33)</f>
        <v>20628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415</v>
      </c>
      <c r="K33" s="121">
        <v>0</v>
      </c>
      <c r="L33" s="121">
        <v>20628</v>
      </c>
      <c r="M33" s="121">
        <f>SUM(N33,+U33)</f>
        <v>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415</v>
      </c>
      <c r="T33" s="121">
        <v>0</v>
      </c>
      <c r="U33" s="121">
        <v>0</v>
      </c>
      <c r="V33" s="121">
        <f>+SUM(D33,M33)</f>
        <v>20628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20628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19910</v>
      </c>
      <c r="AN33" s="121">
        <f>SUM(AO33:AR33)</f>
        <v>2303</v>
      </c>
      <c r="AO33" s="121">
        <v>0</v>
      </c>
      <c r="AP33" s="121">
        <v>2303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17607</v>
      </c>
      <c r="AY33" s="121">
        <v>4595</v>
      </c>
      <c r="AZ33" s="121">
        <v>0</v>
      </c>
      <c r="BA33" s="121">
        <v>10782</v>
      </c>
      <c r="BB33" s="121">
        <v>2230</v>
      </c>
      <c r="BC33" s="121">
        <v>718</v>
      </c>
      <c r="BD33" s="121">
        <v>0</v>
      </c>
      <c r="BE33" s="121">
        <v>0</v>
      </c>
      <c r="BF33" s="121">
        <f>SUM(AE33,+AM33,+BE33)</f>
        <v>19910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19910</v>
      </c>
      <c r="CR33" s="121">
        <f>SUM(AN33,+BP33)</f>
        <v>2303</v>
      </c>
      <c r="CS33" s="121">
        <f>SUM(AO33,+BQ33)</f>
        <v>0</v>
      </c>
      <c r="CT33" s="121">
        <f>SUM(AP33,+BR33)</f>
        <v>2303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17607</v>
      </c>
      <c r="DC33" s="121">
        <f>SUM(AY33,+CA33)</f>
        <v>4595</v>
      </c>
      <c r="DD33" s="121">
        <f>SUM(AZ33,+CB33)</f>
        <v>0</v>
      </c>
      <c r="DE33" s="121">
        <f>SUM(BA33,+CC33)</f>
        <v>10782</v>
      </c>
      <c r="DF33" s="121">
        <f>SUM(BB33,+CD33)</f>
        <v>2230</v>
      </c>
      <c r="DG33" s="121">
        <f>SUM(BC33,+CE33)</f>
        <v>718</v>
      </c>
      <c r="DH33" s="121">
        <f>SUM(BD33,+CF33)</f>
        <v>0</v>
      </c>
      <c r="DI33" s="121">
        <f>SUM(BE33,+CG33)</f>
        <v>0</v>
      </c>
      <c r="DJ33" s="121">
        <f>SUM(BF33,+CH33)</f>
        <v>19910</v>
      </c>
    </row>
    <row r="34" spans="1:114" s="136" customFormat="1" ht="13.5" customHeight="1" x14ac:dyDescent="0.15">
      <c r="A34" s="119" t="s">
        <v>21</v>
      </c>
      <c r="B34" s="120" t="s">
        <v>413</v>
      </c>
      <c r="C34" s="119" t="s">
        <v>414</v>
      </c>
      <c r="D34" s="121">
        <f>SUM(E34,+L34)</f>
        <v>18589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415</v>
      </c>
      <c r="K34" s="121">
        <v>0</v>
      </c>
      <c r="L34" s="121">
        <v>18589</v>
      </c>
      <c r="M34" s="121">
        <f>SUM(N34,+U34)</f>
        <v>671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415</v>
      </c>
      <c r="T34" s="121">
        <v>0</v>
      </c>
      <c r="U34" s="121">
        <v>671</v>
      </c>
      <c r="V34" s="121">
        <f>+SUM(D34,M34)</f>
        <v>19260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19260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17599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2428</v>
      </c>
      <c r="AT34" s="121">
        <v>2428</v>
      </c>
      <c r="AU34" s="121">
        <v>0</v>
      </c>
      <c r="AV34" s="121">
        <v>0</v>
      </c>
      <c r="AW34" s="121">
        <v>0</v>
      </c>
      <c r="AX34" s="121">
        <f>SUM(AY34:BB34)</f>
        <v>15171</v>
      </c>
      <c r="AY34" s="121">
        <v>4200</v>
      </c>
      <c r="AZ34" s="121">
        <v>1582</v>
      </c>
      <c r="BA34" s="121">
        <v>9389</v>
      </c>
      <c r="BB34" s="121">
        <v>0</v>
      </c>
      <c r="BC34" s="121">
        <v>990</v>
      </c>
      <c r="BD34" s="121">
        <v>0</v>
      </c>
      <c r="BE34" s="121">
        <v>0</v>
      </c>
      <c r="BF34" s="121">
        <f>SUM(AE34,+AM34,+BE34)</f>
        <v>17599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671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363</v>
      </c>
      <c r="BV34" s="121">
        <v>0</v>
      </c>
      <c r="BW34" s="121">
        <v>363</v>
      </c>
      <c r="BX34" s="121">
        <v>0</v>
      </c>
      <c r="BY34" s="121">
        <v>0</v>
      </c>
      <c r="BZ34" s="121">
        <f>SUM(CA34:CD34)</f>
        <v>308</v>
      </c>
      <c r="CA34" s="121">
        <v>0</v>
      </c>
      <c r="CB34" s="121">
        <v>308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671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18270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2791</v>
      </c>
      <c r="CX34" s="121">
        <f>SUM(AT34,+BV34)</f>
        <v>2428</v>
      </c>
      <c r="CY34" s="121">
        <f>SUM(AU34,+BW34)</f>
        <v>363</v>
      </c>
      <c r="CZ34" s="121">
        <f>SUM(AV34,+BX34)</f>
        <v>0</v>
      </c>
      <c r="DA34" s="121">
        <f>SUM(AW34,+BY34)</f>
        <v>0</v>
      </c>
      <c r="DB34" s="121">
        <f>SUM(AX34,+BZ34)</f>
        <v>15479</v>
      </c>
      <c r="DC34" s="121">
        <f>SUM(AY34,+CA34)</f>
        <v>4200</v>
      </c>
      <c r="DD34" s="121">
        <f>SUM(AZ34,+CB34)</f>
        <v>1890</v>
      </c>
      <c r="DE34" s="121">
        <f>SUM(BA34,+CC34)</f>
        <v>9389</v>
      </c>
      <c r="DF34" s="121">
        <f>SUM(BB34,+CD34)</f>
        <v>0</v>
      </c>
      <c r="DG34" s="121">
        <f>SUM(BC34,+CE34)</f>
        <v>990</v>
      </c>
      <c r="DH34" s="121">
        <f>SUM(BD34,+CF34)</f>
        <v>0</v>
      </c>
      <c r="DI34" s="121">
        <f>SUM(BE34,+CG34)</f>
        <v>0</v>
      </c>
      <c r="DJ34" s="121">
        <f>SUM(BF34,+CH34)</f>
        <v>18270</v>
      </c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SUM(E7,+L7)</f>
        <v>1563225</v>
      </c>
      <c r="E7" s="140">
        <f>SUM(F7:I7)+K7</f>
        <v>1104993</v>
      </c>
      <c r="F7" s="140">
        <f t="shared" ref="F7:L7" si="0">SUM(F$8:F$57)</f>
        <v>0</v>
      </c>
      <c r="G7" s="140">
        <f t="shared" si="0"/>
        <v>5650</v>
      </c>
      <c r="H7" s="140">
        <f t="shared" si="0"/>
        <v>0</v>
      </c>
      <c r="I7" s="140">
        <f t="shared" si="0"/>
        <v>1043277</v>
      </c>
      <c r="J7" s="140">
        <f t="shared" si="0"/>
        <v>3529605</v>
      </c>
      <c r="K7" s="140">
        <f t="shared" si="0"/>
        <v>56066</v>
      </c>
      <c r="L7" s="140">
        <f t="shared" si="0"/>
        <v>458232</v>
      </c>
      <c r="M7" s="140">
        <f>SUM(N7,+U7)</f>
        <v>164574</v>
      </c>
      <c r="N7" s="140">
        <f>SUM(O7:R7,T7)</f>
        <v>110665</v>
      </c>
      <c r="O7" s="140">
        <f t="shared" ref="O7:U7" si="1">SUM(O$8:O$57)</f>
        <v>2666</v>
      </c>
      <c r="P7" s="140">
        <f t="shared" si="1"/>
        <v>0</v>
      </c>
      <c r="Q7" s="140">
        <f t="shared" si="1"/>
        <v>0</v>
      </c>
      <c r="R7" s="140">
        <f t="shared" si="1"/>
        <v>92777</v>
      </c>
      <c r="S7" s="140">
        <f t="shared" si="1"/>
        <v>754389</v>
      </c>
      <c r="T7" s="140">
        <f t="shared" si="1"/>
        <v>15222</v>
      </c>
      <c r="U7" s="140">
        <f t="shared" si="1"/>
        <v>53909</v>
      </c>
      <c r="V7" s="140">
        <f t="shared" ref="V7:AD7" si="2">+SUM(D7,M7)</f>
        <v>1727799</v>
      </c>
      <c r="W7" s="140">
        <f t="shared" si="2"/>
        <v>1215658</v>
      </c>
      <c r="X7" s="140">
        <f t="shared" si="2"/>
        <v>2666</v>
      </c>
      <c r="Y7" s="140">
        <f t="shared" si="2"/>
        <v>5650</v>
      </c>
      <c r="Z7" s="140">
        <f t="shared" si="2"/>
        <v>0</v>
      </c>
      <c r="AA7" s="140">
        <f t="shared" si="2"/>
        <v>1136054</v>
      </c>
      <c r="AB7" s="140">
        <f t="shared" si="2"/>
        <v>4283994</v>
      </c>
      <c r="AC7" s="140">
        <f t="shared" si="2"/>
        <v>71288</v>
      </c>
      <c r="AD7" s="140">
        <f t="shared" si="2"/>
        <v>512141</v>
      </c>
      <c r="AE7" s="140">
        <f>SUM(AF7,+AK7)</f>
        <v>70548</v>
      </c>
      <c r="AF7" s="140">
        <f>SUM(AG7:AJ7)</f>
        <v>32900</v>
      </c>
      <c r="AG7" s="140">
        <f>SUM(AG$8:AG$57)</f>
        <v>0</v>
      </c>
      <c r="AH7" s="140">
        <f>SUM(AH$8:AH$57)</f>
        <v>0</v>
      </c>
      <c r="AI7" s="140">
        <f>SUM(AI$8:AI$57)</f>
        <v>0</v>
      </c>
      <c r="AJ7" s="140">
        <f>SUM(AJ$8:AJ$57)</f>
        <v>32900</v>
      </c>
      <c r="AK7" s="140">
        <f>SUM(AK$8:AK$57)</f>
        <v>37648</v>
      </c>
      <c r="AL7" s="143" t="s">
        <v>314</v>
      </c>
      <c r="AM7" s="140">
        <f>SUM(AN7,AS7,AW7,AX7,BD7)</f>
        <v>3946182</v>
      </c>
      <c r="AN7" s="140">
        <f>SUM(AO7:AR7)</f>
        <v>349529</v>
      </c>
      <c r="AO7" s="140">
        <f>SUM(AO$8:AO$57)</f>
        <v>268554</v>
      </c>
      <c r="AP7" s="140">
        <f>SUM(AP$8:AP$57)</f>
        <v>0</v>
      </c>
      <c r="AQ7" s="140">
        <f>SUM(AQ$8:AQ$57)</f>
        <v>80975</v>
      </c>
      <c r="AR7" s="140">
        <f>SUM(AR$8:AR$57)</f>
        <v>0</v>
      </c>
      <c r="AS7" s="140">
        <f>SUM(AT7:AV7)</f>
        <v>1541742</v>
      </c>
      <c r="AT7" s="140">
        <f>SUM(AT$8:AT$57)</f>
        <v>0</v>
      </c>
      <c r="AU7" s="140">
        <f>SUM(AU$8:AU$57)</f>
        <v>1541425</v>
      </c>
      <c r="AV7" s="140">
        <f>SUM(AV$8:AV$57)</f>
        <v>317</v>
      </c>
      <c r="AW7" s="140">
        <f>SUM(AW$8:AW$57)</f>
        <v>0</v>
      </c>
      <c r="AX7" s="140">
        <f>SUM(AY7:BB7)</f>
        <v>2054911</v>
      </c>
      <c r="AY7" s="140">
        <f>SUM(AY$8:AY$57)</f>
        <v>188326</v>
      </c>
      <c r="AZ7" s="140">
        <f>SUM(AZ$8:AZ$57)</f>
        <v>1443122</v>
      </c>
      <c r="BA7" s="140">
        <f>SUM(BA$8:BA$57)</f>
        <v>295463</v>
      </c>
      <c r="BB7" s="140">
        <f>SUM(BB$8:BB$57)</f>
        <v>128000</v>
      </c>
      <c r="BC7" s="143" t="s">
        <v>315</v>
      </c>
      <c r="BD7" s="140">
        <f>SUM(BD$8:BD$57)</f>
        <v>0</v>
      </c>
      <c r="BE7" s="140">
        <f>SUM(BE$8:BE$57)</f>
        <v>1076100</v>
      </c>
      <c r="BF7" s="140">
        <f>SUM(AE7,+AM7,+BE7)</f>
        <v>5092830</v>
      </c>
      <c r="BG7" s="140">
        <f>SUM(BH7,+BM7)</f>
        <v>121709</v>
      </c>
      <c r="BH7" s="140">
        <f>SUM(BI7:BL7)</f>
        <v>63838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63838</v>
      </c>
      <c r="BM7" s="140">
        <f>SUM(BM$8:BM$57)</f>
        <v>57871</v>
      </c>
      <c r="BN7" s="143" t="s">
        <v>314</v>
      </c>
      <c r="BO7" s="140">
        <f>SUM(BP7,BU7,BY7,BZ7,CF7)</f>
        <v>665540</v>
      </c>
      <c r="BP7" s="140">
        <f>SUM(BQ7:BT7)</f>
        <v>115007</v>
      </c>
      <c r="BQ7" s="140">
        <f>SUM(BQ$8:BQ$57)</f>
        <v>81403</v>
      </c>
      <c r="BR7" s="140">
        <f>SUM(BR$8:BR$57)</f>
        <v>0</v>
      </c>
      <c r="BS7" s="140">
        <f>SUM(BS$8:BS$57)</f>
        <v>33604</v>
      </c>
      <c r="BT7" s="140">
        <f>SUM(BT$8:BT$57)</f>
        <v>0</v>
      </c>
      <c r="BU7" s="140">
        <f>SUM(BV7:BX7)</f>
        <v>240132</v>
      </c>
      <c r="BV7" s="140">
        <f>SUM(BV$8:BV$57)</f>
        <v>0</v>
      </c>
      <c r="BW7" s="140">
        <f>SUM(BW$8:BW$57)</f>
        <v>240132</v>
      </c>
      <c r="BX7" s="140">
        <f>SUM(BX$8:BX$57)</f>
        <v>0</v>
      </c>
      <c r="BY7" s="140">
        <f>SUM(BY$8:BY$57)</f>
        <v>0</v>
      </c>
      <c r="BZ7" s="140">
        <f>SUM(CA7:CD7)</f>
        <v>308642</v>
      </c>
      <c r="CA7" s="140">
        <f>SUM(CA$8:CA$57)</f>
        <v>2449</v>
      </c>
      <c r="CB7" s="140">
        <f>SUM(CB$8:CB$57)</f>
        <v>7316</v>
      </c>
      <c r="CC7" s="140">
        <f>SUM(CC$8:CC$57)</f>
        <v>47067</v>
      </c>
      <c r="CD7" s="140">
        <f>SUM(CD$8:CD$57)</f>
        <v>251810</v>
      </c>
      <c r="CE7" s="143" t="s">
        <v>314</v>
      </c>
      <c r="CF7" s="140">
        <f>SUM(CF$8:CF$57)</f>
        <v>1759</v>
      </c>
      <c r="CG7" s="140">
        <f>SUM(CG$8:CG$57)</f>
        <v>131714</v>
      </c>
      <c r="CH7" s="140">
        <f>SUM(BG7,+BO7,+CG7)</f>
        <v>918963</v>
      </c>
      <c r="CI7" s="140">
        <f t="shared" ref="CI7:CO7" si="3">SUM(AE7,+BG7)</f>
        <v>192257</v>
      </c>
      <c r="CJ7" s="140">
        <f t="shared" si="3"/>
        <v>96738</v>
      </c>
      <c r="CK7" s="140">
        <f t="shared" si="3"/>
        <v>0</v>
      </c>
      <c r="CL7" s="140">
        <f t="shared" si="3"/>
        <v>0</v>
      </c>
      <c r="CM7" s="140">
        <f t="shared" si="3"/>
        <v>0</v>
      </c>
      <c r="CN7" s="140">
        <f t="shared" si="3"/>
        <v>96738</v>
      </c>
      <c r="CO7" s="140">
        <f t="shared" si="3"/>
        <v>95519</v>
      </c>
      <c r="CP7" s="143" t="s">
        <v>314</v>
      </c>
      <c r="CQ7" s="140">
        <f t="shared" ref="CQ7:DF7" si="4">SUM(AM7,+BO7)</f>
        <v>4611722</v>
      </c>
      <c r="CR7" s="140">
        <f t="shared" si="4"/>
        <v>464536</v>
      </c>
      <c r="CS7" s="140">
        <f t="shared" si="4"/>
        <v>349957</v>
      </c>
      <c r="CT7" s="140">
        <f t="shared" si="4"/>
        <v>0</v>
      </c>
      <c r="CU7" s="140">
        <f t="shared" si="4"/>
        <v>114579</v>
      </c>
      <c r="CV7" s="140">
        <f t="shared" si="4"/>
        <v>0</v>
      </c>
      <c r="CW7" s="140">
        <f t="shared" si="4"/>
        <v>1781874</v>
      </c>
      <c r="CX7" s="140">
        <f t="shared" si="4"/>
        <v>0</v>
      </c>
      <c r="CY7" s="140">
        <f t="shared" si="4"/>
        <v>1781557</v>
      </c>
      <c r="CZ7" s="140">
        <f t="shared" si="4"/>
        <v>317</v>
      </c>
      <c r="DA7" s="140">
        <f t="shared" si="4"/>
        <v>0</v>
      </c>
      <c r="DB7" s="140">
        <f t="shared" si="4"/>
        <v>2363553</v>
      </c>
      <c r="DC7" s="140">
        <f t="shared" si="4"/>
        <v>190775</v>
      </c>
      <c r="DD7" s="140">
        <f t="shared" si="4"/>
        <v>1450438</v>
      </c>
      <c r="DE7" s="140">
        <f t="shared" si="4"/>
        <v>342530</v>
      </c>
      <c r="DF7" s="140">
        <f t="shared" si="4"/>
        <v>379810</v>
      </c>
      <c r="DG7" s="143" t="s">
        <v>314</v>
      </c>
      <c r="DH7" s="140">
        <f>SUM(BD7,+CF7)</f>
        <v>1759</v>
      </c>
      <c r="DI7" s="140">
        <f>SUM(BE7,+CG7)</f>
        <v>1207814</v>
      </c>
      <c r="DJ7" s="140">
        <f>SUM(BF7,+CH7)</f>
        <v>6011793</v>
      </c>
    </row>
    <row r="8" spans="1:114" s="136" customFormat="1" ht="13.5" customHeight="1" x14ac:dyDescent="0.15">
      <c r="A8" s="119" t="s">
        <v>21</v>
      </c>
      <c r="B8" s="120" t="s">
        <v>376</v>
      </c>
      <c r="C8" s="119" t="s">
        <v>377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179500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112989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292489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415</v>
      </c>
      <c r="BD8" s="121">
        <v>0</v>
      </c>
      <c r="BE8" s="121">
        <v>179500</v>
      </c>
      <c r="BF8" s="121">
        <f>SUM(AE8,+AM8,+BE8)</f>
        <v>179500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415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415</v>
      </c>
      <c r="CF8" s="121">
        <v>0</v>
      </c>
      <c r="CG8" s="121">
        <v>112989</v>
      </c>
      <c r="CH8" s="121">
        <f>SUM(BG8,+BO8,+CG8)</f>
        <v>112989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415</v>
      </c>
      <c r="CQ8" s="121">
        <f>SUM(AM8,+BO8)</f>
        <v>0</v>
      </c>
      <c r="CR8" s="121">
        <f>SUM(AN8,+BP8)</f>
        <v>0</v>
      </c>
      <c r="CS8" s="121">
        <f>SUM(AO8,+BQ8)</f>
        <v>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0</v>
      </c>
      <c r="DC8" s="121">
        <f>SUM(AY8,+CA8)</f>
        <v>0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415</v>
      </c>
      <c r="DH8" s="121">
        <f>SUM(BD8,+CF8)</f>
        <v>0</v>
      </c>
      <c r="DI8" s="121">
        <f>SUM(BE8,+CG8)</f>
        <v>292489</v>
      </c>
      <c r="DJ8" s="121">
        <f>SUM(BF8,+CH8)</f>
        <v>292489</v>
      </c>
    </row>
    <row r="9" spans="1:114" s="136" customFormat="1" ht="13.5" customHeight="1" x14ac:dyDescent="0.15">
      <c r="A9" s="119" t="s">
        <v>21</v>
      </c>
      <c r="B9" s="120" t="s">
        <v>352</v>
      </c>
      <c r="C9" s="119" t="s">
        <v>378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23480</v>
      </c>
      <c r="N9" s="121">
        <f>SUM(O9:R9,T9)</f>
        <v>23480</v>
      </c>
      <c r="O9" s="121">
        <v>0</v>
      </c>
      <c r="P9" s="121">
        <v>0</v>
      </c>
      <c r="Q9" s="121">
        <v>0</v>
      </c>
      <c r="R9" s="121">
        <v>18454</v>
      </c>
      <c r="S9" s="121">
        <v>245844</v>
      </c>
      <c r="T9" s="121">
        <v>5026</v>
      </c>
      <c r="U9" s="121">
        <v>0</v>
      </c>
      <c r="V9" s="121">
        <f>+SUM(D9,M9)</f>
        <v>23480</v>
      </c>
      <c r="W9" s="121">
        <f>+SUM(E9,N9)</f>
        <v>23480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18454</v>
      </c>
      <c r="AB9" s="121">
        <f>+SUM(J9,S9)</f>
        <v>245844</v>
      </c>
      <c r="AC9" s="121">
        <f>+SUM(K9,T9)</f>
        <v>5026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415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415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415</v>
      </c>
      <c r="BO9" s="121">
        <f>SUM(BP9,BU9,BY9,BZ9,CF9)</f>
        <v>269309</v>
      </c>
      <c r="BP9" s="121">
        <f>SUM(BQ9:BT9)</f>
        <v>29514</v>
      </c>
      <c r="BQ9" s="121">
        <v>29514</v>
      </c>
      <c r="BR9" s="121">
        <v>0</v>
      </c>
      <c r="BS9" s="121">
        <v>0</v>
      </c>
      <c r="BT9" s="121">
        <v>0</v>
      </c>
      <c r="BU9" s="121">
        <f>SUM(BV9:BX9)</f>
        <v>62803</v>
      </c>
      <c r="BV9" s="121">
        <v>0</v>
      </c>
      <c r="BW9" s="121">
        <v>62803</v>
      </c>
      <c r="BX9" s="121">
        <v>0</v>
      </c>
      <c r="BY9" s="121">
        <v>0</v>
      </c>
      <c r="BZ9" s="121">
        <f>SUM(CA9:CD9)</f>
        <v>176992</v>
      </c>
      <c r="CA9" s="121">
        <v>0</v>
      </c>
      <c r="CB9" s="121">
        <v>0</v>
      </c>
      <c r="CC9" s="121">
        <v>8630</v>
      </c>
      <c r="CD9" s="121">
        <v>168362</v>
      </c>
      <c r="CE9" s="122" t="s">
        <v>415</v>
      </c>
      <c r="CF9" s="121">
        <v>0</v>
      </c>
      <c r="CG9" s="121">
        <v>15</v>
      </c>
      <c r="CH9" s="121">
        <f>SUM(BG9,+BO9,+CG9)</f>
        <v>269324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415</v>
      </c>
      <c r="CQ9" s="121">
        <f>SUM(AM9,+BO9)</f>
        <v>269309</v>
      </c>
      <c r="CR9" s="121">
        <f>SUM(AN9,+BP9)</f>
        <v>29514</v>
      </c>
      <c r="CS9" s="121">
        <f>SUM(AO9,+BQ9)</f>
        <v>29514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62803</v>
      </c>
      <c r="CX9" s="121">
        <f>SUM(AT9,+BV9)</f>
        <v>0</v>
      </c>
      <c r="CY9" s="121">
        <f>SUM(AU9,+BW9)</f>
        <v>62803</v>
      </c>
      <c r="CZ9" s="121">
        <f>SUM(AV9,+BX9)</f>
        <v>0</v>
      </c>
      <c r="DA9" s="121">
        <f>SUM(AW9,+BY9)</f>
        <v>0</v>
      </c>
      <c r="DB9" s="121">
        <f>SUM(AX9,+BZ9)</f>
        <v>176992</v>
      </c>
      <c r="DC9" s="121">
        <f>SUM(AY9,+CA9)</f>
        <v>0</v>
      </c>
      <c r="DD9" s="121">
        <f>SUM(AZ9,+CB9)</f>
        <v>0</v>
      </c>
      <c r="DE9" s="121">
        <f>SUM(BA9,+CC9)</f>
        <v>8630</v>
      </c>
      <c r="DF9" s="121">
        <f>SUM(BB9,+CD9)</f>
        <v>168362</v>
      </c>
      <c r="DG9" s="122" t="s">
        <v>415</v>
      </c>
      <c r="DH9" s="121">
        <f>SUM(BD9,+CF9)</f>
        <v>0</v>
      </c>
      <c r="DI9" s="121">
        <f>SUM(BE9,+CG9)</f>
        <v>15</v>
      </c>
      <c r="DJ9" s="121">
        <f>SUM(BF9,+CH9)</f>
        <v>269324</v>
      </c>
    </row>
    <row r="10" spans="1:114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SUM(E10,+L10)</f>
        <v>146847</v>
      </c>
      <c r="E10" s="121">
        <f>SUM(F10:I10)+K10</f>
        <v>32607</v>
      </c>
      <c r="F10" s="121">
        <v>0</v>
      </c>
      <c r="G10" s="121">
        <v>5650</v>
      </c>
      <c r="H10" s="121">
        <v>0</v>
      </c>
      <c r="I10" s="121">
        <v>15710</v>
      </c>
      <c r="J10" s="121">
        <v>638545</v>
      </c>
      <c r="K10" s="121">
        <v>11247</v>
      </c>
      <c r="L10" s="121">
        <v>114240</v>
      </c>
      <c r="M10" s="121">
        <f>SUM(N10,+U10)</f>
        <v>43981</v>
      </c>
      <c r="N10" s="121">
        <f>SUM(O10:R10,T10)</f>
        <v>34363</v>
      </c>
      <c r="O10" s="121">
        <v>0</v>
      </c>
      <c r="P10" s="121">
        <v>0</v>
      </c>
      <c r="Q10" s="121">
        <v>0</v>
      </c>
      <c r="R10" s="121">
        <v>31101</v>
      </c>
      <c r="S10" s="121">
        <v>40732</v>
      </c>
      <c r="T10" s="121">
        <v>3262</v>
      </c>
      <c r="U10" s="121">
        <v>9618</v>
      </c>
      <c r="V10" s="121">
        <f>+SUM(D10,M10)</f>
        <v>190828</v>
      </c>
      <c r="W10" s="121">
        <f>+SUM(E10,N10)</f>
        <v>66970</v>
      </c>
      <c r="X10" s="121">
        <f>+SUM(F10,O10)</f>
        <v>0</v>
      </c>
      <c r="Y10" s="121">
        <f>+SUM(G10,P10)</f>
        <v>5650</v>
      </c>
      <c r="Z10" s="121">
        <f>+SUM(H10,Q10)</f>
        <v>0</v>
      </c>
      <c r="AA10" s="121">
        <f>+SUM(I10,R10)</f>
        <v>46811</v>
      </c>
      <c r="AB10" s="121">
        <f>+SUM(J10,S10)</f>
        <v>679277</v>
      </c>
      <c r="AC10" s="121">
        <f>+SUM(K10,T10)</f>
        <v>14509</v>
      </c>
      <c r="AD10" s="121">
        <f>+SUM(L10,U10)</f>
        <v>123858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415</v>
      </c>
      <c r="AM10" s="121">
        <f>SUM(AN10,AS10,AW10,AX10,BD10)</f>
        <v>785392</v>
      </c>
      <c r="AN10" s="121">
        <f>SUM(AO10:AR10)</f>
        <v>65646</v>
      </c>
      <c r="AO10" s="121">
        <v>65646</v>
      </c>
      <c r="AP10" s="121">
        <v>0</v>
      </c>
      <c r="AQ10" s="121">
        <v>0</v>
      </c>
      <c r="AR10" s="121">
        <v>0</v>
      </c>
      <c r="AS10" s="121">
        <f>SUM(AT10:AV10)</f>
        <v>317</v>
      </c>
      <c r="AT10" s="121">
        <v>0</v>
      </c>
      <c r="AU10" s="121">
        <v>0</v>
      </c>
      <c r="AV10" s="121">
        <v>317</v>
      </c>
      <c r="AW10" s="121">
        <v>0</v>
      </c>
      <c r="AX10" s="121">
        <f>SUM(AY10:BB10)</f>
        <v>719429</v>
      </c>
      <c r="AY10" s="121">
        <v>188326</v>
      </c>
      <c r="AZ10" s="121">
        <v>438108</v>
      </c>
      <c r="BA10" s="121">
        <v>13295</v>
      </c>
      <c r="BB10" s="121">
        <v>79700</v>
      </c>
      <c r="BC10" s="122" t="s">
        <v>415</v>
      </c>
      <c r="BD10" s="121">
        <v>0</v>
      </c>
      <c r="BE10" s="121">
        <v>0</v>
      </c>
      <c r="BF10" s="121">
        <f>SUM(AE10,+AM10,+BE10)</f>
        <v>785392</v>
      </c>
      <c r="BG10" s="121">
        <f>SUM(BH10,+BM10)</f>
        <v>495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495</v>
      </c>
      <c r="BN10" s="122" t="s">
        <v>415</v>
      </c>
      <c r="BO10" s="121">
        <f>SUM(BP10,BU10,BY10,BZ10,CF10)</f>
        <v>84218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40732</v>
      </c>
      <c r="BV10" s="121">
        <v>0</v>
      </c>
      <c r="BW10" s="121">
        <v>40732</v>
      </c>
      <c r="BX10" s="121">
        <v>0</v>
      </c>
      <c r="BY10" s="121">
        <v>0</v>
      </c>
      <c r="BZ10" s="121">
        <f>SUM(CA10:CD10)</f>
        <v>43486</v>
      </c>
      <c r="CA10" s="121">
        <v>0</v>
      </c>
      <c r="CB10" s="121">
        <v>0</v>
      </c>
      <c r="CC10" s="121">
        <v>17080</v>
      </c>
      <c r="CD10" s="121">
        <v>26406</v>
      </c>
      <c r="CE10" s="122" t="s">
        <v>415</v>
      </c>
      <c r="CF10" s="121">
        <v>0</v>
      </c>
      <c r="CG10" s="121">
        <v>0</v>
      </c>
      <c r="CH10" s="121">
        <f>SUM(BG10,+BO10,+CG10)</f>
        <v>84713</v>
      </c>
      <c r="CI10" s="121">
        <f>SUM(AE10,+BG10)</f>
        <v>495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495</v>
      </c>
      <c r="CP10" s="122" t="s">
        <v>415</v>
      </c>
      <c r="CQ10" s="121">
        <f>SUM(AM10,+BO10)</f>
        <v>869610</v>
      </c>
      <c r="CR10" s="121">
        <f>SUM(AN10,+BP10)</f>
        <v>65646</v>
      </c>
      <c r="CS10" s="121">
        <f>SUM(AO10,+BQ10)</f>
        <v>65646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41049</v>
      </c>
      <c r="CX10" s="121">
        <f>SUM(AT10,+BV10)</f>
        <v>0</v>
      </c>
      <c r="CY10" s="121">
        <f>SUM(AU10,+BW10)</f>
        <v>40732</v>
      </c>
      <c r="CZ10" s="121">
        <f>SUM(AV10,+BX10)</f>
        <v>317</v>
      </c>
      <c r="DA10" s="121">
        <f>SUM(AW10,+BY10)</f>
        <v>0</v>
      </c>
      <c r="DB10" s="121">
        <f>SUM(AX10,+BZ10)</f>
        <v>762915</v>
      </c>
      <c r="DC10" s="121">
        <f>SUM(AY10,+CA10)</f>
        <v>188326</v>
      </c>
      <c r="DD10" s="121">
        <f>SUM(AZ10,+CB10)</f>
        <v>438108</v>
      </c>
      <c r="DE10" s="121">
        <f>SUM(BA10,+CC10)</f>
        <v>30375</v>
      </c>
      <c r="DF10" s="121">
        <f>SUM(BB10,+CD10)</f>
        <v>106106</v>
      </c>
      <c r="DG10" s="122" t="s">
        <v>415</v>
      </c>
      <c r="DH10" s="121">
        <f>SUM(BD10,+CF10)</f>
        <v>0</v>
      </c>
      <c r="DI10" s="121">
        <f>SUM(BE10,+CG10)</f>
        <v>0</v>
      </c>
      <c r="DJ10" s="121">
        <f>SUM(BF10,+CH10)</f>
        <v>870105</v>
      </c>
    </row>
    <row r="11" spans="1:114" s="136" customFormat="1" ht="13.5" customHeight="1" x14ac:dyDescent="0.15">
      <c r="A11" s="119" t="s">
        <v>21</v>
      </c>
      <c r="B11" s="120" t="s">
        <v>406</v>
      </c>
      <c r="C11" s="119" t="s">
        <v>407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36547</v>
      </c>
      <c r="N11" s="121">
        <f>SUM(O11:R11,T11)</f>
        <v>20878</v>
      </c>
      <c r="O11" s="121">
        <v>0</v>
      </c>
      <c r="P11" s="121">
        <v>0</v>
      </c>
      <c r="Q11" s="121">
        <v>0</v>
      </c>
      <c r="R11" s="121">
        <v>20878</v>
      </c>
      <c r="S11" s="121">
        <v>29408</v>
      </c>
      <c r="T11" s="121">
        <v>0</v>
      </c>
      <c r="U11" s="121">
        <v>15669</v>
      </c>
      <c r="V11" s="121">
        <f>+SUM(D11,M11)</f>
        <v>36547</v>
      </c>
      <c r="W11" s="121">
        <f>+SUM(E11,N11)</f>
        <v>20878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20878</v>
      </c>
      <c r="AB11" s="121">
        <f>+SUM(J11,S11)</f>
        <v>29408</v>
      </c>
      <c r="AC11" s="121">
        <f>+SUM(K11,T11)</f>
        <v>0</v>
      </c>
      <c r="AD11" s="121">
        <f>+SUM(L11,U11)</f>
        <v>15669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415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415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415</v>
      </c>
      <c r="BO11" s="121">
        <f>SUM(BP11,BU11,BY11,BZ11,CF11)</f>
        <v>51191</v>
      </c>
      <c r="BP11" s="121">
        <f>SUM(BQ11:BT11)</f>
        <v>16020</v>
      </c>
      <c r="BQ11" s="121">
        <v>16020</v>
      </c>
      <c r="BR11" s="121">
        <v>0</v>
      </c>
      <c r="BS11" s="121">
        <v>0</v>
      </c>
      <c r="BT11" s="121">
        <v>0</v>
      </c>
      <c r="BU11" s="121">
        <f>SUM(BV11:BX11)</f>
        <v>27518</v>
      </c>
      <c r="BV11" s="121">
        <v>0</v>
      </c>
      <c r="BW11" s="121">
        <v>27518</v>
      </c>
      <c r="BX11" s="121">
        <v>0</v>
      </c>
      <c r="BY11" s="121">
        <v>0</v>
      </c>
      <c r="BZ11" s="121">
        <f>SUM(CA11:CD11)</f>
        <v>7653</v>
      </c>
      <c r="CA11" s="121">
        <v>0</v>
      </c>
      <c r="CB11" s="121">
        <v>0</v>
      </c>
      <c r="CC11" s="121">
        <v>6467</v>
      </c>
      <c r="CD11" s="121">
        <v>1186</v>
      </c>
      <c r="CE11" s="122" t="s">
        <v>415</v>
      </c>
      <c r="CF11" s="121">
        <v>0</v>
      </c>
      <c r="CG11" s="121">
        <v>14764</v>
      </c>
      <c r="CH11" s="121">
        <f>SUM(BG11,+BO11,+CG11)</f>
        <v>65955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415</v>
      </c>
      <c r="CQ11" s="121">
        <f>SUM(AM11,+BO11)</f>
        <v>51191</v>
      </c>
      <c r="CR11" s="121">
        <f>SUM(AN11,+BP11)</f>
        <v>16020</v>
      </c>
      <c r="CS11" s="121">
        <f>SUM(AO11,+BQ11)</f>
        <v>16020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27518</v>
      </c>
      <c r="CX11" s="121">
        <f>SUM(AT11,+BV11)</f>
        <v>0</v>
      </c>
      <c r="CY11" s="121">
        <f>SUM(AU11,+BW11)</f>
        <v>27518</v>
      </c>
      <c r="CZ11" s="121">
        <f>SUM(AV11,+BX11)</f>
        <v>0</v>
      </c>
      <c r="DA11" s="121">
        <f>SUM(AW11,+BY11)</f>
        <v>0</v>
      </c>
      <c r="DB11" s="121">
        <f>SUM(AX11,+BZ11)</f>
        <v>7653</v>
      </c>
      <c r="DC11" s="121">
        <f>SUM(AY11,+CA11)</f>
        <v>0</v>
      </c>
      <c r="DD11" s="121">
        <f>SUM(AZ11,+CB11)</f>
        <v>0</v>
      </c>
      <c r="DE11" s="121">
        <f>SUM(BA11,+CC11)</f>
        <v>6467</v>
      </c>
      <c r="DF11" s="121">
        <f>SUM(BB11,+CD11)</f>
        <v>1186</v>
      </c>
      <c r="DG11" s="122" t="s">
        <v>415</v>
      </c>
      <c r="DH11" s="121">
        <f>SUM(BD11,+CF11)</f>
        <v>0</v>
      </c>
      <c r="DI11" s="121">
        <f>SUM(BE11,+CG11)</f>
        <v>14764</v>
      </c>
      <c r="DJ11" s="121">
        <f>SUM(BF11,+CH11)</f>
        <v>65955</v>
      </c>
    </row>
    <row r="12" spans="1:114" s="136" customFormat="1" ht="13.5" customHeight="1" x14ac:dyDescent="0.15">
      <c r="A12" s="119" t="s">
        <v>21</v>
      </c>
      <c r="B12" s="120" t="s">
        <v>404</v>
      </c>
      <c r="C12" s="119" t="s">
        <v>405</v>
      </c>
      <c r="D12" s="121">
        <f>SUM(E12,+L12)</f>
        <v>13311</v>
      </c>
      <c r="E12" s="121">
        <f>SUM(F12:I12)+K12</f>
        <v>625</v>
      </c>
      <c r="F12" s="121">
        <v>0</v>
      </c>
      <c r="G12" s="121">
        <v>0</v>
      </c>
      <c r="H12" s="121">
        <v>0</v>
      </c>
      <c r="I12" s="121">
        <v>625</v>
      </c>
      <c r="J12" s="121">
        <v>27084</v>
      </c>
      <c r="K12" s="121">
        <v>0</v>
      </c>
      <c r="L12" s="121">
        <v>12686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13311</v>
      </c>
      <c r="W12" s="121">
        <f>+SUM(E12,N12)</f>
        <v>625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625</v>
      </c>
      <c r="AB12" s="121">
        <f>+SUM(J12,S12)</f>
        <v>27084</v>
      </c>
      <c r="AC12" s="121">
        <f>+SUM(K12,T12)</f>
        <v>0</v>
      </c>
      <c r="AD12" s="121">
        <f>+SUM(L12,U12)</f>
        <v>12686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415</v>
      </c>
      <c r="AM12" s="121">
        <f>SUM(AN12,AS12,AW12,AX12,BD12)</f>
        <v>24004</v>
      </c>
      <c r="AN12" s="121">
        <f>SUM(AO12:AR12)</f>
        <v>21494</v>
      </c>
      <c r="AO12" s="121">
        <v>16273</v>
      </c>
      <c r="AP12" s="121">
        <v>0</v>
      </c>
      <c r="AQ12" s="121">
        <v>5221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2510</v>
      </c>
      <c r="AY12" s="121">
        <v>0</v>
      </c>
      <c r="AZ12" s="121">
        <v>226</v>
      </c>
      <c r="BA12" s="121">
        <v>807</v>
      </c>
      <c r="BB12" s="121">
        <v>1477</v>
      </c>
      <c r="BC12" s="122" t="s">
        <v>415</v>
      </c>
      <c r="BD12" s="121">
        <v>0</v>
      </c>
      <c r="BE12" s="121">
        <v>16391</v>
      </c>
      <c r="BF12" s="121">
        <f>SUM(AE12,+AM12,+BE12)</f>
        <v>40395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415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415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415</v>
      </c>
      <c r="CQ12" s="121">
        <f>SUM(AM12,+BO12)</f>
        <v>24004</v>
      </c>
      <c r="CR12" s="121">
        <f>SUM(AN12,+BP12)</f>
        <v>21494</v>
      </c>
      <c r="CS12" s="121">
        <f>SUM(AO12,+BQ12)</f>
        <v>16273</v>
      </c>
      <c r="CT12" s="121">
        <f>SUM(AP12,+BR12)</f>
        <v>0</v>
      </c>
      <c r="CU12" s="121">
        <f>SUM(AQ12,+BS12)</f>
        <v>5221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2510</v>
      </c>
      <c r="DC12" s="121">
        <f>SUM(AY12,+CA12)</f>
        <v>0</v>
      </c>
      <c r="DD12" s="121">
        <f>SUM(AZ12,+CB12)</f>
        <v>226</v>
      </c>
      <c r="DE12" s="121">
        <f>SUM(BA12,+CC12)</f>
        <v>807</v>
      </c>
      <c r="DF12" s="121">
        <f>SUM(BB12,+CD12)</f>
        <v>1477</v>
      </c>
      <c r="DG12" s="122" t="s">
        <v>415</v>
      </c>
      <c r="DH12" s="121">
        <f>SUM(BD12,+CF12)</f>
        <v>0</v>
      </c>
      <c r="DI12" s="121">
        <f>SUM(BE12,+CG12)</f>
        <v>16391</v>
      </c>
      <c r="DJ12" s="121">
        <f>SUM(BF12,+CH12)</f>
        <v>40395</v>
      </c>
    </row>
    <row r="13" spans="1:114" s="136" customFormat="1" ht="13.5" customHeight="1" x14ac:dyDescent="0.15">
      <c r="A13" s="119" t="s">
        <v>21</v>
      </c>
      <c r="B13" s="120" t="s">
        <v>350</v>
      </c>
      <c r="C13" s="119" t="s">
        <v>363</v>
      </c>
      <c r="D13" s="121">
        <f>SUM(E13,+L13)</f>
        <v>514165</v>
      </c>
      <c r="E13" s="121">
        <f>SUM(F13:I13)+K13</f>
        <v>225193</v>
      </c>
      <c r="F13" s="121">
        <v>0</v>
      </c>
      <c r="G13" s="121">
        <v>0</v>
      </c>
      <c r="H13" s="121">
        <v>0</v>
      </c>
      <c r="I13" s="121">
        <v>224575</v>
      </c>
      <c r="J13" s="121">
        <v>836052</v>
      </c>
      <c r="K13" s="121">
        <v>618</v>
      </c>
      <c r="L13" s="121">
        <v>288972</v>
      </c>
      <c r="M13" s="121">
        <f>SUM(N13,+U13)</f>
        <v>23744</v>
      </c>
      <c r="N13" s="121">
        <f>SUM(O13:R13,T13)</f>
        <v>23676</v>
      </c>
      <c r="O13" s="121">
        <v>0</v>
      </c>
      <c r="P13" s="121">
        <v>0</v>
      </c>
      <c r="Q13" s="121">
        <v>0</v>
      </c>
      <c r="R13" s="121">
        <v>16742</v>
      </c>
      <c r="S13" s="121">
        <v>223381</v>
      </c>
      <c r="T13" s="121">
        <v>6934</v>
      </c>
      <c r="U13" s="121">
        <v>68</v>
      </c>
      <c r="V13" s="121">
        <f>+SUM(D13,M13)</f>
        <v>537909</v>
      </c>
      <c r="W13" s="121">
        <f>+SUM(E13,N13)</f>
        <v>248869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241317</v>
      </c>
      <c r="AB13" s="121">
        <f>+SUM(J13,S13)</f>
        <v>1059433</v>
      </c>
      <c r="AC13" s="121">
        <f>+SUM(K13,T13)</f>
        <v>7552</v>
      </c>
      <c r="AD13" s="121">
        <f>+SUM(L13,U13)</f>
        <v>289040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415</v>
      </c>
      <c r="AM13" s="121">
        <f>SUM(AN13,AS13,AW13,AX13,BD13)</f>
        <v>962475</v>
      </c>
      <c r="AN13" s="121">
        <f>SUM(AO13:AR13)</f>
        <v>102265</v>
      </c>
      <c r="AO13" s="121">
        <v>26511</v>
      </c>
      <c r="AP13" s="121">
        <v>0</v>
      </c>
      <c r="AQ13" s="121">
        <v>75754</v>
      </c>
      <c r="AR13" s="121">
        <v>0</v>
      </c>
      <c r="AS13" s="121">
        <f>SUM(AT13:AV13)</f>
        <v>633037</v>
      </c>
      <c r="AT13" s="121">
        <v>0</v>
      </c>
      <c r="AU13" s="121">
        <v>633037</v>
      </c>
      <c r="AV13" s="121">
        <v>0</v>
      </c>
      <c r="AW13" s="121">
        <v>0</v>
      </c>
      <c r="AX13" s="121">
        <f>SUM(AY13:BB13)</f>
        <v>227173</v>
      </c>
      <c r="AY13" s="121">
        <v>0</v>
      </c>
      <c r="AZ13" s="121">
        <v>119158</v>
      </c>
      <c r="BA13" s="121">
        <v>94324</v>
      </c>
      <c r="BB13" s="121">
        <v>13691</v>
      </c>
      <c r="BC13" s="122" t="s">
        <v>415</v>
      </c>
      <c r="BD13" s="121">
        <v>0</v>
      </c>
      <c r="BE13" s="121">
        <v>387742</v>
      </c>
      <c r="BF13" s="121">
        <f>SUM(AE13,+AM13,+BE13)</f>
        <v>1350217</v>
      </c>
      <c r="BG13" s="121">
        <f>SUM(BH13,+BM13)</f>
        <v>63838</v>
      </c>
      <c r="BH13" s="121">
        <f>SUM(BI13:BL13)</f>
        <v>63838</v>
      </c>
      <c r="BI13" s="121">
        <v>0</v>
      </c>
      <c r="BJ13" s="121">
        <v>0</v>
      </c>
      <c r="BK13" s="121">
        <v>0</v>
      </c>
      <c r="BL13" s="121">
        <v>63838</v>
      </c>
      <c r="BM13" s="121">
        <v>0</v>
      </c>
      <c r="BN13" s="122" t="s">
        <v>415</v>
      </c>
      <c r="BO13" s="121">
        <f>SUM(BP13,BU13,BY13,BZ13,CF13)</f>
        <v>183287</v>
      </c>
      <c r="BP13" s="121">
        <f>SUM(BQ13:BT13)</f>
        <v>38960</v>
      </c>
      <c r="BQ13" s="121">
        <v>14747</v>
      </c>
      <c r="BR13" s="121">
        <v>0</v>
      </c>
      <c r="BS13" s="121">
        <v>24213</v>
      </c>
      <c r="BT13" s="121">
        <v>0</v>
      </c>
      <c r="BU13" s="121">
        <f>SUM(BV13:BX13)</f>
        <v>80248</v>
      </c>
      <c r="BV13" s="121">
        <v>0</v>
      </c>
      <c r="BW13" s="121">
        <v>80248</v>
      </c>
      <c r="BX13" s="121">
        <v>0</v>
      </c>
      <c r="BY13" s="121">
        <v>0</v>
      </c>
      <c r="BZ13" s="121">
        <f>SUM(CA13:CD13)</f>
        <v>62320</v>
      </c>
      <c r="CA13" s="121">
        <v>2449</v>
      </c>
      <c r="CB13" s="121">
        <v>4068</v>
      </c>
      <c r="CC13" s="121">
        <v>0</v>
      </c>
      <c r="CD13" s="121">
        <v>55803</v>
      </c>
      <c r="CE13" s="122" t="s">
        <v>415</v>
      </c>
      <c r="CF13" s="121">
        <v>1759</v>
      </c>
      <c r="CG13" s="121">
        <v>0</v>
      </c>
      <c r="CH13" s="121">
        <f>SUM(BG13,+BO13,+CG13)</f>
        <v>247125</v>
      </c>
      <c r="CI13" s="121">
        <f>SUM(AE13,+BG13)</f>
        <v>63838</v>
      </c>
      <c r="CJ13" s="121">
        <f>SUM(AF13,+BH13)</f>
        <v>63838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63838</v>
      </c>
      <c r="CO13" s="121">
        <f>SUM(AK13,+BM13)</f>
        <v>0</v>
      </c>
      <c r="CP13" s="122" t="s">
        <v>415</v>
      </c>
      <c r="CQ13" s="121">
        <f>SUM(AM13,+BO13)</f>
        <v>1145762</v>
      </c>
      <c r="CR13" s="121">
        <f>SUM(AN13,+BP13)</f>
        <v>141225</v>
      </c>
      <c r="CS13" s="121">
        <f>SUM(AO13,+BQ13)</f>
        <v>41258</v>
      </c>
      <c r="CT13" s="121">
        <f>SUM(AP13,+BR13)</f>
        <v>0</v>
      </c>
      <c r="CU13" s="121">
        <f>SUM(AQ13,+BS13)</f>
        <v>99967</v>
      </c>
      <c r="CV13" s="121">
        <f>SUM(AR13,+BT13)</f>
        <v>0</v>
      </c>
      <c r="CW13" s="121">
        <f>SUM(AS13,+BU13)</f>
        <v>713285</v>
      </c>
      <c r="CX13" s="121">
        <f>SUM(AT13,+BV13)</f>
        <v>0</v>
      </c>
      <c r="CY13" s="121">
        <f>SUM(AU13,+BW13)</f>
        <v>713285</v>
      </c>
      <c r="CZ13" s="121">
        <f>SUM(AV13,+BX13)</f>
        <v>0</v>
      </c>
      <c r="DA13" s="121">
        <f>SUM(AW13,+BY13)</f>
        <v>0</v>
      </c>
      <c r="DB13" s="121">
        <f>SUM(AX13,+BZ13)</f>
        <v>289493</v>
      </c>
      <c r="DC13" s="121">
        <f>SUM(AY13,+CA13)</f>
        <v>2449</v>
      </c>
      <c r="DD13" s="121">
        <f>SUM(AZ13,+CB13)</f>
        <v>123226</v>
      </c>
      <c r="DE13" s="121">
        <f>SUM(BA13,+CC13)</f>
        <v>94324</v>
      </c>
      <c r="DF13" s="121">
        <f>SUM(BB13,+CD13)</f>
        <v>69494</v>
      </c>
      <c r="DG13" s="122" t="s">
        <v>415</v>
      </c>
      <c r="DH13" s="121">
        <f>SUM(BD13,+CF13)</f>
        <v>1759</v>
      </c>
      <c r="DI13" s="121">
        <f>SUM(BE13,+CG13)</f>
        <v>387742</v>
      </c>
      <c r="DJ13" s="121">
        <f>SUM(BF13,+CH13)</f>
        <v>1597342</v>
      </c>
    </row>
    <row r="14" spans="1:114" s="136" customFormat="1" ht="13.5" customHeight="1" x14ac:dyDescent="0.15">
      <c r="A14" s="119" t="s">
        <v>21</v>
      </c>
      <c r="B14" s="120" t="s">
        <v>329</v>
      </c>
      <c r="C14" s="119" t="s">
        <v>330</v>
      </c>
      <c r="D14" s="121">
        <f>SUM(E14,+L14)</f>
        <v>27330</v>
      </c>
      <c r="E14" s="121">
        <f>SUM(F14:I14)+K14</f>
        <v>27330</v>
      </c>
      <c r="F14" s="121">
        <v>0</v>
      </c>
      <c r="G14" s="121">
        <v>0</v>
      </c>
      <c r="H14" s="121">
        <v>0</v>
      </c>
      <c r="I14" s="121">
        <v>0</v>
      </c>
      <c r="J14" s="121">
        <v>449365</v>
      </c>
      <c r="K14" s="121">
        <v>27330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27330</v>
      </c>
      <c r="W14" s="121">
        <f>+SUM(E14,N14)</f>
        <v>27330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449365</v>
      </c>
      <c r="AC14" s="121">
        <f>+SUM(K14,T14)</f>
        <v>27330</v>
      </c>
      <c r="AD14" s="121">
        <f>+SUM(L14,U14)</f>
        <v>0</v>
      </c>
      <c r="AE14" s="121">
        <f>SUM(AF14,+AK14)</f>
        <v>37648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37648</v>
      </c>
      <c r="AL14" s="122" t="s">
        <v>415</v>
      </c>
      <c r="AM14" s="121">
        <f>SUM(AN14,AS14,AW14,AX14,BD14)</f>
        <v>179522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179522</v>
      </c>
      <c r="AY14" s="121">
        <v>0</v>
      </c>
      <c r="AZ14" s="121">
        <v>0</v>
      </c>
      <c r="BA14" s="121">
        <v>179522</v>
      </c>
      <c r="BB14" s="121">
        <v>0</v>
      </c>
      <c r="BC14" s="122" t="s">
        <v>415</v>
      </c>
      <c r="BD14" s="121">
        <v>0</v>
      </c>
      <c r="BE14" s="121">
        <v>259525</v>
      </c>
      <c r="BF14" s="121">
        <f>SUM(AE14,+AM14,+BE14)</f>
        <v>476695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415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37648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37648</v>
      </c>
      <c r="CP14" s="122" t="s">
        <v>415</v>
      </c>
      <c r="CQ14" s="121">
        <f>SUM(AM14,+BO14)</f>
        <v>179522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179522</v>
      </c>
      <c r="DC14" s="121">
        <f>SUM(AY14,+CA14)</f>
        <v>0</v>
      </c>
      <c r="DD14" s="121">
        <f>SUM(AZ14,+CB14)</f>
        <v>0</v>
      </c>
      <c r="DE14" s="121">
        <f>SUM(BA14,+CC14)</f>
        <v>179522</v>
      </c>
      <c r="DF14" s="121">
        <f>SUM(BB14,+CD14)</f>
        <v>0</v>
      </c>
      <c r="DG14" s="122" t="s">
        <v>415</v>
      </c>
      <c r="DH14" s="121">
        <f>SUM(BD14,+CF14)</f>
        <v>0</v>
      </c>
      <c r="DI14" s="121">
        <f>SUM(BE14,+CG14)</f>
        <v>259525</v>
      </c>
      <c r="DJ14" s="121">
        <f>SUM(BF14,+CH14)</f>
        <v>476695</v>
      </c>
    </row>
    <row r="15" spans="1:114" s="136" customFormat="1" ht="13.5" customHeight="1" x14ac:dyDescent="0.15">
      <c r="A15" s="119" t="s">
        <v>21</v>
      </c>
      <c r="B15" s="120" t="s">
        <v>344</v>
      </c>
      <c r="C15" s="119" t="s">
        <v>345</v>
      </c>
      <c r="D15" s="121">
        <f>SUM(E15,+L15)</f>
        <v>292985</v>
      </c>
      <c r="E15" s="121">
        <f>SUM(F15:I15)+K15</f>
        <v>250651</v>
      </c>
      <c r="F15" s="121">
        <v>0</v>
      </c>
      <c r="G15" s="121">
        <v>0</v>
      </c>
      <c r="H15" s="121">
        <v>0</v>
      </c>
      <c r="I15" s="121">
        <v>233780</v>
      </c>
      <c r="J15" s="121">
        <v>1049569</v>
      </c>
      <c r="K15" s="121">
        <v>16871</v>
      </c>
      <c r="L15" s="121">
        <v>42334</v>
      </c>
      <c r="M15" s="121">
        <f>SUM(N15,+U15)</f>
        <v>36822</v>
      </c>
      <c r="N15" s="121">
        <f>SUM(O15:R15,T15)</f>
        <v>8268</v>
      </c>
      <c r="O15" s="121">
        <v>2666</v>
      </c>
      <c r="P15" s="121">
        <v>0</v>
      </c>
      <c r="Q15" s="121">
        <v>0</v>
      </c>
      <c r="R15" s="121">
        <v>5602</v>
      </c>
      <c r="S15" s="121">
        <v>102035</v>
      </c>
      <c r="T15" s="121">
        <v>0</v>
      </c>
      <c r="U15" s="121">
        <v>28554</v>
      </c>
      <c r="V15" s="121">
        <f>+SUM(D15,M15)</f>
        <v>329807</v>
      </c>
      <c r="W15" s="121">
        <f>+SUM(E15,N15)</f>
        <v>258919</v>
      </c>
      <c r="X15" s="121">
        <f>+SUM(F15,O15)</f>
        <v>2666</v>
      </c>
      <c r="Y15" s="121">
        <f>+SUM(G15,P15)</f>
        <v>0</v>
      </c>
      <c r="Z15" s="121">
        <f>+SUM(H15,Q15)</f>
        <v>0</v>
      </c>
      <c r="AA15" s="121">
        <f>+SUM(I15,R15)</f>
        <v>239382</v>
      </c>
      <c r="AB15" s="121">
        <f>+SUM(J15,S15)</f>
        <v>1151604</v>
      </c>
      <c r="AC15" s="121">
        <f>+SUM(K15,T15)</f>
        <v>16871</v>
      </c>
      <c r="AD15" s="121">
        <f>+SUM(L15,U15)</f>
        <v>70888</v>
      </c>
      <c r="AE15" s="121">
        <f>SUM(AF15,+AK15)</f>
        <v>32900</v>
      </c>
      <c r="AF15" s="121">
        <f>SUM(AG15:AJ15)</f>
        <v>32900</v>
      </c>
      <c r="AG15" s="121">
        <v>0</v>
      </c>
      <c r="AH15" s="121">
        <v>0</v>
      </c>
      <c r="AI15" s="121">
        <v>0</v>
      </c>
      <c r="AJ15" s="121">
        <v>32900</v>
      </c>
      <c r="AK15" s="121">
        <v>0</v>
      </c>
      <c r="AL15" s="122" t="s">
        <v>415</v>
      </c>
      <c r="AM15" s="121">
        <f>SUM(AN15,AS15,AW15,AX15,BD15)</f>
        <v>1230502</v>
      </c>
      <c r="AN15" s="121">
        <f>SUM(AO15:AR15)</f>
        <v>40646</v>
      </c>
      <c r="AO15" s="121">
        <v>40646</v>
      </c>
      <c r="AP15" s="121">
        <v>0</v>
      </c>
      <c r="AQ15" s="121">
        <v>0</v>
      </c>
      <c r="AR15" s="121">
        <v>0</v>
      </c>
      <c r="AS15" s="121">
        <f>SUM(AT15:AV15)</f>
        <v>899134</v>
      </c>
      <c r="AT15" s="121">
        <v>0</v>
      </c>
      <c r="AU15" s="121">
        <v>899134</v>
      </c>
      <c r="AV15" s="121">
        <v>0</v>
      </c>
      <c r="AW15" s="121">
        <v>0</v>
      </c>
      <c r="AX15" s="121">
        <f>SUM(AY15:BB15)</f>
        <v>290722</v>
      </c>
      <c r="AY15" s="121">
        <v>0</v>
      </c>
      <c r="AZ15" s="121">
        <v>258720</v>
      </c>
      <c r="BA15" s="121">
        <v>7515</v>
      </c>
      <c r="BB15" s="121">
        <v>24487</v>
      </c>
      <c r="BC15" s="122" t="s">
        <v>415</v>
      </c>
      <c r="BD15" s="121">
        <v>0</v>
      </c>
      <c r="BE15" s="121">
        <v>79152</v>
      </c>
      <c r="BF15" s="121">
        <f>SUM(AE15,+AM15,+BE15)</f>
        <v>1342554</v>
      </c>
      <c r="BG15" s="121">
        <f>SUM(BH15,+BM15)</f>
        <v>57376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57376</v>
      </c>
      <c r="BN15" s="122" t="s">
        <v>415</v>
      </c>
      <c r="BO15" s="121">
        <f>SUM(BP15,BU15,BY15,BZ15,CF15)</f>
        <v>77535</v>
      </c>
      <c r="BP15" s="121">
        <f>SUM(BQ15:BT15)</f>
        <v>30513</v>
      </c>
      <c r="BQ15" s="121">
        <v>21122</v>
      </c>
      <c r="BR15" s="121">
        <v>0</v>
      </c>
      <c r="BS15" s="121">
        <v>9391</v>
      </c>
      <c r="BT15" s="121">
        <v>0</v>
      </c>
      <c r="BU15" s="121">
        <f>SUM(BV15:BX15)</f>
        <v>28831</v>
      </c>
      <c r="BV15" s="121">
        <v>0</v>
      </c>
      <c r="BW15" s="121">
        <v>28831</v>
      </c>
      <c r="BX15" s="121">
        <v>0</v>
      </c>
      <c r="BY15" s="121">
        <v>0</v>
      </c>
      <c r="BZ15" s="121">
        <f>SUM(CA15:CD15)</f>
        <v>18191</v>
      </c>
      <c r="CA15" s="121">
        <v>0</v>
      </c>
      <c r="CB15" s="121">
        <v>3248</v>
      </c>
      <c r="CC15" s="121">
        <v>14890</v>
      </c>
      <c r="CD15" s="121">
        <v>53</v>
      </c>
      <c r="CE15" s="122" t="s">
        <v>415</v>
      </c>
      <c r="CF15" s="121">
        <v>0</v>
      </c>
      <c r="CG15" s="121">
        <v>3946</v>
      </c>
      <c r="CH15" s="121">
        <f>SUM(BG15,+BO15,+CG15)</f>
        <v>138857</v>
      </c>
      <c r="CI15" s="121">
        <f>SUM(AE15,+BG15)</f>
        <v>90276</v>
      </c>
      <c r="CJ15" s="121">
        <f>SUM(AF15,+BH15)</f>
        <v>32900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32900</v>
      </c>
      <c r="CO15" s="121">
        <f>SUM(AK15,+BM15)</f>
        <v>57376</v>
      </c>
      <c r="CP15" s="122" t="s">
        <v>415</v>
      </c>
      <c r="CQ15" s="121">
        <f>SUM(AM15,+BO15)</f>
        <v>1308037</v>
      </c>
      <c r="CR15" s="121">
        <f>SUM(AN15,+BP15)</f>
        <v>71159</v>
      </c>
      <c r="CS15" s="121">
        <f>SUM(AO15,+BQ15)</f>
        <v>61768</v>
      </c>
      <c r="CT15" s="121">
        <f>SUM(AP15,+BR15)</f>
        <v>0</v>
      </c>
      <c r="CU15" s="121">
        <f>SUM(AQ15,+BS15)</f>
        <v>9391</v>
      </c>
      <c r="CV15" s="121">
        <f>SUM(AR15,+BT15)</f>
        <v>0</v>
      </c>
      <c r="CW15" s="121">
        <f>SUM(AS15,+BU15)</f>
        <v>927965</v>
      </c>
      <c r="CX15" s="121">
        <f>SUM(AT15,+BV15)</f>
        <v>0</v>
      </c>
      <c r="CY15" s="121">
        <f>SUM(AU15,+BW15)</f>
        <v>927965</v>
      </c>
      <c r="CZ15" s="121">
        <f>SUM(AV15,+BX15)</f>
        <v>0</v>
      </c>
      <c r="DA15" s="121">
        <f>SUM(AW15,+BY15)</f>
        <v>0</v>
      </c>
      <c r="DB15" s="121">
        <f>SUM(AX15,+BZ15)</f>
        <v>308913</v>
      </c>
      <c r="DC15" s="121">
        <f>SUM(AY15,+CA15)</f>
        <v>0</v>
      </c>
      <c r="DD15" s="121">
        <f>SUM(AZ15,+CB15)</f>
        <v>261968</v>
      </c>
      <c r="DE15" s="121">
        <f>SUM(BA15,+CC15)</f>
        <v>22405</v>
      </c>
      <c r="DF15" s="121">
        <f>SUM(BB15,+CD15)</f>
        <v>24540</v>
      </c>
      <c r="DG15" s="122" t="s">
        <v>415</v>
      </c>
      <c r="DH15" s="121">
        <f>SUM(BD15,+CF15)</f>
        <v>0</v>
      </c>
      <c r="DI15" s="121">
        <f>SUM(BE15,+CG15)</f>
        <v>83098</v>
      </c>
      <c r="DJ15" s="121">
        <f>SUM(BF15,+CH15)</f>
        <v>1481411</v>
      </c>
    </row>
    <row r="16" spans="1:114" s="136" customFormat="1" ht="13.5" customHeight="1" x14ac:dyDescent="0.15">
      <c r="A16" s="119" t="s">
        <v>21</v>
      </c>
      <c r="B16" s="120" t="s">
        <v>327</v>
      </c>
      <c r="C16" s="119" t="s">
        <v>339</v>
      </c>
      <c r="D16" s="121">
        <f>SUM(E16,+L16)</f>
        <v>568587</v>
      </c>
      <c r="E16" s="121">
        <f>SUM(F16:I16)+K16</f>
        <v>568587</v>
      </c>
      <c r="F16" s="121">
        <v>0</v>
      </c>
      <c r="G16" s="121">
        <v>0</v>
      </c>
      <c r="H16" s="121">
        <v>0</v>
      </c>
      <c r="I16" s="121">
        <v>568587</v>
      </c>
      <c r="J16" s="121">
        <v>177171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568587</v>
      </c>
      <c r="W16" s="121">
        <f>+SUM(E16,N16)</f>
        <v>568587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568587</v>
      </c>
      <c r="AB16" s="121">
        <f>+SUM(J16,S16)</f>
        <v>177171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415</v>
      </c>
      <c r="AM16" s="121">
        <f>SUM(AN16,AS16,AW16,AX16,BD16)</f>
        <v>677637</v>
      </c>
      <c r="AN16" s="121">
        <f>SUM(AO16:AR16)</f>
        <v>41473</v>
      </c>
      <c r="AO16" s="121">
        <v>41473</v>
      </c>
      <c r="AP16" s="121">
        <v>0</v>
      </c>
      <c r="AQ16" s="121">
        <v>0</v>
      </c>
      <c r="AR16" s="121">
        <v>0</v>
      </c>
      <c r="AS16" s="121">
        <f>SUM(AT16:AV16)</f>
        <v>9254</v>
      </c>
      <c r="AT16" s="121">
        <v>0</v>
      </c>
      <c r="AU16" s="121">
        <v>9254</v>
      </c>
      <c r="AV16" s="121">
        <v>0</v>
      </c>
      <c r="AW16" s="121">
        <v>0</v>
      </c>
      <c r="AX16" s="121">
        <f>SUM(AY16:BB16)</f>
        <v>626910</v>
      </c>
      <c r="AY16" s="121">
        <v>0</v>
      </c>
      <c r="AZ16" s="121">
        <v>626910</v>
      </c>
      <c r="BA16" s="121">
        <v>0</v>
      </c>
      <c r="BB16" s="121">
        <v>0</v>
      </c>
      <c r="BC16" s="122" t="s">
        <v>415</v>
      </c>
      <c r="BD16" s="121">
        <v>0</v>
      </c>
      <c r="BE16" s="121">
        <v>68121</v>
      </c>
      <c r="BF16" s="121">
        <f>SUM(AE16,+AM16,+BE16)</f>
        <v>745758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415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415</v>
      </c>
      <c r="CQ16" s="121">
        <f>SUM(AM16,+BO16)</f>
        <v>677637</v>
      </c>
      <c r="CR16" s="121">
        <f>SUM(AN16,+BP16)</f>
        <v>41473</v>
      </c>
      <c r="CS16" s="121">
        <f>SUM(AO16,+BQ16)</f>
        <v>41473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9254</v>
      </c>
      <c r="CX16" s="121">
        <f>SUM(AT16,+BV16)</f>
        <v>0</v>
      </c>
      <c r="CY16" s="121">
        <f>SUM(AU16,+BW16)</f>
        <v>9254</v>
      </c>
      <c r="CZ16" s="121">
        <f>SUM(AV16,+BX16)</f>
        <v>0</v>
      </c>
      <c r="DA16" s="121">
        <f>SUM(AW16,+BY16)</f>
        <v>0</v>
      </c>
      <c r="DB16" s="121">
        <f>SUM(AX16,+BZ16)</f>
        <v>626910</v>
      </c>
      <c r="DC16" s="121">
        <f>SUM(AY16,+CA16)</f>
        <v>0</v>
      </c>
      <c r="DD16" s="121">
        <f>SUM(AZ16,+CB16)</f>
        <v>626910</v>
      </c>
      <c r="DE16" s="121">
        <f>SUM(BA16,+CC16)</f>
        <v>0</v>
      </c>
      <c r="DF16" s="121">
        <f>SUM(BB16,+CD16)</f>
        <v>0</v>
      </c>
      <c r="DG16" s="122" t="s">
        <v>415</v>
      </c>
      <c r="DH16" s="121">
        <f>SUM(BD16,+CF16)</f>
        <v>0</v>
      </c>
      <c r="DI16" s="121">
        <f>SUM(BE16,+CG16)</f>
        <v>68121</v>
      </c>
      <c r="DJ16" s="121">
        <f>SUM(BF16,+CH16)</f>
        <v>745758</v>
      </c>
    </row>
    <row r="17" spans="1:114" s="136" customFormat="1" ht="13.5" customHeight="1" x14ac:dyDescent="0.15">
      <c r="A17" s="119" t="s">
        <v>21</v>
      </c>
      <c r="B17" s="120" t="s">
        <v>346</v>
      </c>
      <c r="C17" s="119" t="s">
        <v>347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172319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0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172319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415</v>
      </c>
      <c r="AM17" s="121">
        <f>SUM(AN17,AS17,AW17,AX17,BD17)</f>
        <v>86650</v>
      </c>
      <c r="AN17" s="121">
        <f>SUM(AO17:AR17)</f>
        <v>78005</v>
      </c>
      <c r="AO17" s="121">
        <v>78005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8645</v>
      </c>
      <c r="AY17" s="121">
        <v>0</v>
      </c>
      <c r="AZ17" s="121">
        <v>0</v>
      </c>
      <c r="BA17" s="121">
        <v>0</v>
      </c>
      <c r="BB17" s="121">
        <v>8645</v>
      </c>
      <c r="BC17" s="122" t="s">
        <v>415</v>
      </c>
      <c r="BD17" s="121">
        <v>0</v>
      </c>
      <c r="BE17" s="121">
        <v>85669</v>
      </c>
      <c r="BF17" s="121">
        <f>SUM(AE17,+AM17,+BE17)</f>
        <v>172319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415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415</v>
      </c>
      <c r="CQ17" s="121">
        <f>SUM(AM17,+BO17)</f>
        <v>86650</v>
      </c>
      <c r="CR17" s="121">
        <f>SUM(AN17,+BP17)</f>
        <v>78005</v>
      </c>
      <c r="CS17" s="121">
        <f>SUM(AO17,+BQ17)</f>
        <v>78005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8645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8645</v>
      </c>
      <c r="DG17" s="122" t="s">
        <v>415</v>
      </c>
      <c r="DH17" s="121">
        <f>SUM(BD17,+CF17)</f>
        <v>0</v>
      </c>
      <c r="DI17" s="121">
        <f>SUM(BE17,+CG17)</f>
        <v>85669</v>
      </c>
      <c r="DJ17" s="121">
        <f>SUM(BF17,+CH17)</f>
        <v>172319</v>
      </c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SUM(E7,+L7)</f>
        <v>11679087</v>
      </c>
      <c r="E7" s="140">
        <f>+SUM(F7:I7,K7)</f>
        <v>2595490</v>
      </c>
      <c r="F7" s="140">
        <f t="shared" ref="F7:L7" si="0">SUM(F$8:F$257)</f>
        <v>158695</v>
      </c>
      <c r="G7" s="140">
        <f t="shared" si="0"/>
        <v>6198</v>
      </c>
      <c r="H7" s="140">
        <f t="shared" si="0"/>
        <v>231800</v>
      </c>
      <c r="I7" s="140">
        <f t="shared" si="0"/>
        <v>1336586</v>
      </c>
      <c r="J7" s="140">
        <f t="shared" si="0"/>
        <v>3529605</v>
      </c>
      <c r="K7" s="140">
        <f t="shared" si="0"/>
        <v>862211</v>
      </c>
      <c r="L7" s="140">
        <f t="shared" si="0"/>
        <v>9083597</v>
      </c>
      <c r="M7" s="140">
        <f>SUM(N7,+U7)</f>
        <v>1665759</v>
      </c>
      <c r="N7" s="140">
        <f>+SUM(O7:R7,T7)</f>
        <v>276390</v>
      </c>
      <c r="O7" s="140">
        <f t="shared" ref="O7:U7" si="1">SUM(O$8:O$257)</f>
        <v>3718</v>
      </c>
      <c r="P7" s="140">
        <f t="shared" si="1"/>
        <v>1989</v>
      </c>
      <c r="Q7" s="140">
        <f t="shared" si="1"/>
        <v>69600</v>
      </c>
      <c r="R7" s="140">
        <f t="shared" si="1"/>
        <v>136926</v>
      </c>
      <c r="S7" s="140">
        <f t="shared" si="1"/>
        <v>754389</v>
      </c>
      <c r="T7" s="140">
        <f t="shared" si="1"/>
        <v>64157</v>
      </c>
      <c r="U7" s="140">
        <f t="shared" si="1"/>
        <v>1389369</v>
      </c>
      <c r="V7" s="140">
        <f t="shared" ref="V7:AB7" si="2">+SUM(D7,M7)</f>
        <v>13344846</v>
      </c>
      <c r="W7" s="140">
        <f t="shared" si="2"/>
        <v>2871880</v>
      </c>
      <c r="X7" s="140">
        <f t="shared" si="2"/>
        <v>162413</v>
      </c>
      <c r="Y7" s="140">
        <f t="shared" si="2"/>
        <v>8187</v>
      </c>
      <c r="Z7" s="140">
        <f t="shared" si="2"/>
        <v>301400</v>
      </c>
      <c r="AA7" s="140">
        <f t="shared" si="2"/>
        <v>1473512</v>
      </c>
      <c r="AB7" s="140">
        <f t="shared" si="2"/>
        <v>4283994</v>
      </c>
      <c r="AC7" s="140">
        <f>+SUM(K7,T7)</f>
        <v>926368</v>
      </c>
      <c r="AD7" s="140">
        <f>+SUM(L7,U7)</f>
        <v>10472966</v>
      </c>
      <c r="AE7" s="209"/>
      <c r="AF7" s="209"/>
    </row>
    <row r="8" spans="1:32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SUM(E8,+L8)</f>
        <v>1762211</v>
      </c>
      <c r="E8" s="121">
        <f>+SUM(F8:I8,K8)</f>
        <v>188553</v>
      </c>
      <c r="F8" s="121">
        <v>0</v>
      </c>
      <c r="G8" s="121">
        <v>548</v>
      </c>
      <c r="H8" s="121">
        <v>0</v>
      </c>
      <c r="I8" s="121">
        <v>2120</v>
      </c>
      <c r="J8" s="121"/>
      <c r="K8" s="121">
        <v>185885</v>
      </c>
      <c r="L8" s="121">
        <v>1573658</v>
      </c>
      <c r="M8" s="121">
        <f>SUM(N8,+U8)</f>
        <v>77685</v>
      </c>
      <c r="N8" s="121">
        <f>+SUM(O8:R8,T8)</f>
        <v>3457</v>
      </c>
      <c r="O8" s="121">
        <v>1052</v>
      </c>
      <c r="P8" s="121">
        <v>1989</v>
      </c>
      <c r="Q8" s="121">
        <v>0</v>
      </c>
      <c r="R8" s="121">
        <v>416</v>
      </c>
      <c r="S8" s="121"/>
      <c r="T8" s="121">
        <v>0</v>
      </c>
      <c r="U8" s="121">
        <v>74228</v>
      </c>
      <c r="V8" s="121">
        <f>+SUM(D8,M8)</f>
        <v>1839896</v>
      </c>
      <c r="W8" s="121">
        <f>+SUM(E8,N8)</f>
        <v>192010</v>
      </c>
      <c r="X8" s="121">
        <f>+SUM(F8,O8)</f>
        <v>1052</v>
      </c>
      <c r="Y8" s="121">
        <f>+SUM(G8,P8)</f>
        <v>2537</v>
      </c>
      <c r="Z8" s="121">
        <f>+SUM(H8,Q8)</f>
        <v>0</v>
      </c>
      <c r="AA8" s="121">
        <f>+SUM(I8,R8)</f>
        <v>2536</v>
      </c>
      <c r="AB8" s="121">
        <f>+SUM(J8,S8)</f>
        <v>0</v>
      </c>
      <c r="AC8" s="121">
        <f>+SUM(K8,T8)</f>
        <v>185885</v>
      </c>
      <c r="AD8" s="121">
        <f>+SUM(L8,U8)</f>
        <v>1647886</v>
      </c>
      <c r="AE8" s="210" t="s">
        <v>326</v>
      </c>
      <c r="AF8" s="209"/>
    </row>
    <row r="9" spans="1:32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SUM(E9,+L9)</f>
        <v>1511396</v>
      </c>
      <c r="E9" s="121">
        <f>+SUM(F9:I9,K9)</f>
        <v>838367</v>
      </c>
      <c r="F9" s="121">
        <v>152645</v>
      </c>
      <c r="G9" s="121">
        <v>0</v>
      </c>
      <c r="H9" s="121">
        <v>198800</v>
      </c>
      <c r="I9" s="121">
        <v>62812</v>
      </c>
      <c r="J9" s="121"/>
      <c r="K9" s="121">
        <v>424110</v>
      </c>
      <c r="L9" s="121">
        <v>673029</v>
      </c>
      <c r="M9" s="121">
        <f>SUM(N9,+U9)</f>
        <v>244372</v>
      </c>
      <c r="N9" s="121">
        <f>+SUM(O9:R9,T9)</f>
        <v>120379</v>
      </c>
      <c r="O9" s="121">
        <v>0</v>
      </c>
      <c r="P9" s="121">
        <v>0</v>
      </c>
      <c r="Q9" s="121">
        <v>69600</v>
      </c>
      <c r="R9" s="121">
        <v>14476</v>
      </c>
      <c r="S9" s="121"/>
      <c r="T9" s="121">
        <v>36303</v>
      </c>
      <c r="U9" s="121">
        <v>123993</v>
      </c>
      <c r="V9" s="121">
        <f>+SUM(D9,M9)</f>
        <v>1755768</v>
      </c>
      <c r="W9" s="121">
        <f>+SUM(E9,N9)</f>
        <v>958746</v>
      </c>
      <c r="X9" s="121">
        <f>+SUM(F9,O9)</f>
        <v>152645</v>
      </c>
      <c r="Y9" s="121">
        <f>+SUM(G9,P9)</f>
        <v>0</v>
      </c>
      <c r="Z9" s="121">
        <f>+SUM(H9,Q9)</f>
        <v>268400</v>
      </c>
      <c r="AA9" s="121">
        <f>+SUM(I9,R9)</f>
        <v>77288</v>
      </c>
      <c r="AB9" s="121">
        <f>+SUM(J9,S9)</f>
        <v>0</v>
      </c>
      <c r="AC9" s="121">
        <f>+SUM(K9,T9)</f>
        <v>460413</v>
      </c>
      <c r="AD9" s="121">
        <f>+SUM(L9,U9)</f>
        <v>797022</v>
      </c>
      <c r="AE9" s="210" t="s">
        <v>326</v>
      </c>
      <c r="AF9" s="209"/>
    </row>
    <row r="10" spans="1:32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SUM(E10,+L10)</f>
        <v>357437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357437</v>
      </c>
      <c r="M10" s="121">
        <f>SUM(N10,+U10)</f>
        <v>21189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21189</v>
      </c>
      <c r="V10" s="121">
        <f>+SUM(D10,M10)</f>
        <v>378626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378626</v>
      </c>
      <c r="AE10" s="210" t="s">
        <v>326</v>
      </c>
      <c r="AF10" s="209"/>
    </row>
    <row r="11" spans="1:32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SUM(E11,+L11)</f>
        <v>255860</v>
      </c>
      <c r="E11" s="121">
        <f>+SUM(F11:I11,K11)</f>
        <v>20101</v>
      </c>
      <c r="F11" s="121">
        <v>0</v>
      </c>
      <c r="G11" s="121">
        <v>0</v>
      </c>
      <c r="H11" s="121">
        <v>0</v>
      </c>
      <c r="I11" s="121">
        <v>19970</v>
      </c>
      <c r="J11" s="121"/>
      <c r="K11" s="121">
        <v>131</v>
      </c>
      <c r="L11" s="121">
        <v>235759</v>
      </c>
      <c r="M11" s="121">
        <f>SUM(N11,+U11)</f>
        <v>81884</v>
      </c>
      <c r="N11" s="121">
        <f>+SUM(O11:R11,T11)</f>
        <v>15527</v>
      </c>
      <c r="O11" s="121">
        <v>0</v>
      </c>
      <c r="P11" s="121">
        <v>0</v>
      </c>
      <c r="Q11" s="121">
        <v>0</v>
      </c>
      <c r="R11" s="121">
        <v>15527</v>
      </c>
      <c r="S11" s="121"/>
      <c r="T11" s="121">
        <v>0</v>
      </c>
      <c r="U11" s="121">
        <v>66357</v>
      </c>
      <c r="V11" s="121">
        <f>+SUM(D11,M11)</f>
        <v>337744</v>
      </c>
      <c r="W11" s="121">
        <f>+SUM(E11,N11)</f>
        <v>35628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35497</v>
      </c>
      <c r="AB11" s="121">
        <f>+SUM(J11,S11)</f>
        <v>0</v>
      </c>
      <c r="AC11" s="121">
        <f>+SUM(K11,T11)</f>
        <v>131</v>
      </c>
      <c r="AD11" s="121">
        <f>+SUM(L11,U11)</f>
        <v>302116</v>
      </c>
      <c r="AE11" s="210" t="s">
        <v>326</v>
      </c>
      <c r="AF11" s="209"/>
    </row>
    <row r="12" spans="1:32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SUM(E12,+L12)</f>
        <v>327434</v>
      </c>
      <c r="E12" s="121">
        <f>+SUM(F12:I12,K12)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0</v>
      </c>
      <c r="L12" s="121">
        <v>327434</v>
      </c>
      <c r="M12" s="121">
        <f>SUM(N12,+U12)</f>
        <v>19543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19543</v>
      </c>
      <c r="V12" s="121">
        <f>+SUM(D12,M12)</f>
        <v>346977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346977</v>
      </c>
      <c r="AE12" s="210" t="s">
        <v>326</v>
      </c>
      <c r="AF12" s="209"/>
    </row>
    <row r="13" spans="1:32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SUM(E13,+L13)</f>
        <v>424027</v>
      </c>
      <c r="E13" s="121">
        <f>+SUM(F13:I13,K13)</f>
        <v>15615</v>
      </c>
      <c r="F13" s="121">
        <v>0</v>
      </c>
      <c r="G13" s="121">
        <v>0</v>
      </c>
      <c r="H13" s="121">
        <v>0</v>
      </c>
      <c r="I13" s="121">
        <v>84</v>
      </c>
      <c r="J13" s="121"/>
      <c r="K13" s="121">
        <v>15531</v>
      </c>
      <c r="L13" s="121">
        <v>408412</v>
      </c>
      <c r="M13" s="121">
        <f>SUM(N13,+U13)</f>
        <v>44663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44663</v>
      </c>
      <c r="V13" s="121">
        <f>+SUM(D13,M13)</f>
        <v>468690</v>
      </c>
      <c r="W13" s="121">
        <f>+SUM(E13,N13)</f>
        <v>15615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84</v>
      </c>
      <c r="AB13" s="121">
        <f>+SUM(J13,S13)</f>
        <v>0</v>
      </c>
      <c r="AC13" s="121">
        <f>+SUM(K13,T13)</f>
        <v>15531</v>
      </c>
      <c r="AD13" s="121">
        <f>+SUM(L13,U13)</f>
        <v>453075</v>
      </c>
      <c r="AE13" s="210" t="s">
        <v>326</v>
      </c>
      <c r="AF13" s="209"/>
    </row>
    <row r="14" spans="1:32" s="136" customFormat="1" ht="13.5" customHeight="1" x14ac:dyDescent="0.15">
      <c r="A14" s="119" t="s">
        <v>21</v>
      </c>
      <c r="B14" s="120" t="s">
        <v>348</v>
      </c>
      <c r="C14" s="119" t="s">
        <v>349</v>
      </c>
      <c r="D14" s="121">
        <f>SUM(E14,+L14)</f>
        <v>583873</v>
      </c>
      <c r="E14" s="121">
        <f>+SUM(F14:I14,K14)</f>
        <v>59023</v>
      </c>
      <c r="F14" s="121">
        <v>0</v>
      </c>
      <c r="G14" s="121">
        <v>0</v>
      </c>
      <c r="H14" s="121">
        <v>0</v>
      </c>
      <c r="I14" s="121">
        <v>44498</v>
      </c>
      <c r="J14" s="121"/>
      <c r="K14" s="121">
        <v>14525</v>
      </c>
      <c r="L14" s="121">
        <v>524850</v>
      </c>
      <c r="M14" s="121">
        <f>SUM(N14,+U14)</f>
        <v>251203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251203</v>
      </c>
      <c r="V14" s="121">
        <f>+SUM(D14,M14)</f>
        <v>835076</v>
      </c>
      <c r="W14" s="121">
        <f>+SUM(E14,N14)</f>
        <v>59023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44498</v>
      </c>
      <c r="AB14" s="121">
        <f>+SUM(J14,S14)</f>
        <v>0</v>
      </c>
      <c r="AC14" s="121">
        <f>+SUM(K14,T14)</f>
        <v>14525</v>
      </c>
      <c r="AD14" s="121">
        <f>+SUM(L14,U14)</f>
        <v>776053</v>
      </c>
      <c r="AE14" s="210" t="s">
        <v>326</v>
      </c>
      <c r="AF14" s="209"/>
    </row>
    <row r="15" spans="1:32" s="136" customFormat="1" ht="13.5" customHeight="1" x14ac:dyDescent="0.15">
      <c r="A15" s="119" t="s">
        <v>21</v>
      </c>
      <c r="B15" s="120" t="s">
        <v>356</v>
      </c>
      <c r="C15" s="119" t="s">
        <v>357</v>
      </c>
      <c r="D15" s="121">
        <f>SUM(E15,+L15)</f>
        <v>665455</v>
      </c>
      <c r="E15" s="121">
        <f>+SUM(F15:I15,K15)</f>
        <v>80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80</v>
      </c>
      <c r="L15" s="121">
        <v>665375</v>
      </c>
      <c r="M15" s="121">
        <f>SUM(N15,+U15)</f>
        <v>13664</v>
      </c>
      <c r="N15" s="121">
        <f>+SUM(O15:R15,T15)</f>
        <v>6680</v>
      </c>
      <c r="O15" s="121">
        <v>0</v>
      </c>
      <c r="P15" s="121">
        <v>0</v>
      </c>
      <c r="Q15" s="121">
        <v>0</v>
      </c>
      <c r="R15" s="121">
        <v>6675</v>
      </c>
      <c r="S15" s="121"/>
      <c r="T15" s="121">
        <v>5</v>
      </c>
      <c r="U15" s="121">
        <v>6984</v>
      </c>
      <c r="V15" s="121">
        <f>+SUM(D15,M15)</f>
        <v>679119</v>
      </c>
      <c r="W15" s="121">
        <f>+SUM(E15,N15)</f>
        <v>6760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6675</v>
      </c>
      <c r="AB15" s="121">
        <f>+SUM(J15,S15)</f>
        <v>0</v>
      </c>
      <c r="AC15" s="121">
        <f>+SUM(K15,T15)</f>
        <v>85</v>
      </c>
      <c r="AD15" s="121">
        <f>+SUM(L15,U15)</f>
        <v>672359</v>
      </c>
      <c r="AE15" s="210" t="s">
        <v>326</v>
      </c>
      <c r="AF15" s="209"/>
    </row>
    <row r="16" spans="1:32" s="136" customFormat="1" ht="13.5" customHeight="1" x14ac:dyDescent="0.15">
      <c r="A16" s="119" t="s">
        <v>21</v>
      </c>
      <c r="B16" s="120" t="s">
        <v>361</v>
      </c>
      <c r="C16" s="119" t="s">
        <v>362</v>
      </c>
      <c r="D16" s="121">
        <f>SUM(E16,+L16)</f>
        <v>885726</v>
      </c>
      <c r="E16" s="121">
        <f>+SUM(F16:I16,K16)</f>
        <v>60440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60440</v>
      </c>
      <c r="L16" s="121">
        <v>825286</v>
      </c>
      <c r="M16" s="121">
        <f>SUM(N16,+U16)</f>
        <v>144810</v>
      </c>
      <c r="N16" s="121">
        <f>+SUM(O16:R16,T16)</f>
        <v>7050</v>
      </c>
      <c r="O16" s="121">
        <v>0</v>
      </c>
      <c r="P16" s="121">
        <v>0</v>
      </c>
      <c r="Q16" s="121">
        <v>0</v>
      </c>
      <c r="R16" s="121">
        <v>7050</v>
      </c>
      <c r="S16" s="121"/>
      <c r="T16" s="121">
        <v>0</v>
      </c>
      <c r="U16" s="121">
        <v>137760</v>
      </c>
      <c r="V16" s="121">
        <f>+SUM(D16,M16)</f>
        <v>1030536</v>
      </c>
      <c r="W16" s="121">
        <f>+SUM(E16,N16)</f>
        <v>67490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7050</v>
      </c>
      <c r="AB16" s="121">
        <f>+SUM(J16,S16)</f>
        <v>0</v>
      </c>
      <c r="AC16" s="121">
        <f>+SUM(K16,T16)</f>
        <v>60440</v>
      </c>
      <c r="AD16" s="121">
        <f>+SUM(L16,U16)</f>
        <v>963046</v>
      </c>
      <c r="AE16" s="210" t="s">
        <v>326</v>
      </c>
      <c r="AF16" s="209"/>
    </row>
    <row r="17" spans="1:32" s="136" customFormat="1" ht="13.5" customHeight="1" x14ac:dyDescent="0.15">
      <c r="A17" s="119" t="s">
        <v>21</v>
      </c>
      <c r="B17" s="120" t="s">
        <v>364</v>
      </c>
      <c r="C17" s="119" t="s">
        <v>365</v>
      </c>
      <c r="D17" s="121">
        <f>SUM(E17,+L17)</f>
        <v>403269</v>
      </c>
      <c r="E17" s="121">
        <f>+SUM(F17:I17,K17)</f>
        <v>90497</v>
      </c>
      <c r="F17" s="121">
        <v>0</v>
      </c>
      <c r="G17" s="121">
        <v>0</v>
      </c>
      <c r="H17" s="121">
        <v>0</v>
      </c>
      <c r="I17" s="121">
        <v>80610</v>
      </c>
      <c r="J17" s="121"/>
      <c r="K17" s="121">
        <v>9887</v>
      </c>
      <c r="L17" s="121">
        <v>312772</v>
      </c>
      <c r="M17" s="121">
        <f>SUM(N17,+U17)</f>
        <v>54587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54587</v>
      </c>
      <c r="V17" s="121">
        <f>+SUM(D17,M17)</f>
        <v>457856</v>
      </c>
      <c r="W17" s="121">
        <f>+SUM(E17,N17)</f>
        <v>90497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80610</v>
      </c>
      <c r="AB17" s="121">
        <f>+SUM(J17,S17)</f>
        <v>0</v>
      </c>
      <c r="AC17" s="121">
        <f>+SUM(K17,T17)</f>
        <v>9887</v>
      </c>
      <c r="AD17" s="121">
        <f>+SUM(L17,U17)</f>
        <v>367359</v>
      </c>
      <c r="AE17" s="210" t="s">
        <v>326</v>
      </c>
      <c r="AF17" s="209"/>
    </row>
    <row r="18" spans="1:32" s="136" customFormat="1" ht="13.5" customHeight="1" x14ac:dyDescent="0.15">
      <c r="A18" s="119" t="s">
        <v>21</v>
      </c>
      <c r="B18" s="120" t="s">
        <v>367</v>
      </c>
      <c r="C18" s="119" t="s">
        <v>368</v>
      </c>
      <c r="D18" s="121">
        <f>SUM(E18,+L18)</f>
        <v>481582</v>
      </c>
      <c r="E18" s="121">
        <f>+SUM(F18:I18,K18)</f>
        <v>91794</v>
      </c>
      <c r="F18" s="121">
        <v>0</v>
      </c>
      <c r="G18" s="121">
        <v>0</v>
      </c>
      <c r="H18" s="121">
        <v>33000</v>
      </c>
      <c r="I18" s="121">
        <v>0</v>
      </c>
      <c r="J18" s="121"/>
      <c r="K18" s="121">
        <v>58794</v>
      </c>
      <c r="L18" s="121">
        <v>389788</v>
      </c>
      <c r="M18" s="121">
        <f>SUM(N18,+U18)</f>
        <v>59003</v>
      </c>
      <c r="N18" s="121">
        <f>+SUM(O18:R18,T18)</f>
        <v>12522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12522</v>
      </c>
      <c r="U18" s="121">
        <v>46481</v>
      </c>
      <c r="V18" s="121">
        <f>+SUM(D18,M18)</f>
        <v>540585</v>
      </c>
      <c r="W18" s="121">
        <f>+SUM(E18,N18)</f>
        <v>104316</v>
      </c>
      <c r="X18" s="121">
        <f>+SUM(F18,O18)</f>
        <v>0</v>
      </c>
      <c r="Y18" s="121">
        <f>+SUM(G18,P18)</f>
        <v>0</v>
      </c>
      <c r="Z18" s="121">
        <f>+SUM(H18,Q18)</f>
        <v>33000</v>
      </c>
      <c r="AA18" s="121">
        <f>+SUM(I18,R18)</f>
        <v>0</v>
      </c>
      <c r="AB18" s="121">
        <f>+SUM(J18,S18)</f>
        <v>0</v>
      </c>
      <c r="AC18" s="121">
        <f>+SUM(K18,T18)</f>
        <v>71316</v>
      </c>
      <c r="AD18" s="121">
        <f>+SUM(L18,U18)</f>
        <v>436269</v>
      </c>
      <c r="AE18" s="210" t="s">
        <v>326</v>
      </c>
      <c r="AF18" s="209"/>
    </row>
    <row r="19" spans="1:32" s="136" customFormat="1" ht="13.5" customHeight="1" x14ac:dyDescent="0.15">
      <c r="A19" s="119" t="s">
        <v>21</v>
      </c>
      <c r="B19" s="120" t="s">
        <v>369</v>
      </c>
      <c r="C19" s="119" t="s">
        <v>370</v>
      </c>
      <c r="D19" s="121">
        <f>SUM(E19,+L19)</f>
        <v>276450</v>
      </c>
      <c r="E19" s="121">
        <f>+SUM(F19:I19,K19)</f>
        <v>8282</v>
      </c>
      <c r="F19" s="121">
        <v>0</v>
      </c>
      <c r="G19" s="121">
        <v>0</v>
      </c>
      <c r="H19" s="121">
        <v>0</v>
      </c>
      <c r="I19" s="121">
        <v>6883</v>
      </c>
      <c r="J19" s="121"/>
      <c r="K19" s="121">
        <v>1399</v>
      </c>
      <c r="L19" s="121">
        <v>268168</v>
      </c>
      <c r="M19" s="121">
        <f>SUM(N19,+U19)</f>
        <v>45567</v>
      </c>
      <c r="N19" s="121">
        <f>+SUM(O19:R19,T19)</f>
        <v>33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33</v>
      </c>
      <c r="U19" s="121">
        <v>45534</v>
      </c>
      <c r="V19" s="121">
        <f>+SUM(D19,M19)</f>
        <v>322017</v>
      </c>
      <c r="W19" s="121">
        <f>+SUM(E19,N19)</f>
        <v>8315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6883</v>
      </c>
      <c r="AB19" s="121">
        <f>+SUM(J19,S19)</f>
        <v>0</v>
      </c>
      <c r="AC19" s="121">
        <f>+SUM(K19,T19)</f>
        <v>1432</v>
      </c>
      <c r="AD19" s="121">
        <f>+SUM(L19,U19)</f>
        <v>313702</v>
      </c>
      <c r="AE19" s="210" t="s">
        <v>326</v>
      </c>
      <c r="AF19" s="209"/>
    </row>
    <row r="20" spans="1:32" s="136" customFormat="1" ht="13.5" customHeight="1" x14ac:dyDescent="0.15">
      <c r="A20" s="119" t="s">
        <v>21</v>
      </c>
      <c r="B20" s="120" t="s">
        <v>371</v>
      </c>
      <c r="C20" s="119" t="s">
        <v>372</v>
      </c>
      <c r="D20" s="121">
        <f>SUM(E20,+L20)</f>
        <v>316037</v>
      </c>
      <c r="E20" s="121">
        <f>+SUM(F20:I20,K20)</f>
        <v>3930</v>
      </c>
      <c r="F20" s="121">
        <v>0</v>
      </c>
      <c r="G20" s="121">
        <v>0</v>
      </c>
      <c r="H20" s="121">
        <v>0</v>
      </c>
      <c r="I20" s="121">
        <v>788</v>
      </c>
      <c r="J20" s="121"/>
      <c r="K20" s="121">
        <v>3142</v>
      </c>
      <c r="L20" s="121">
        <v>312107</v>
      </c>
      <c r="M20" s="121">
        <f>SUM(N20,+U20)</f>
        <v>76453</v>
      </c>
      <c r="N20" s="121">
        <f>+SUM(O20:R20,T20)</f>
        <v>5</v>
      </c>
      <c r="O20" s="121">
        <v>0</v>
      </c>
      <c r="P20" s="121">
        <v>0</v>
      </c>
      <c r="Q20" s="121">
        <v>0</v>
      </c>
      <c r="R20" s="121">
        <v>5</v>
      </c>
      <c r="S20" s="121"/>
      <c r="T20" s="121">
        <v>0</v>
      </c>
      <c r="U20" s="121">
        <v>76448</v>
      </c>
      <c r="V20" s="121">
        <f>+SUM(D20,M20)</f>
        <v>392490</v>
      </c>
      <c r="W20" s="121">
        <f>+SUM(E20,N20)</f>
        <v>3935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793</v>
      </c>
      <c r="AB20" s="121">
        <f>+SUM(J20,S20)</f>
        <v>0</v>
      </c>
      <c r="AC20" s="121">
        <f>+SUM(K20,T20)</f>
        <v>3142</v>
      </c>
      <c r="AD20" s="121">
        <f>+SUM(L20,U20)</f>
        <v>388555</v>
      </c>
      <c r="AE20" s="210" t="s">
        <v>326</v>
      </c>
      <c r="AF20" s="209"/>
    </row>
    <row r="21" spans="1:32" s="136" customFormat="1" ht="13.5" customHeight="1" x14ac:dyDescent="0.15">
      <c r="A21" s="119" t="s">
        <v>21</v>
      </c>
      <c r="B21" s="120" t="s">
        <v>374</v>
      </c>
      <c r="C21" s="119" t="s">
        <v>375</v>
      </c>
      <c r="D21" s="121">
        <f>SUM(E21,+L21)</f>
        <v>179200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179200</v>
      </c>
      <c r="M21" s="121">
        <f>SUM(N21,+U21)</f>
        <v>54253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54253</v>
      </c>
      <c r="V21" s="121">
        <f>+SUM(D21,M21)</f>
        <v>233453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233453</v>
      </c>
      <c r="AE21" s="210" t="s">
        <v>326</v>
      </c>
      <c r="AF21" s="209"/>
    </row>
    <row r="22" spans="1:32" s="136" customFormat="1" ht="13.5" customHeight="1" x14ac:dyDescent="0.15">
      <c r="A22" s="119" t="s">
        <v>21</v>
      </c>
      <c r="B22" s="120" t="s">
        <v>380</v>
      </c>
      <c r="C22" s="119" t="s">
        <v>381</v>
      </c>
      <c r="D22" s="121">
        <f>SUM(E22,+L22)</f>
        <v>16953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16953</v>
      </c>
      <c r="M22" s="121">
        <f>SUM(N22,+U22)</f>
        <v>8305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8305</v>
      </c>
      <c r="V22" s="121">
        <f>+SUM(D22,M22)</f>
        <v>25258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25258</v>
      </c>
      <c r="AE22" s="210" t="s">
        <v>326</v>
      </c>
      <c r="AF22" s="209"/>
    </row>
    <row r="23" spans="1:32" s="136" customFormat="1" ht="13.5" customHeight="1" x14ac:dyDescent="0.15">
      <c r="A23" s="119" t="s">
        <v>21</v>
      </c>
      <c r="B23" s="120" t="s">
        <v>384</v>
      </c>
      <c r="C23" s="119" t="s">
        <v>385</v>
      </c>
      <c r="D23" s="121">
        <f>SUM(E23,+L23)</f>
        <v>115685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115685</v>
      </c>
      <c r="M23" s="121">
        <f>SUM(N23,+U23)</f>
        <v>47448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47448</v>
      </c>
      <c r="V23" s="121">
        <f>+SUM(D23,M23)</f>
        <v>163133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163133</v>
      </c>
      <c r="AE23" s="210" t="s">
        <v>326</v>
      </c>
      <c r="AF23" s="209"/>
    </row>
    <row r="24" spans="1:32" s="136" customFormat="1" ht="13.5" customHeight="1" x14ac:dyDescent="0.15">
      <c r="A24" s="119" t="s">
        <v>21</v>
      </c>
      <c r="B24" s="120" t="s">
        <v>387</v>
      </c>
      <c r="C24" s="119" t="s">
        <v>388</v>
      </c>
      <c r="D24" s="121">
        <f>SUM(E24,+L24)</f>
        <v>211110</v>
      </c>
      <c r="E24" s="121">
        <f>+SUM(F24:I24,K24)</f>
        <v>13663</v>
      </c>
      <c r="F24" s="121">
        <v>0</v>
      </c>
      <c r="G24" s="121">
        <v>0</v>
      </c>
      <c r="H24" s="121">
        <v>0</v>
      </c>
      <c r="I24" s="121">
        <v>11844</v>
      </c>
      <c r="J24" s="121"/>
      <c r="K24" s="121">
        <v>1819</v>
      </c>
      <c r="L24" s="121">
        <v>197447</v>
      </c>
      <c r="M24" s="121">
        <f>SUM(N24,+U24)</f>
        <v>51238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51238</v>
      </c>
      <c r="V24" s="121">
        <f>+SUM(D24,M24)</f>
        <v>262348</v>
      </c>
      <c r="W24" s="121">
        <f>+SUM(E24,N24)</f>
        <v>13663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11844</v>
      </c>
      <c r="AB24" s="121">
        <f>+SUM(J24,S24)</f>
        <v>0</v>
      </c>
      <c r="AC24" s="121">
        <f>+SUM(K24,T24)</f>
        <v>1819</v>
      </c>
      <c r="AD24" s="121">
        <f>+SUM(L24,U24)</f>
        <v>248685</v>
      </c>
      <c r="AE24" s="210" t="s">
        <v>326</v>
      </c>
      <c r="AF24" s="209"/>
    </row>
    <row r="25" spans="1:32" s="136" customFormat="1" ht="13.5" customHeight="1" x14ac:dyDescent="0.15">
      <c r="A25" s="119" t="s">
        <v>21</v>
      </c>
      <c r="B25" s="120" t="s">
        <v>389</v>
      </c>
      <c r="C25" s="119" t="s">
        <v>390</v>
      </c>
      <c r="D25" s="121">
        <f>SUM(E25,+L25)</f>
        <v>180074</v>
      </c>
      <c r="E25" s="121">
        <f>+SUM(F25:I25,K25)</f>
        <v>10313</v>
      </c>
      <c r="F25" s="121">
        <v>0</v>
      </c>
      <c r="G25" s="121">
        <v>0</v>
      </c>
      <c r="H25" s="121">
        <v>0</v>
      </c>
      <c r="I25" s="121">
        <v>10267</v>
      </c>
      <c r="J25" s="121"/>
      <c r="K25" s="121">
        <v>46</v>
      </c>
      <c r="L25" s="121">
        <v>169761</v>
      </c>
      <c r="M25" s="121">
        <f>SUM(N25,+U25)</f>
        <v>47349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47349</v>
      </c>
      <c r="V25" s="121">
        <f>+SUM(D25,M25)</f>
        <v>227423</v>
      </c>
      <c r="W25" s="121">
        <f>+SUM(E25,N25)</f>
        <v>10313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10267</v>
      </c>
      <c r="AB25" s="121">
        <f>+SUM(J25,S25)</f>
        <v>0</v>
      </c>
      <c r="AC25" s="121">
        <f>+SUM(K25,T25)</f>
        <v>46</v>
      </c>
      <c r="AD25" s="121">
        <f>+SUM(L25,U25)</f>
        <v>217110</v>
      </c>
      <c r="AE25" s="210" t="s">
        <v>326</v>
      </c>
      <c r="AF25" s="209"/>
    </row>
    <row r="26" spans="1:32" s="136" customFormat="1" ht="13.5" customHeight="1" x14ac:dyDescent="0.15">
      <c r="A26" s="119" t="s">
        <v>21</v>
      </c>
      <c r="B26" s="120" t="s">
        <v>392</v>
      </c>
      <c r="C26" s="119" t="s">
        <v>393</v>
      </c>
      <c r="D26" s="121">
        <f>SUM(E26,+L26)</f>
        <v>225425</v>
      </c>
      <c r="E26" s="121">
        <f>+SUM(F26:I26,K26)</f>
        <v>3748</v>
      </c>
      <c r="F26" s="121">
        <v>0</v>
      </c>
      <c r="G26" s="121">
        <v>0</v>
      </c>
      <c r="H26" s="121">
        <v>0</v>
      </c>
      <c r="I26" s="121">
        <v>70</v>
      </c>
      <c r="J26" s="121"/>
      <c r="K26" s="121">
        <v>3678</v>
      </c>
      <c r="L26" s="121">
        <v>221677</v>
      </c>
      <c r="M26" s="121">
        <f>SUM(N26,+U26)</f>
        <v>41097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41097</v>
      </c>
      <c r="V26" s="121">
        <f>+SUM(D26,M26)</f>
        <v>266522</v>
      </c>
      <c r="W26" s="121">
        <f>+SUM(E26,N26)</f>
        <v>3748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70</v>
      </c>
      <c r="AB26" s="121">
        <f>+SUM(J26,S26)</f>
        <v>0</v>
      </c>
      <c r="AC26" s="121">
        <f>+SUM(K26,T26)</f>
        <v>3678</v>
      </c>
      <c r="AD26" s="121">
        <f>+SUM(L26,U26)</f>
        <v>262774</v>
      </c>
      <c r="AE26" s="210" t="s">
        <v>326</v>
      </c>
      <c r="AF26" s="209"/>
    </row>
    <row r="27" spans="1:32" s="136" customFormat="1" ht="13.5" customHeight="1" x14ac:dyDescent="0.15">
      <c r="A27" s="119" t="s">
        <v>21</v>
      </c>
      <c r="B27" s="120" t="s">
        <v>394</v>
      </c>
      <c r="C27" s="119" t="s">
        <v>395</v>
      </c>
      <c r="D27" s="121">
        <f>SUM(E27,+L27)</f>
        <v>39381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39381</v>
      </c>
      <c r="M27" s="121">
        <f>SUM(N27,+U27)</f>
        <v>22781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22781</v>
      </c>
      <c r="V27" s="121">
        <f>+SUM(D27,M27)</f>
        <v>62162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62162</v>
      </c>
      <c r="AE27" s="210" t="s">
        <v>326</v>
      </c>
      <c r="AF27" s="209"/>
    </row>
    <row r="28" spans="1:32" s="136" customFormat="1" ht="13.5" customHeight="1" x14ac:dyDescent="0.15">
      <c r="A28" s="119" t="s">
        <v>21</v>
      </c>
      <c r="B28" s="120" t="s">
        <v>396</v>
      </c>
      <c r="C28" s="119" t="s">
        <v>397</v>
      </c>
      <c r="D28" s="121">
        <f>SUM(E28,+L28)</f>
        <v>61820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61820</v>
      </c>
      <c r="M28" s="121">
        <f>SUM(N28,+U28)</f>
        <v>11212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11212</v>
      </c>
      <c r="V28" s="121">
        <f>+SUM(D28,M28)</f>
        <v>73032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73032</v>
      </c>
      <c r="AE28" s="210" t="s">
        <v>326</v>
      </c>
      <c r="AF28" s="209"/>
    </row>
    <row r="29" spans="1:32" s="136" customFormat="1" ht="13.5" customHeight="1" x14ac:dyDescent="0.15">
      <c r="A29" s="119" t="s">
        <v>21</v>
      </c>
      <c r="B29" s="120" t="s">
        <v>398</v>
      </c>
      <c r="C29" s="119" t="s">
        <v>399</v>
      </c>
      <c r="D29" s="121">
        <f>SUM(E29,+L29)</f>
        <v>163409</v>
      </c>
      <c r="E29" s="121">
        <f>+SUM(F29:I29,K29)</f>
        <v>1593</v>
      </c>
      <c r="F29" s="121">
        <v>0</v>
      </c>
      <c r="G29" s="121">
        <v>0</v>
      </c>
      <c r="H29" s="121">
        <v>0</v>
      </c>
      <c r="I29" s="121">
        <v>1259</v>
      </c>
      <c r="J29" s="121"/>
      <c r="K29" s="121">
        <v>334</v>
      </c>
      <c r="L29" s="121">
        <v>161816</v>
      </c>
      <c r="M29" s="121">
        <f>SUM(N29,+U29)</f>
        <v>20012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20012</v>
      </c>
      <c r="V29" s="121">
        <f>+SUM(D29,M29)</f>
        <v>183421</v>
      </c>
      <c r="W29" s="121">
        <f>+SUM(E29,N29)</f>
        <v>1593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1259</v>
      </c>
      <c r="AB29" s="121">
        <f>+SUM(J29,S29)</f>
        <v>0</v>
      </c>
      <c r="AC29" s="121">
        <f>+SUM(K29,T29)</f>
        <v>334</v>
      </c>
      <c r="AD29" s="121">
        <f>+SUM(L29,U29)</f>
        <v>181828</v>
      </c>
      <c r="AE29" s="210" t="s">
        <v>326</v>
      </c>
      <c r="AF29" s="209"/>
    </row>
    <row r="30" spans="1:32" s="136" customFormat="1" ht="13.5" customHeight="1" x14ac:dyDescent="0.15">
      <c r="A30" s="119" t="s">
        <v>21</v>
      </c>
      <c r="B30" s="120" t="s">
        <v>400</v>
      </c>
      <c r="C30" s="119" t="s">
        <v>401</v>
      </c>
      <c r="D30" s="121">
        <f>SUM(E30,+L30)</f>
        <v>93060</v>
      </c>
      <c r="E30" s="121">
        <f>+SUM(F30:I30,K30)</f>
        <v>26805</v>
      </c>
      <c r="F30" s="121">
        <v>6050</v>
      </c>
      <c r="G30" s="121">
        <v>0</v>
      </c>
      <c r="H30" s="121">
        <v>0</v>
      </c>
      <c r="I30" s="121">
        <v>20702</v>
      </c>
      <c r="J30" s="121"/>
      <c r="K30" s="121">
        <v>53</v>
      </c>
      <c r="L30" s="121">
        <v>66255</v>
      </c>
      <c r="M30" s="121">
        <f>SUM(N30,+U30)</f>
        <v>32299</v>
      </c>
      <c r="N30" s="121">
        <f>+SUM(O30:R30,T30)</f>
        <v>72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72</v>
      </c>
      <c r="U30" s="121">
        <v>32227</v>
      </c>
      <c r="V30" s="121">
        <f>+SUM(D30,M30)</f>
        <v>125359</v>
      </c>
      <c r="W30" s="121">
        <f>+SUM(E30,N30)</f>
        <v>26877</v>
      </c>
      <c r="X30" s="121">
        <f>+SUM(F30,O30)</f>
        <v>6050</v>
      </c>
      <c r="Y30" s="121">
        <f>+SUM(G30,P30)</f>
        <v>0</v>
      </c>
      <c r="Z30" s="121">
        <f>+SUM(H30,Q30)</f>
        <v>0</v>
      </c>
      <c r="AA30" s="121">
        <f>+SUM(I30,R30)</f>
        <v>20702</v>
      </c>
      <c r="AB30" s="121">
        <f>+SUM(J30,S30)</f>
        <v>0</v>
      </c>
      <c r="AC30" s="121">
        <f>+SUM(K30,T30)</f>
        <v>125</v>
      </c>
      <c r="AD30" s="121">
        <f>+SUM(L30,U30)</f>
        <v>98482</v>
      </c>
      <c r="AE30" s="210" t="s">
        <v>326</v>
      </c>
      <c r="AF30" s="209"/>
    </row>
    <row r="31" spans="1:32" s="136" customFormat="1" ht="13.5" customHeight="1" x14ac:dyDescent="0.15">
      <c r="A31" s="119" t="s">
        <v>21</v>
      </c>
      <c r="B31" s="120" t="s">
        <v>402</v>
      </c>
      <c r="C31" s="119" t="s">
        <v>403</v>
      </c>
      <c r="D31" s="121">
        <f>SUM(E31,+L31)</f>
        <v>70821</v>
      </c>
      <c r="E31" s="121">
        <f>+SUM(F31:I31,K31)</f>
        <v>13789</v>
      </c>
      <c r="F31" s="121">
        <v>0</v>
      </c>
      <c r="G31" s="121">
        <v>0</v>
      </c>
      <c r="H31" s="121">
        <v>0</v>
      </c>
      <c r="I31" s="121">
        <v>13600</v>
      </c>
      <c r="J31" s="121"/>
      <c r="K31" s="121">
        <v>189</v>
      </c>
      <c r="L31" s="121">
        <v>57032</v>
      </c>
      <c r="M31" s="121">
        <f>SUM(N31,+U31)</f>
        <v>8634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8634</v>
      </c>
      <c r="V31" s="121">
        <f>+SUM(D31,M31)</f>
        <v>79455</v>
      </c>
      <c r="W31" s="121">
        <f>+SUM(E31,N31)</f>
        <v>13789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13600</v>
      </c>
      <c r="AB31" s="121">
        <f>+SUM(J31,S31)</f>
        <v>0</v>
      </c>
      <c r="AC31" s="121">
        <f>+SUM(K31,T31)</f>
        <v>189</v>
      </c>
      <c r="AD31" s="121">
        <f>+SUM(L31,U31)</f>
        <v>65666</v>
      </c>
      <c r="AE31" s="210" t="s">
        <v>326</v>
      </c>
      <c r="AF31" s="209"/>
    </row>
    <row r="32" spans="1:32" s="136" customFormat="1" ht="13.5" customHeight="1" x14ac:dyDescent="0.15">
      <c r="A32" s="119" t="s">
        <v>21</v>
      </c>
      <c r="B32" s="120" t="s">
        <v>408</v>
      </c>
      <c r="C32" s="119" t="s">
        <v>409</v>
      </c>
      <c r="D32" s="121">
        <f>SUM(E32,+L32)</f>
        <v>468950</v>
      </c>
      <c r="E32" s="121">
        <f>+SUM(F32:I32,K32)</f>
        <v>43904</v>
      </c>
      <c r="F32" s="121">
        <v>0</v>
      </c>
      <c r="G32" s="121">
        <v>0</v>
      </c>
      <c r="H32" s="121">
        <v>0</v>
      </c>
      <c r="I32" s="121">
        <v>17802</v>
      </c>
      <c r="J32" s="121"/>
      <c r="K32" s="121">
        <v>26102</v>
      </c>
      <c r="L32" s="121">
        <v>425046</v>
      </c>
      <c r="M32" s="121">
        <f>SUM(N32,+U32)</f>
        <v>21263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21263</v>
      </c>
      <c r="V32" s="121">
        <f>+SUM(D32,M32)</f>
        <v>490213</v>
      </c>
      <c r="W32" s="121">
        <f>+SUM(E32,N32)</f>
        <v>43904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17802</v>
      </c>
      <c r="AB32" s="121">
        <f>+SUM(J32,S32)</f>
        <v>0</v>
      </c>
      <c r="AC32" s="121">
        <f>+SUM(K32,T32)</f>
        <v>26102</v>
      </c>
      <c r="AD32" s="121">
        <f>+SUM(L32,U32)</f>
        <v>446309</v>
      </c>
      <c r="AE32" s="210" t="s">
        <v>326</v>
      </c>
      <c r="AF32" s="209"/>
    </row>
    <row r="33" spans="1:32" s="136" customFormat="1" ht="13.5" customHeight="1" x14ac:dyDescent="0.15">
      <c r="A33" s="119" t="s">
        <v>21</v>
      </c>
      <c r="B33" s="120" t="s">
        <v>411</v>
      </c>
      <c r="C33" s="119" t="s">
        <v>412</v>
      </c>
      <c r="D33" s="121">
        <f>SUM(E33,+L33)</f>
        <v>20628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20628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0</v>
      </c>
      <c r="V33" s="121">
        <f>+SUM(D33,M33)</f>
        <v>20628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20628</v>
      </c>
      <c r="AE33" s="210" t="s">
        <v>326</v>
      </c>
      <c r="AF33" s="209"/>
    </row>
    <row r="34" spans="1:32" s="136" customFormat="1" ht="13.5" customHeight="1" x14ac:dyDescent="0.15">
      <c r="A34" s="119" t="s">
        <v>21</v>
      </c>
      <c r="B34" s="120" t="s">
        <v>413</v>
      </c>
      <c r="C34" s="119" t="s">
        <v>414</v>
      </c>
      <c r="D34" s="121">
        <f>SUM(E34,+L34)</f>
        <v>18589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18589</v>
      </c>
      <c r="M34" s="121">
        <f>SUM(N34,+U34)</f>
        <v>671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671</v>
      </c>
      <c r="V34" s="121">
        <f>+SUM(D34,M34)</f>
        <v>19260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19260</v>
      </c>
      <c r="AE34" s="210" t="s">
        <v>326</v>
      </c>
      <c r="AF34" s="209"/>
    </row>
    <row r="35" spans="1:32" s="136" customFormat="1" ht="13.5" customHeight="1" x14ac:dyDescent="0.15">
      <c r="A35" s="119" t="s">
        <v>21</v>
      </c>
      <c r="B35" s="120" t="s">
        <v>376</v>
      </c>
      <c r="C35" s="119" t="s">
        <v>377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179500</v>
      </c>
      <c r="K35" s="121">
        <v>0</v>
      </c>
      <c r="L35" s="121">
        <v>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112989</v>
      </c>
      <c r="T35" s="121">
        <v>0</v>
      </c>
      <c r="U35" s="121">
        <v>0</v>
      </c>
      <c r="V35" s="121">
        <f>+SUM(D35,M35)</f>
        <v>0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292489</v>
      </c>
      <c r="AC35" s="121">
        <f>+SUM(K35,T35)</f>
        <v>0</v>
      </c>
      <c r="AD35" s="121">
        <f>+SUM(L35,U35)</f>
        <v>0</v>
      </c>
      <c r="AE35" s="210" t="s">
        <v>326</v>
      </c>
      <c r="AF35" s="209"/>
    </row>
    <row r="36" spans="1:32" s="136" customFormat="1" ht="13.5" customHeight="1" x14ac:dyDescent="0.15">
      <c r="A36" s="119" t="s">
        <v>21</v>
      </c>
      <c r="B36" s="120" t="s">
        <v>352</v>
      </c>
      <c r="C36" s="119" t="s">
        <v>378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23480</v>
      </c>
      <c r="N36" s="121">
        <f>+SUM(O36:R36,T36)</f>
        <v>23480</v>
      </c>
      <c r="O36" s="121">
        <v>0</v>
      </c>
      <c r="P36" s="121">
        <v>0</v>
      </c>
      <c r="Q36" s="121">
        <v>0</v>
      </c>
      <c r="R36" s="121">
        <v>18454</v>
      </c>
      <c r="S36" s="121">
        <v>245844</v>
      </c>
      <c r="T36" s="121">
        <v>5026</v>
      </c>
      <c r="U36" s="121">
        <v>0</v>
      </c>
      <c r="V36" s="121">
        <f>+SUM(D36,M36)</f>
        <v>23480</v>
      </c>
      <c r="W36" s="121">
        <f>+SUM(E36,N36)</f>
        <v>23480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18454</v>
      </c>
      <c r="AB36" s="121">
        <f>+SUM(J36,S36)</f>
        <v>245844</v>
      </c>
      <c r="AC36" s="121">
        <f>+SUM(K36,T36)</f>
        <v>5026</v>
      </c>
      <c r="AD36" s="121">
        <f>+SUM(L36,U36)</f>
        <v>0</v>
      </c>
      <c r="AE36" s="210" t="s">
        <v>326</v>
      </c>
      <c r="AF36" s="209"/>
    </row>
    <row r="37" spans="1:32" s="136" customFormat="1" ht="13.5" customHeight="1" x14ac:dyDescent="0.15">
      <c r="A37" s="119" t="s">
        <v>21</v>
      </c>
      <c r="B37" s="120" t="s">
        <v>335</v>
      </c>
      <c r="C37" s="119" t="s">
        <v>336</v>
      </c>
      <c r="D37" s="121">
        <f>SUM(E37,+L37)</f>
        <v>146847</v>
      </c>
      <c r="E37" s="121">
        <f>+SUM(F37:I37,K37)</f>
        <v>32607</v>
      </c>
      <c r="F37" s="121">
        <v>0</v>
      </c>
      <c r="G37" s="121">
        <v>5650</v>
      </c>
      <c r="H37" s="121">
        <v>0</v>
      </c>
      <c r="I37" s="121">
        <v>15710</v>
      </c>
      <c r="J37" s="121">
        <v>638545</v>
      </c>
      <c r="K37" s="121">
        <v>11247</v>
      </c>
      <c r="L37" s="121">
        <v>114240</v>
      </c>
      <c r="M37" s="121">
        <f>SUM(N37,+U37)</f>
        <v>43981</v>
      </c>
      <c r="N37" s="121">
        <f>+SUM(O37:R37,T37)</f>
        <v>34363</v>
      </c>
      <c r="O37" s="121">
        <v>0</v>
      </c>
      <c r="P37" s="121">
        <v>0</v>
      </c>
      <c r="Q37" s="121">
        <v>0</v>
      </c>
      <c r="R37" s="121">
        <v>31101</v>
      </c>
      <c r="S37" s="121">
        <v>40732</v>
      </c>
      <c r="T37" s="121">
        <v>3262</v>
      </c>
      <c r="U37" s="121">
        <v>9618</v>
      </c>
      <c r="V37" s="121">
        <f>+SUM(D37,M37)</f>
        <v>190828</v>
      </c>
      <c r="W37" s="121">
        <f>+SUM(E37,N37)</f>
        <v>66970</v>
      </c>
      <c r="X37" s="121">
        <f>+SUM(F37,O37)</f>
        <v>0</v>
      </c>
      <c r="Y37" s="121">
        <f>+SUM(G37,P37)</f>
        <v>5650</v>
      </c>
      <c r="Z37" s="121">
        <f>+SUM(H37,Q37)</f>
        <v>0</v>
      </c>
      <c r="AA37" s="121">
        <f>+SUM(I37,R37)</f>
        <v>46811</v>
      </c>
      <c r="AB37" s="121">
        <f>+SUM(J37,S37)</f>
        <v>679277</v>
      </c>
      <c r="AC37" s="121">
        <f>+SUM(K37,T37)</f>
        <v>14509</v>
      </c>
      <c r="AD37" s="121">
        <f>+SUM(L37,U37)</f>
        <v>123858</v>
      </c>
      <c r="AE37" s="210" t="s">
        <v>326</v>
      </c>
      <c r="AF37" s="209"/>
    </row>
    <row r="38" spans="1:32" s="136" customFormat="1" ht="13.5" customHeight="1" x14ac:dyDescent="0.15">
      <c r="A38" s="119" t="s">
        <v>21</v>
      </c>
      <c r="B38" s="120" t="s">
        <v>406</v>
      </c>
      <c r="C38" s="119" t="s">
        <v>407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36547</v>
      </c>
      <c r="N38" s="121">
        <f>+SUM(O38:R38,T38)</f>
        <v>20878</v>
      </c>
      <c r="O38" s="121">
        <v>0</v>
      </c>
      <c r="P38" s="121">
        <v>0</v>
      </c>
      <c r="Q38" s="121">
        <v>0</v>
      </c>
      <c r="R38" s="121">
        <v>20878</v>
      </c>
      <c r="S38" s="121">
        <v>29408</v>
      </c>
      <c r="T38" s="121">
        <v>0</v>
      </c>
      <c r="U38" s="121">
        <v>15669</v>
      </c>
      <c r="V38" s="121">
        <f>+SUM(D38,M38)</f>
        <v>36547</v>
      </c>
      <c r="W38" s="121">
        <f>+SUM(E38,N38)</f>
        <v>20878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20878</v>
      </c>
      <c r="AB38" s="121">
        <f>+SUM(J38,S38)</f>
        <v>29408</v>
      </c>
      <c r="AC38" s="121">
        <f>+SUM(K38,T38)</f>
        <v>0</v>
      </c>
      <c r="AD38" s="121">
        <f>+SUM(L38,U38)</f>
        <v>15669</v>
      </c>
      <c r="AE38" s="210" t="s">
        <v>326</v>
      </c>
      <c r="AF38" s="209"/>
    </row>
    <row r="39" spans="1:32" s="136" customFormat="1" ht="13.5" customHeight="1" x14ac:dyDescent="0.15">
      <c r="A39" s="119" t="s">
        <v>21</v>
      </c>
      <c r="B39" s="120" t="s">
        <v>404</v>
      </c>
      <c r="C39" s="119" t="s">
        <v>405</v>
      </c>
      <c r="D39" s="121">
        <f>SUM(E39,+L39)</f>
        <v>13311</v>
      </c>
      <c r="E39" s="121">
        <f>+SUM(F39:I39,K39)</f>
        <v>625</v>
      </c>
      <c r="F39" s="121">
        <v>0</v>
      </c>
      <c r="G39" s="121">
        <v>0</v>
      </c>
      <c r="H39" s="121">
        <v>0</v>
      </c>
      <c r="I39" s="121">
        <v>625</v>
      </c>
      <c r="J39" s="121">
        <v>27084</v>
      </c>
      <c r="K39" s="121">
        <v>0</v>
      </c>
      <c r="L39" s="121">
        <v>12686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f>+SUM(D39,M39)</f>
        <v>13311</v>
      </c>
      <c r="W39" s="121">
        <f>+SUM(E39,N39)</f>
        <v>625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625</v>
      </c>
      <c r="AB39" s="121">
        <f>+SUM(J39,S39)</f>
        <v>27084</v>
      </c>
      <c r="AC39" s="121">
        <f>+SUM(K39,T39)</f>
        <v>0</v>
      </c>
      <c r="AD39" s="121">
        <f>+SUM(L39,U39)</f>
        <v>12686</v>
      </c>
      <c r="AE39" s="210" t="s">
        <v>326</v>
      </c>
      <c r="AF39" s="209"/>
    </row>
    <row r="40" spans="1:32" s="136" customFormat="1" ht="13.5" customHeight="1" x14ac:dyDescent="0.15">
      <c r="A40" s="119" t="s">
        <v>21</v>
      </c>
      <c r="B40" s="120" t="s">
        <v>350</v>
      </c>
      <c r="C40" s="119" t="s">
        <v>363</v>
      </c>
      <c r="D40" s="121">
        <f>SUM(E40,+L40)</f>
        <v>514165</v>
      </c>
      <c r="E40" s="121">
        <f>+SUM(F40:I40,K40)</f>
        <v>225193</v>
      </c>
      <c r="F40" s="121">
        <v>0</v>
      </c>
      <c r="G40" s="121">
        <v>0</v>
      </c>
      <c r="H40" s="121">
        <v>0</v>
      </c>
      <c r="I40" s="121">
        <v>224575</v>
      </c>
      <c r="J40" s="121">
        <v>836052</v>
      </c>
      <c r="K40" s="121">
        <v>618</v>
      </c>
      <c r="L40" s="121">
        <v>288972</v>
      </c>
      <c r="M40" s="121">
        <f>SUM(N40,+U40)</f>
        <v>23744</v>
      </c>
      <c r="N40" s="121">
        <f>+SUM(O40:R40,T40)</f>
        <v>23676</v>
      </c>
      <c r="O40" s="121">
        <v>0</v>
      </c>
      <c r="P40" s="121">
        <v>0</v>
      </c>
      <c r="Q40" s="121">
        <v>0</v>
      </c>
      <c r="R40" s="121">
        <v>16742</v>
      </c>
      <c r="S40" s="121">
        <v>223381</v>
      </c>
      <c r="T40" s="121">
        <v>6934</v>
      </c>
      <c r="U40" s="121">
        <v>68</v>
      </c>
      <c r="V40" s="121">
        <f>+SUM(D40,M40)</f>
        <v>537909</v>
      </c>
      <c r="W40" s="121">
        <f>+SUM(E40,N40)</f>
        <v>248869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241317</v>
      </c>
      <c r="AB40" s="121">
        <f>+SUM(J40,S40)</f>
        <v>1059433</v>
      </c>
      <c r="AC40" s="121">
        <f>+SUM(K40,T40)</f>
        <v>7552</v>
      </c>
      <c r="AD40" s="121">
        <f>+SUM(L40,U40)</f>
        <v>289040</v>
      </c>
      <c r="AE40" s="210" t="s">
        <v>326</v>
      </c>
      <c r="AF40" s="209"/>
    </row>
    <row r="41" spans="1:32" s="136" customFormat="1" ht="13.5" customHeight="1" x14ac:dyDescent="0.15">
      <c r="A41" s="119" t="s">
        <v>21</v>
      </c>
      <c r="B41" s="120" t="s">
        <v>329</v>
      </c>
      <c r="C41" s="119" t="s">
        <v>330</v>
      </c>
      <c r="D41" s="121">
        <f>SUM(E41,+L41)</f>
        <v>27330</v>
      </c>
      <c r="E41" s="121">
        <f>+SUM(F41:I41,K41)</f>
        <v>27330</v>
      </c>
      <c r="F41" s="121">
        <v>0</v>
      </c>
      <c r="G41" s="121">
        <v>0</v>
      </c>
      <c r="H41" s="121">
        <v>0</v>
      </c>
      <c r="I41" s="121">
        <v>0</v>
      </c>
      <c r="J41" s="121">
        <v>449365</v>
      </c>
      <c r="K41" s="121">
        <v>27330</v>
      </c>
      <c r="L41" s="121">
        <v>0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27330</v>
      </c>
      <c r="W41" s="121">
        <f>+SUM(E41,N41)</f>
        <v>27330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449365</v>
      </c>
      <c r="AC41" s="121">
        <f>+SUM(K41,T41)</f>
        <v>27330</v>
      </c>
      <c r="AD41" s="121">
        <f>+SUM(L41,U41)</f>
        <v>0</v>
      </c>
      <c r="AE41" s="210" t="s">
        <v>326</v>
      </c>
      <c r="AF41" s="209"/>
    </row>
    <row r="42" spans="1:32" s="136" customFormat="1" ht="13.5" customHeight="1" x14ac:dyDescent="0.15">
      <c r="A42" s="119" t="s">
        <v>21</v>
      </c>
      <c r="B42" s="120" t="s">
        <v>344</v>
      </c>
      <c r="C42" s="119" t="s">
        <v>345</v>
      </c>
      <c r="D42" s="121">
        <f>SUM(E42,+L42)</f>
        <v>292985</v>
      </c>
      <c r="E42" s="121">
        <f>+SUM(F42:I42,K42)</f>
        <v>250651</v>
      </c>
      <c r="F42" s="121">
        <v>0</v>
      </c>
      <c r="G42" s="121">
        <v>0</v>
      </c>
      <c r="H42" s="121">
        <v>0</v>
      </c>
      <c r="I42" s="121">
        <v>233780</v>
      </c>
      <c r="J42" s="121">
        <v>1049569</v>
      </c>
      <c r="K42" s="121">
        <v>16871</v>
      </c>
      <c r="L42" s="121">
        <v>42334</v>
      </c>
      <c r="M42" s="121">
        <f>SUM(N42,+U42)</f>
        <v>36822</v>
      </c>
      <c r="N42" s="121">
        <f>+SUM(O42:R42,T42)</f>
        <v>8268</v>
      </c>
      <c r="O42" s="121">
        <v>2666</v>
      </c>
      <c r="P42" s="121">
        <v>0</v>
      </c>
      <c r="Q42" s="121">
        <v>0</v>
      </c>
      <c r="R42" s="121">
        <v>5602</v>
      </c>
      <c r="S42" s="121">
        <v>102035</v>
      </c>
      <c r="T42" s="121">
        <v>0</v>
      </c>
      <c r="U42" s="121">
        <v>28554</v>
      </c>
      <c r="V42" s="121">
        <f>+SUM(D42,M42)</f>
        <v>329807</v>
      </c>
      <c r="W42" s="121">
        <f>+SUM(E42,N42)</f>
        <v>258919</v>
      </c>
      <c r="X42" s="121">
        <f>+SUM(F42,O42)</f>
        <v>2666</v>
      </c>
      <c r="Y42" s="121">
        <f>+SUM(G42,P42)</f>
        <v>0</v>
      </c>
      <c r="Z42" s="121">
        <f>+SUM(H42,Q42)</f>
        <v>0</v>
      </c>
      <c r="AA42" s="121">
        <f>+SUM(I42,R42)</f>
        <v>239382</v>
      </c>
      <c r="AB42" s="121">
        <f>+SUM(J42,S42)</f>
        <v>1151604</v>
      </c>
      <c r="AC42" s="121">
        <f>+SUM(K42,T42)</f>
        <v>16871</v>
      </c>
      <c r="AD42" s="121">
        <f>+SUM(L42,U42)</f>
        <v>70888</v>
      </c>
      <c r="AE42" s="210" t="s">
        <v>326</v>
      </c>
      <c r="AF42" s="209"/>
    </row>
    <row r="43" spans="1:32" s="136" customFormat="1" ht="13.5" customHeight="1" x14ac:dyDescent="0.15">
      <c r="A43" s="119" t="s">
        <v>21</v>
      </c>
      <c r="B43" s="120" t="s">
        <v>327</v>
      </c>
      <c r="C43" s="119" t="s">
        <v>339</v>
      </c>
      <c r="D43" s="121">
        <f>SUM(E43,+L43)</f>
        <v>568587</v>
      </c>
      <c r="E43" s="121">
        <f>+SUM(F43:I43,K43)</f>
        <v>568587</v>
      </c>
      <c r="F43" s="121">
        <v>0</v>
      </c>
      <c r="G43" s="121">
        <v>0</v>
      </c>
      <c r="H43" s="121">
        <v>0</v>
      </c>
      <c r="I43" s="121">
        <v>568587</v>
      </c>
      <c r="J43" s="121">
        <v>177171</v>
      </c>
      <c r="K43" s="121">
        <v>0</v>
      </c>
      <c r="L43" s="121">
        <v>0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568587</v>
      </c>
      <c r="W43" s="121">
        <f>+SUM(E43,N43)</f>
        <v>568587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568587</v>
      </c>
      <c r="AB43" s="121">
        <f>+SUM(J43,S43)</f>
        <v>177171</v>
      </c>
      <c r="AC43" s="121">
        <f>+SUM(K43,T43)</f>
        <v>0</v>
      </c>
      <c r="AD43" s="121">
        <f>+SUM(L43,U43)</f>
        <v>0</v>
      </c>
      <c r="AE43" s="210" t="s">
        <v>326</v>
      </c>
      <c r="AF43" s="209"/>
    </row>
    <row r="44" spans="1:32" s="136" customFormat="1" ht="13.5" customHeight="1" x14ac:dyDescent="0.15">
      <c r="A44" s="119" t="s">
        <v>21</v>
      </c>
      <c r="B44" s="120" t="s">
        <v>346</v>
      </c>
      <c r="C44" s="119" t="s">
        <v>347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172319</v>
      </c>
      <c r="K44" s="121">
        <v>0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172319</v>
      </c>
      <c r="AC44" s="121">
        <f>+SUM(K44,T44)</f>
        <v>0</v>
      </c>
      <c r="AD44" s="121">
        <f>+SUM(L44,U44)</f>
        <v>0</v>
      </c>
      <c r="AE44" s="210" t="s">
        <v>326</v>
      </c>
      <c r="AF44" s="209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9"/>
      <c r="AF45" s="209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9"/>
      <c r="AF46" s="209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9"/>
      <c r="AF47" s="209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9"/>
      <c r="AF48" s="209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9"/>
      <c r="AF49" s="209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9"/>
      <c r="AF50" s="209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9"/>
      <c r="AF51" s="209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9"/>
      <c r="AF52" s="209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9"/>
      <c r="AF53" s="209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9"/>
      <c r="AF54" s="209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9"/>
      <c r="AF55" s="209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9"/>
      <c r="AF56" s="209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9"/>
      <c r="AF57" s="209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9"/>
      <c r="AF58" s="209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9"/>
      <c r="AF59" s="209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9"/>
      <c r="AF60" s="209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9"/>
      <c r="AF61" s="209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9"/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44">
    <sortCondition ref="A8:A44"/>
    <sortCondition ref="B8:B44"/>
    <sortCondition ref="C8:C4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43" man="1"/>
    <brk id="21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275</v>
      </c>
      <c r="D7" s="140">
        <f>+SUM(E7,J7)</f>
        <v>485830</v>
      </c>
      <c r="E7" s="140">
        <f>+SUM(F7:I7)</f>
        <v>448182</v>
      </c>
      <c r="F7" s="140">
        <f t="shared" ref="F7:K7" si="0">SUM(F$8:F$257)</f>
        <v>0</v>
      </c>
      <c r="G7" s="140">
        <f t="shared" si="0"/>
        <v>415282</v>
      </c>
      <c r="H7" s="140">
        <f t="shared" si="0"/>
        <v>0</v>
      </c>
      <c r="I7" s="140">
        <f t="shared" si="0"/>
        <v>32900</v>
      </c>
      <c r="J7" s="140">
        <f t="shared" si="0"/>
        <v>37648</v>
      </c>
      <c r="K7" s="140">
        <f t="shared" si="0"/>
        <v>216183</v>
      </c>
      <c r="L7" s="140">
        <f>+SUM(M7,R7,V7,W7,AC7)</f>
        <v>9966204</v>
      </c>
      <c r="M7" s="140">
        <f>+SUM(N7:Q7)</f>
        <v>1375704</v>
      </c>
      <c r="N7" s="140">
        <f>SUM(N$8:N$257)</f>
        <v>969610</v>
      </c>
      <c r="O7" s="140">
        <f>SUM(O$8:O$257)</f>
        <v>249483</v>
      </c>
      <c r="P7" s="140">
        <f>SUM(P$8:P$257)</f>
        <v>156611</v>
      </c>
      <c r="Q7" s="140">
        <f>SUM(Q$8:Q$257)</f>
        <v>0</v>
      </c>
      <c r="R7" s="140">
        <f>+SUM(S7:U7)</f>
        <v>2141501</v>
      </c>
      <c r="S7" s="140">
        <f>SUM(S$8:S$257)</f>
        <v>171785</v>
      </c>
      <c r="T7" s="140">
        <f>SUM(T$8:T$257)</f>
        <v>1961775</v>
      </c>
      <c r="U7" s="140">
        <f>SUM(U$8:U$257)</f>
        <v>7941</v>
      </c>
      <c r="V7" s="140">
        <f>SUM(V$8:V$257)</f>
        <v>0</v>
      </c>
      <c r="W7" s="140">
        <f>+SUM(X7:AA7)</f>
        <v>6445686</v>
      </c>
      <c r="X7" s="140">
        <f t="shared" ref="X7:AD7" si="1">SUM(X$8:X$257)</f>
        <v>2860560</v>
      </c>
      <c r="Y7" s="140">
        <f t="shared" si="1"/>
        <v>2758531</v>
      </c>
      <c r="Z7" s="140">
        <f t="shared" si="1"/>
        <v>602126</v>
      </c>
      <c r="AA7" s="140">
        <f t="shared" si="1"/>
        <v>224469</v>
      </c>
      <c r="AB7" s="140">
        <f t="shared" si="1"/>
        <v>3313422</v>
      </c>
      <c r="AC7" s="140">
        <f t="shared" si="1"/>
        <v>3313</v>
      </c>
      <c r="AD7" s="140">
        <f t="shared" si="1"/>
        <v>1227053</v>
      </c>
      <c r="AE7" s="140">
        <f>+SUM(D7,L7,AD7)</f>
        <v>11679087</v>
      </c>
      <c r="AF7" s="140">
        <f>+SUM(AG7,AL7)</f>
        <v>199198</v>
      </c>
      <c r="AG7" s="140">
        <f>+SUM(AH7:AK7)</f>
        <v>141327</v>
      </c>
      <c r="AH7" s="140">
        <f t="shared" ref="AH7:AM7" si="2">SUM(AH$8:AH$257)</f>
        <v>0</v>
      </c>
      <c r="AI7" s="140">
        <f t="shared" si="2"/>
        <v>77489</v>
      </c>
      <c r="AJ7" s="140">
        <f t="shared" si="2"/>
        <v>0</v>
      </c>
      <c r="AK7" s="140">
        <f t="shared" si="2"/>
        <v>63838</v>
      </c>
      <c r="AL7" s="140">
        <f t="shared" si="2"/>
        <v>57871</v>
      </c>
      <c r="AM7" s="140">
        <f t="shared" si="2"/>
        <v>52192</v>
      </c>
      <c r="AN7" s="140">
        <f>+SUM(AO7,AT7,AX7,AY7,BE7)</f>
        <v>1328475</v>
      </c>
      <c r="AO7" s="140">
        <f>+SUM(AP7:AS7)</f>
        <v>290812</v>
      </c>
      <c r="AP7" s="140">
        <f>SUM(AP$8:AP$257)</f>
        <v>187383</v>
      </c>
      <c r="AQ7" s="140">
        <f>SUM(AQ$8:AQ$257)</f>
        <v>16576</v>
      </c>
      <c r="AR7" s="140">
        <f>SUM(AR$8:AR$257)</f>
        <v>86853</v>
      </c>
      <c r="AS7" s="140">
        <f>SUM(AS$8:AS$257)</f>
        <v>0</v>
      </c>
      <c r="AT7" s="140">
        <f>+SUM(AU7:AW7)</f>
        <v>417811</v>
      </c>
      <c r="AU7" s="140">
        <f>SUM(AU$8:AU$257)</f>
        <v>0</v>
      </c>
      <c r="AV7" s="140">
        <f>SUM(AV$8:AV$257)</f>
        <v>417811</v>
      </c>
      <c r="AW7" s="140">
        <f>SUM(AW$8:AW$257)</f>
        <v>0</v>
      </c>
      <c r="AX7" s="140">
        <f>SUM(AX$8:AX$257)</f>
        <v>0</v>
      </c>
      <c r="AY7" s="140">
        <f>+SUM(AZ7:BC7)</f>
        <v>618093</v>
      </c>
      <c r="AZ7" s="140">
        <f t="shared" ref="AZ7:BF7" si="3">SUM(AZ$8:AZ$257)</f>
        <v>10236</v>
      </c>
      <c r="BA7" s="140">
        <f t="shared" si="3"/>
        <v>273181</v>
      </c>
      <c r="BB7" s="140">
        <f t="shared" si="3"/>
        <v>49326</v>
      </c>
      <c r="BC7" s="140">
        <f t="shared" si="3"/>
        <v>285350</v>
      </c>
      <c r="BD7" s="140">
        <f t="shared" si="3"/>
        <v>702197</v>
      </c>
      <c r="BE7" s="140">
        <f t="shared" si="3"/>
        <v>1759</v>
      </c>
      <c r="BF7" s="140">
        <f t="shared" si="3"/>
        <v>138086</v>
      </c>
      <c r="BG7" s="140">
        <f>+SUM(BF7,AN7,AF7)</f>
        <v>1665759</v>
      </c>
      <c r="BH7" s="140">
        <f t="shared" ref="BH7:CI7" si="4">SUM(D7,AF7)</f>
        <v>685028</v>
      </c>
      <c r="BI7" s="140">
        <f t="shared" si="4"/>
        <v>589509</v>
      </c>
      <c r="BJ7" s="140">
        <f t="shared" si="4"/>
        <v>0</v>
      </c>
      <c r="BK7" s="140">
        <f t="shared" si="4"/>
        <v>492771</v>
      </c>
      <c r="BL7" s="140">
        <f t="shared" si="4"/>
        <v>0</v>
      </c>
      <c r="BM7" s="140">
        <f t="shared" si="4"/>
        <v>96738</v>
      </c>
      <c r="BN7" s="140">
        <f t="shared" si="4"/>
        <v>95519</v>
      </c>
      <c r="BO7" s="140">
        <f t="shared" si="4"/>
        <v>268375</v>
      </c>
      <c r="BP7" s="140">
        <f t="shared" si="4"/>
        <v>11294679</v>
      </c>
      <c r="BQ7" s="140">
        <f t="shared" si="4"/>
        <v>1666516</v>
      </c>
      <c r="BR7" s="140">
        <f t="shared" si="4"/>
        <v>1156993</v>
      </c>
      <c r="BS7" s="140">
        <f t="shared" si="4"/>
        <v>266059</v>
      </c>
      <c r="BT7" s="140">
        <f t="shared" si="4"/>
        <v>243464</v>
      </c>
      <c r="BU7" s="140">
        <f t="shared" si="4"/>
        <v>0</v>
      </c>
      <c r="BV7" s="140">
        <f t="shared" si="4"/>
        <v>2559312</v>
      </c>
      <c r="BW7" s="140">
        <f t="shared" si="4"/>
        <v>171785</v>
      </c>
      <c r="BX7" s="140">
        <f t="shared" si="4"/>
        <v>2379586</v>
      </c>
      <c r="BY7" s="140">
        <f t="shared" si="4"/>
        <v>7941</v>
      </c>
      <c r="BZ7" s="140">
        <f t="shared" si="4"/>
        <v>0</v>
      </c>
      <c r="CA7" s="140">
        <f t="shared" si="4"/>
        <v>7063779</v>
      </c>
      <c r="CB7" s="140">
        <f t="shared" si="4"/>
        <v>2870796</v>
      </c>
      <c r="CC7" s="140">
        <f t="shared" si="4"/>
        <v>3031712</v>
      </c>
      <c r="CD7" s="140">
        <f t="shared" si="4"/>
        <v>651452</v>
      </c>
      <c r="CE7" s="140">
        <f t="shared" si="4"/>
        <v>509819</v>
      </c>
      <c r="CF7" s="140">
        <f t="shared" si="4"/>
        <v>4015619</v>
      </c>
      <c r="CG7" s="140">
        <f t="shared" si="4"/>
        <v>5072</v>
      </c>
      <c r="CH7" s="140">
        <f t="shared" si="4"/>
        <v>1365139</v>
      </c>
      <c r="CI7" s="140">
        <f t="shared" si="4"/>
        <v>13344846</v>
      </c>
    </row>
    <row r="8" spans="1:87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1530596</v>
      </c>
      <c r="M8" s="121">
        <f>+SUM(N8:Q8)</f>
        <v>563752</v>
      </c>
      <c r="N8" s="121">
        <v>355241</v>
      </c>
      <c r="O8" s="121">
        <v>208511</v>
      </c>
      <c r="P8" s="121">
        <v>0</v>
      </c>
      <c r="Q8" s="121">
        <v>0</v>
      </c>
      <c r="R8" s="121">
        <f>+SUM(S8:U8)</f>
        <v>157292</v>
      </c>
      <c r="S8" s="121">
        <v>148524</v>
      </c>
      <c r="T8" s="121">
        <v>1247</v>
      </c>
      <c r="U8" s="121">
        <v>7521</v>
      </c>
      <c r="V8" s="121">
        <v>0</v>
      </c>
      <c r="W8" s="121">
        <f>+SUM(X8:AA8)</f>
        <v>809552</v>
      </c>
      <c r="X8" s="121">
        <v>691505</v>
      </c>
      <c r="Y8" s="121">
        <v>14605</v>
      </c>
      <c r="Z8" s="121">
        <v>16632</v>
      </c>
      <c r="AA8" s="121">
        <v>86810</v>
      </c>
      <c r="AB8" s="121">
        <v>231615</v>
      </c>
      <c r="AC8" s="121">
        <v>0</v>
      </c>
      <c r="AD8" s="121">
        <v>0</v>
      </c>
      <c r="AE8" s="121">
        <f>+SUM(D8,L8,AD8)</f>
        <v>1530596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71695</v>
      </c>
      <c r="AO8" s="121">
        <f>+SUM(AP8:AS8)</f>
        <v>38613</v>
      </c>
      <c r="AP8" s="121">
        <v>0</v>
      </c>
      <c r="AQ8" s="121">
        <v>0</v>
      </c>
      <c r="AR8" s="121">
        <v>38613</v>
      </c>
      <c r="AS8" s="121">
        <v>0</v>
      </c>
      <c r="AT8" s="121">
        <f>+SUM(AU8:AW8)</f>
        <v>20378</v>
      </c>
      <c r="AU8" s="121">
        <v>0</v>
      </c>
      <c r="AV8" s="121">
        <v>20378</v>
      </c>
      <c r="AW8" s="121">
        <v>0</v>
      </c>
      <c r="AX8" s="121">
        <v>0</v>
      </c>
      <c r="AY8" s="121">
        <f>+SUM(AZ8:BC8)</f>
        <v>12704</v>
      </c>
      <c r="AZ8" s="121">
        <v>0</v>
      </c>
      <c r="BA8" s="121">
        <v>12704</v>
      </c>
      <c r="BB8" s="121">
        <v>0</v>
      </c>
      <c r="BC8" s="121">
        <v>0</v>
      </c>
      <c r="BD8" s="121">
        <v>0</v>
      </c>
      <c r="BE8" s="121">
        <v>0</v>
      </c>
      <c r="BF8" s="121">
        <v>5990</v>
      </c>
      <c r="BG8" s="121">
        <f>+SUM(BF8,AN8,AF8)</f>
        <v>77685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1602291</v>
      </c>
      <c r="BQ8" s="121">
        <f>SUM(M8,AO8)</f>
        <v>602365</v>
      </c>
      <c r="BR8" s="121">
        <f>SUM(N8,AP8)</f>
        <v>355241</v>
      </c>
      <c r="BS8" s="121">
        <f>SUM(O8,AQ8)</f>
        <v>208511</v>
      </c>
      <c r="BT8" s="121">
        <f>SUM(P8,AR8)</f>
        <v>38613</v>
      </c>
      <c r="BU8" s="121">
        <f>SUM(Q8,AS8)</f>
        <v>0</v>
      </c>
      <c r="BV8" s="121">
        <f>SUM(R8,AT8)</f>
        <v>177670</v>
      </c>
      <c r="BW8" s="121">
        <f>SUM(S8,AU8)</f>
        <v>148524</v>
      </c>
      <c r="BX8" s="121">
        <f>SUM(T8,AV8)</f>
        <v>21625</v>
      </c>
      <c r="BY8" s="121">
        <f>SUM(U8,AW8)</f>
        <v>7521</v>
      </c>
      <c r="BZ8" s="121">
        <f>SUM(V8,AX8)</f>
        <v>0</v>
      </c>
      <c r="CA8" s="121">
        <f>SUM(W8,AY8)</f>
        <v>822256</v>
      </c>
      <c r="CB8" s="121">
        <f>SUM(X8,AZ8)</f>
        <v>691505</v>
      </c>
      <c r="CC8" s="121">
        <f>SUM(Y8,BA8)</f>
        <v>27309</v>
      </c>
      <c r="CD8" s="121">
        <f>SUM(Z8,BB8)</f>
        <v>16632</v>
      </c>
      <c r="CE8" s="121">
        <f>SUM(AA8,BC8)</f>
        <v>86810</v>
      </c>
      <c r="CF8" s="121">
        <f>SUM(AB8,BD8)</f>
        <v>231615</v>
      </c>
      <c r="CG8" s="121">
        <f>SUM(AC8,BE8)</f>
        <v>0</v>
      </c>
      <c r="CH8" s="121">
        <f>SUM(AD8,BF8)</f>
        <v>5990</v>
      </c>
      <c r="CI8" s="121">
        <f>SUM(AE8,BG8)</f>
        <v>1608281</v>
      </c>
    </row>
    <row r="9" spans="1:87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+SUM(E9,J9)</f>
        <v>411750</v>
      </c>
      <c r="E9" s="121">
        <f>+SUM(F9:I9)</f>
        <v>411750</v>
      </c>
      <c r="F9" s="121">
        <v>0</v>
      </c>
      <c r="G9" s="121">
        <v>411750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1080843</v>
      </c>
      <c r="M9" s="121">
        <f>+SUM(N9:Q9)</f>
        <v>79317</v>
      </c>
      <c r="N9" s="121">
        <v>45116</v>
      </c>
      <c r="O9" s="121">
        <v>3250</v>
      </c>
      <c r="P9" s="121">
        <v>30951</v>
      </c>
      <c r="Q9" s="121">
        <v>0</v>
      </c>
      <c r="R9" s="121">
        <f>+SUM(S9:U9)</f>
        <v>235020</v>
      </c>
      <c r="S9" s="121">
        <v>3403</v>
      </c>
      <c r="T9" s="121">
        <v>231617</v>
      </c>
      <c r="U9" s="121">
        <v>0</v>
      </c>
      <c r="V9" s="121">
        <v>0</v>
      </c>
      <c r="W9" s="121">
        <f>+SUM(X9:AA9)</f>
        <v>766506</v>
      </c>
      <c r="X9" s="121">
        <v>161875</v>
      </c>
      <c r="Y9" s="121">
        <v>488652</v>
      </c>
      <c r="Z9" s="121">
        <v>115979</v>
      </c>
      <c r="AA9" s="121">
        <v>0</v>
      </c>
      <c r="AB9" s="121">
        <v>18803</v>
      </c>
      <c r="AC9" s="121">
        <v>0</v>
      </c>
      <c r="AD9" s="121">
        <v>0</v>
      </c>
      <c r="AE9" s="121">
        <f>+SUM(D9,L9,AD9)</f>
        <v>1492593</v>
      </c>
      <c r="AF9" s="121">
        <f>+SUM(AG9,AL9)</f>
        <v>77489</v>
      </c>
      <c r="AG9" s="121">
        <f>+SUM(AH9:AK9)</f>
        <v>77489</v>
      </c>
      <c r="AH9" s="121">
        <v>0</v>
      </c>
      <c r="AI9" s="121">
        <v>77489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166883</v>
      </c>
      <c r="AO9" s="121">
        <f>+SUM(AP9:AS9)</f>
        <v>26400</v>
      </c>
      <c r="AP9" s="121">
        <v>22448</v>
      </c>
      <c r="AQ9" s="121">
        <v>0</v>
      </c>
      <c r="AR9" s="121">
        <v>3952</v>
      </c>
      <c r="AS9" s="121">
        <v>0</v>
      </c>
      <c r="AT9" s="121">
        <f>+SUM(AU9:AW9)</f>
        <v>113291</v>
      </c>
      <c r="AU9" s="121">
        <v>0</v>
      </c>
      <c r="AV9" s="121">
        <v>113291</v>
      </c>
      <c r="AW9" s="121">
        <v>0</v>
      </c>
      <c r="AX9" s="121">
        <v>0</v>
      </c>
      <c r="AY9" s="121">
        <f>+SUM(AZ9:BC9)</f>
        <v>27192</v>
      </c>
      <c r="AZ9" s="121">
        <v>0</v>
      </c>
      <c r="BA9" s="121">
        <v>27192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244372</v>
      </c>
      <c r="BH9" s="121">
        <f>SUM(D9,AF9)</f>
        <v>489239</v>
      </c>
      <c r="BI9" s="121">
        <f>SUM(E9,AG9)</f>
        <v>489239</v>
      </c>
      <c r="BJ9" s="121">
        <f>SUM(F9,AH9)</f>
        <v>0</v>
      </c>
      <c r="BK9" s="121">
        <f>SUM(G9,AI9)</f>
        <v>489239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1247726</v>
      </c>
      <c r="BQ9" s="121">
        <f>SUM(M9,AO9)</f>
        <v>105717</v>
      </c>
      <c r="BR9" s="121">
        <f>SUM(N9,AP9)</f>
        <v>67564</v>
      </c>
      <c r="BS9" s="121">
        <f>SUM(O9,AQ9)</f>
        <v>3250</v>
      </c>
      <c r="BT9" s="121">
        <f>SUM(P9,AR9)</f>
        <v>34903</v>
      </c>
      <c r="BU9" s="121">
        <f>SUM(Q9,AS9)</f>
        <v>0</v>
      </c>
      <c r="BV9" s="121">
        <f>SUM(R9,AT9)</f>
        <v>348311</v>
      </c>
      <c r="BW9" s="121">
        <f>SUM(S9,AU9)</f>
        <v>3403</v>
      </c>
      <c r="BX9" s="121">
        <f>SUM(T9,AV9)</f>
        <v>344908</v>
      </c>
      <c r="BY9" s="121">
        <f>SUM(U9,AW9)</f>
        <v>0</v>
      </c>
      <c r="BZ9" s="121">
        <f>SUM(V9,AX9)</f>
        <v>0</v>
      </c>
      <c r="CA9" s="121">
        <f>SUM(W9,AY9)</f>
        <v>793698</v>
      </c>
      <c r="CB9" s="121">
        <f>SUM(X9,AZ9)</f>
        <v>161875</v>
      </c>
      <c r="CC9" s="121">
        <f>SUM(Y9,BA9)</f>
        <v>515844</v>
      </c>
      <c r="CD9" s="121">
        <f>SUM(Z9,BB9)</f>
        <v>115979</v>
      </c>
      <c r="CE9" s="121">
        <f>SUM(AA9,BC9)</f>
        <v>0</v>
      </c>
      <c r="CF9" s="121">
        <f>SUM(AB9,BD9)</f>
        <v>18803</v>
      </c>
      <c r="CG9" s="121">
        <f>SUM(AC9,BE9)</f>
        <v>0</v>
      </c>
      <c r="CH9" s="121">
        <f>SUM(AD9,BF9)</f>
        <v>0</v>
      </c>
      <c r="CI9" s="121">
        <f>SUM(AE9,BG9)</f>
        <v>1736965</v>
      </c>
    </row>
    <row r="10" spans="1:87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0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357437</v>
      </c>
      <c r="AC10" s="121">
        <v>0</v>
      </c>
      <c r="AD10" s="121">
        <v>0</v>
      </c>
      <c r="AE10" s="121">
        <f>+SUM(D10,L10,AD10)</f>
        <v>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21189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0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0</v>
      </c>
      <c r="CB10" s="121">
        <f>SUM(X10,AZ10)</f>
        <v>0</v>
      </c>
      <c r="CC10" s="121">
        <f>SUM(Y10,BA10)</f>
        <v>0</v>
      </c>
      <c r="CD10" s="121">
        <f>SUM(Z10,BB10)</f>
        <v>0</v>
      </c>
      <c r="CE10" s="121">
        <f>SUM(AA10,BC10)</f>
        <v>0</v>
      </c>
      <c r="CF10" s="121">
        <f>SUM(AB10,BD10)</f>
        <v>378626</v>
      </c>
      <c r="CG10" s="121">
        <f>SUM(AC10,BE10)</f>
        <v>0</v>
      </c>
      <c r="CH10" s="121">
        <f>SUM(AD10,BF10)</f>
        <v>0</v>
      </c>
      <c r="CI10" s="121">
        <f>SUM(AE10,BG10)</f>
        <v>0</v>
      </c>
    </row>
    <row r="11" spans="1:87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226760</v>
      </c>
      <c r="M11" s="121">
        <f>+SUM(N11:Q11)</f>
        <v>9660</v>
      </c>
      <c r="N11" s="121">
        <v>9660</v>
      </c>
      <c r="O11" s="121">
        <v>0</v>
      </c>
      <c r="P11" s="121">
        <v>0</v>
      </c>
      <c r="Q11" s="121">
        <v>0</v>
      </c>
      <c r="R11" s="121">
        <f>+SUM(S11:U11)</f>
        <v>5569</v>
      </c>
      <c r="S11" s="121">
        <v>0</v>
      </c>
      <c r="T11" s="121">
        <v>5569</v>
      </c>
      <c r="U11" s="121">
        <v>0</v>
      </c>
      <c r="V11" s="121">
        <v>0</v>
      </c>
      <c r="W11" s="121">
        <f>+SUM(X11:AA11)</f>
        <v>211531</v>
      </c>
      <c r="X11" s="121">
        <v>155731</v>
      </c>
      <c r="Y11" s="121">
        <v>55800</v>
      </c>
      <c r="Z11" s="121">
        <v>0</v>
      </c>
      <c r="AA11" s="121">
        <v>0</v>
      </c>
      <c r="AB11" s="121">
        <v>29100</v>
      </c>
      <c r="AC11" s="121">
        <v>0</v>
      </c>
      <c r="AD11" s="121">
        <v>0</v>
      </c>
      <c r="AE11" s="121">
        <f>+SUM(D11,L11,AD11)</f>
        <v>226760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81884</v>
      </c>
      <c r="AO11" s="121">
        <f>+SUM(AP11:AS11)</f>
        <v>7011</v>
      </c>
      <c r="AP11" s="121">
        <v>7011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74873</v>
      </c>
      <c r="AZ11" s="121">
        <v>2095</v>
      </c>
      <c r="BA11" s="121">
        <v>72778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81884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308644</v>
      </c>
      <c r="BQ11" s="121">
        <f>SUM(M11,AO11)</f>
        <v>16671</v>
      </c>
      <c r="BR11" s="121">
        <f>SUM(N11,AP11)</f>
        <v>16671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5569</v>
      </c>
      <c r="BW11" s="121">
        <f>SUM(S11,AU11)</f>
        <v>0</v>
      </c>
      <c r="BX11" s="121">
        <f>SUM(T11,AV11)</f>
        <v>5569</v>
      </c>
      <c r="BY11" s="121">
        <f>SUM(U11,AW11)</f>
        <v>0</v>
      </c>
      <c r="BZ11" s="121">
        <f>SUM(V11,AX11)</f>
        <v>0</v>
      </c>
      <c r="CA11" s="121">
        <f>SUM(W11,AY11)</f>
        <v>286404</v>
      </c>
      <c r="CB11" s="121">
        <f>SUM(X11,AZ11)</f>
        <v>157826</v>
      </c>
      <c r="CC11" s="121">
        <f>SUM(Y11,BA11)</f>
        <v>128578</v>
      </c>
      <c r="CD11" s="121">
        <f>SUM(Z11,BB11)</f>
        <v>0</v>
      </c>
      <c r="CE11" s="121">
        <f>SUM(AA11,BC11)</f>
        <v>0</v>
      </c>
      <c r="CF11" s="121">
        <f>SUM(AB11,BD11)</f>
        <v>29100</v>
      </c>
      <c r="CG11" s="121">
        <f>SUM(AC11,BE11)</f>
        <v>0</v>
      </c>
      <c r="CH11" s="121">
        <f>SUM(AD11,BF11)</f>
        <v>0</v>
      </c>
      <c r="CI11" s="121">
        <f>SUM(AE11,BG11)</f>
        <v>308644</v>
      </c>
    </row>
    <row r="12" spans="1:87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327434</v>
      </c>
      <c r="AC12" s="121">
        <v>0</v>
      </c>
      <c r="AD12" s="121">
        <v>0</v>
      </c>
      <c r="AE12" s="121">
        <f>+SUM(D12,L12,AD12)</f>
        <v>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19543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0</v>
      </c>
      <c r="CB12" s="121">
        <f>SUM(X12,AZ12)</f>
        <v>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346977</v>
      </c>
      <c r="CG12" s="121">
        <f>SUM(AC12,BE12)</f>
        <v>0</v>
      </c>
      <c r="CH12" s="121">
        <f>SUM(AD12,BF12)</f>
        <v>0</v>
      </c>
      <c r="CI12" s="121">
        <f>SUM(AE12,BG12)</f>
        <v>0</v>
      </c>
    </row>
    <row r="13" spans="1:87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28634</v>
      </c>
      <c r="L13" s="121">
        <f>+SUM(M13,R13,V13,W13,AC13)</f>
        <v>90773</v>
      </c>
      <c r="M13" s="121">
        <f>+SUM(N13:Q13)</f>
        <v>22581</v>
      </c>
      <c r="N13" s="121">
        <v>22581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68192</v>
      </c>
      <c r="X13" s="121">
        <v>61331</v>
      </c>
      <c r="Y13" s="121">
        <v>4137</v>
      </c>
      <c r="Z13" s="121">
        <v>0</v>
      </c>
      <c r="AA13" s="121">
        <v>2724</v>
      </c>
      <c r="AB13" s="121">
        <v>304620</v>
      </c>
      <c r="AC13" s="121">
        <v>0</v>
      </c>
      <c r="AD13" s="121">
        <v>0</v>
      </c>
      <c r="AE13" s="121">
        <f>+SUM(D13,L13,AD13)</f>
        <v>90773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14246</v>
      </c>
      <c r="AN13" s="121">
        <f>+SUM(AO13,AT13,AX13,AY13,BE13)</f>
        <v>7527</v>
      </c>
      <c r="AO13" s="121">
        <f>+SUM(AP13:AS13)</f>
        <v>7527</v>
      </c>
      <c r="AP13" s="121">
        <v>7527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22890</v>
      </c>
      <c r="BE13" s="121">
        <v>0</v>
      </c>
      <c r="BF13" s="121">
        <v>0</v>
      </c>
      <c r="BG13" s="121">
        <f>+SUM(BF13,AN13,AF13)</f>
        <v>7527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42880</v>
      </c>
      <c r="BP13" s="121">
        <f>SUM(L13,AN13)</f>
        <v>98300</v>
      </c>
      <c r="BQ13" s="121">
        <f>SUM(M13,AO13)</f>
        <v>30108</v>
      </c>
      <c r="BR13" s="121">
        <f>SUM(N13,AP13)</f>
        <v>30108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68192</v>
      </c>
      <c r="CB13" s="121">
        <f>SUM(X13,AZ13)</f>
        <v>61331</v>
      </c>
      <c r="CC13" s="121">
        <f>SUM(Y13,BA13)</f>
        <v>4137</v>
      </c>
      <c r="CD13" s="121">
        <f>SUM(Z13,BB13)</f>
        <v>0</v>
      </c>
      <c r="CE13" s="121">
        <f>SUM(AA13,BC13)</f>
        <v>2724</v>
      </c>
      <c r="CF13" s="121">
        <f>SUM(AB13,BD13)</f>
        <v>327510</v>
      </c>
      <c r="CG13" s="121">
        <f>SUM(AC13,BE13)</f>
        <v>0</v>
      </c>
      <c r="CH13" s="121">
        <f>SUM(AD13,BF13)</f>
        <v>0</v>
      </c>
      <c r="CI13" s="121">
        <f>SUM(AE13,BG13)</f>
        <v>98300</v>
      </c>
    </row>
    <row r="14" spans="1:87" s="136" customFormat="1" ht="13.5" customHeight="1" x14ac:dyDescent="0.15">
      <c r="A14" s="119" t="s">
        <v>21</v>
      </c>
      <c r="B14" s="120" t="s">
        <v>348</v>
      </c>
      <c r="C14" s="119" t="s">
        <v>349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35427</v>
      </c>
      <c r="L14" s="121">
        <f>+SUM(M14,R14,V14,W14,AC14)</f>
        <v>214076</v>
      </c>
      <c r="M14" s="121">
        <f>+SUM(N14:Q14)</f>
        <v>40329</v>
      </c>
      <c r="N14" s="121">
        <v>40329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173727</v>
      </c>
      <c r="X14" s="121">
        <v>172732</v>
      </c>
      <c r="Y14" s="121">
        <v>0</v>
      </c>
      <c r="Z14" s="121">
        <v>0</v>
      </c>
      <c r="AA14" s="121">
        <v>995</v>
      </c>
      <c r="AB14" s="121">
        <v>334370</v>
      </c>
      <c r="AC14" s="121">
        <v>20</v>
      </c>
      <c r="AD14" s="121">
        <v>0</v>
      </c>
      <c r="AE14" s="121">
        <f>+SUM(D14,L14,AD14)</f>
        <v>214076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38307</v>
      </c>
      <c r="AO14" s="121">
        <f>+SUM(AP14:AS14)</f>
        <v>38307</v>
      </c>
      <c r="AP14" s="121">
        <v>38307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212896</v>
      </c>
      <c r="BE14" s="121">
        <v>0</v>
      </c>
      <c r="BF14" s="121">
        <v>0</v>
      </c>
      <c r="BG14" s="121">
        <f>+SUM(BF14,AN14,AF14)</f>
        <v>38307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35427</v>
      </c>
      <c r="BP14" s="121">
        <f>SUM(L14,AN14)</f>
        <v>252383</v>
      </c>
      <c r="BQ14" s="121">
        <f>SUM(M14,AO14)</f>
        <v>78636</v>
      </c>
      <c r="BR14" s="121">
        <f>SUM(N14,AP14)</f>
        <v>78636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173727</v>
      </c>
      <c r="CB14" s="121">
        <f>SUM(X14,AZ14)</f>
        <v>172732</v>
      </c>
      <c r="CC14" s="121">
        <f>SUM(Y14,BA14)</f>
        <v>0</v>
      </c>
      <c r="CD14" s="121">
        <f>SUM(Z14,BB14)</f>
        <v>0</v>
      </c>
      <c r="CE14" s="121">
        <f>SUM(AA14,BC14)</f>
        <v>995</v>
      </c>
      <c r="CF14" s="121">
        <f>SUM(AB14,BD14)</f>
        <v>547266</v>
      </c>
      <c r="CG14" s="121">
        <f>SUM(AC14,BE14)</f>
        <v>20</v>
      </c>
      <c r="CH14" s="121">
        <f>SUM(AD14,BF14)</f>
        <v>0</v>
      </c>
      <c r="CI14" s="121">
        <f>SUM(AE14,BG14)</f>
        <v>252383</v>
      </c>
    </row>
    <row r="15" spans="1:87" s="136" customFormat="1" ht="13.5" customHeight="1" x14ac:dyDescent="0.15">
      <c r="A15" s="119" t="s">
        <v>21</v>
      </c>
      <c r="B15" s="120" t="s">
        <v>356</v>
      </c>
      <c r="C15" s="119" t="s">
        <v>357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40678</v>
      </c>
      <c r="L15" s="121">
        <f>+SUM(M15,R15,V15,W15,AC15)</f>
        <v>235293</v>
      </c>
      <c r="M15" s="121">
        <f>+SUM(N15:Q15)</f>
        <v>10000</v>
      </c>
      <c r="N15" s="121">
        <v>10000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225293</v>
      </c>
      <c r="X15" s="121">
        <v>193813</v>
      </c>
      <c r="Y15" s="121">
        <v>18294</v>
      </c>
      <c r="Z15" s="121">
        <v>13186</v>
      </c>
      <c r="AA15" s="121">
        <v>0</v>
      </c>
      <c r="AB15" s="121">
        <v>389484</v>
      </c>
      <c r="AC15" s="121">
        <v>0</v>
      </c>
      <c r="AD15" s="121">
        <v>0</v>
      </c>
      <c r="AE15" s="121">
        <f>+SUM(D15,L15,AD15)</f>
        <v>235293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2512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2512</v>
      </c>
      <c r="AZ15" s="121">
        <v>253</v>
      </c>
      <c r="BA15" s="121">
        <v>0</v>
      </c>
      <c r="BB15" s="121">
        <v>2259</v>
      </c>
      <c r="BC15" s="121">
        <v>0</v>
      </c>
      <c r="BD15" s="121">
        <v>11152</v>
      </c>
      <c r="BE15" s="121">
        <v>0</v>
      </c>
      <c r="BF15" s="121">
        <v>0</v>
      </c>
      <c r="BG15" s="121">
        <f>+SUM(BF15,AN15,AF15)</f>
        <v>2512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40678</v>
      </c>
      <c r="BP15" s="121">
        <f>SUM(L15,AN15)</f>
        <v>237805</v>
      </c>
      <c r="BQ15" s="121">
        <f>SUM(M15,AO15)</f>
        <v>10000</v>
      </c>
      <c r="BR15" s="121">
        <f>SUM(N15,AP15)</f>
        <v>10000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227805</v>
      </c>
      <c r="CB15" s="121">
        <f>SUM(X15,AZ15)</f>
        <v>194066</v>
      </c>
      <c r="CC15" s="121">
        <f>SUM(Y15,BA15)</f>
        <v>18294</v>
      </c>
      <c r="CD15" s="121">
        <f>SUM(Z15,BB15)</f>
        <v>15445</v>
      </c>
      <c r="CE15" s="121">
        <f>SUM(AA15,BC15)</f>
        <v>0</v>
      </c>
      <c r="CF15" s="121">
        <f>SUM(AB15,BD15)</f>
        <v>400636</v>
      </c>
      <c r="CG15" s="121">
        <f>SUM(AC15,BE15)</f>
        <v>0</v>
      </c>
      <c r="CH15" s="121">
        <f>SUM(AD15,BF15)</f>
        <v>0</v>
      </c>
      <c r="CI15" s="121">
        <f>SUM(AE15,BG15)</f>
        <v>237805</v>
      </c>
    </row>
    <row r="16" spans="1:87" s="136" customFormat="1" ht="13.5" customHeight="1" x14ac:dyDescent="0.15">
      <c r="A16" s="119" t="s">
        <v>21</v>
      </c>
      <c r="B16" s="120" t="s">
        <v>361</v>
      </c>
      <c r="C16" s="119" t="s">
        <v>362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51047</v>
      </c>
      <c r="L16" s="121">
        <f>+SUM(M16,R16,V16,W16,AC16)</f>
        <v>286275</v>
      </c>
      <c r="M16" s="121">
        <f>+SUM(N16:Q16)</f>
        <v>49570</v>
      </c>
      <c r="N16" s="121">
        <v>49570</v>
      </c>
      <c r="O16" s="121">
        <v>0</v>
      </c>
      <c r="P16" s="121">
        <v>0</v>
      </c>
      <c r="Q16" s="121">
        <v>0</v>
      </c>
      <c r="R16" s="121">
        <f>+SUM(S16:U16)</f>
        <v>8015</v>
      </c>
      <c r="S16" s="121">
        <v>8015</v>
      </c>
      <c r="T16" s="121">
        <v>0</v>
      </c>
      <c r="U16" s="121">
        <v>0</v>
      </c>
      <c r="V16" s="121">
        <v>0</v>
      </c>
      <c r="W16" s="121">
        <f>+SUM(X16:AA16)</f>
        <v>228690</v>
      </c>
      <c r="X16" s="121">
        <v>220707</v>
      </c>
      <c r="Y16" s="121">
        <v>5658</v>
      </c>
      <c r="Z16" s="121">
        <v>2325</v>
      </c>
      <c r="AA16" s="121">
        <v>0</v>
      </c>
      <c r="AB16" s="121">
        <v>548404</v>
      </c>
      <c r="AC16" s="121">
        <v>0</v>
      </c>
      <c r="AD16" s="121">
        <v>0</v>
      </c>
      <c r="AE16" s="121">
        <f>+SUM(D16,L16,AD16)</f>
        <v>286275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37946</v>
      </c>
      <c r="AN16" s="121">
        <f>+SUM(AO16,AT16,AX16,AY16,BE16)</f>
        <v>15129</v>
      </c>
      <c r="AO16" s="121">
        <f>+SUM(AP16:AS16)</f>
        <v>4946</v>
      </c>
      <c r="AP16" s="121">
        <v>4946</v>
      </c>
      <c r="AQ16" s="121">
        <v>0</v>
      </c>
      <c r="AR16" s="121">
        <v>0</v>
      </c>
      <c r="AS16" s="121">
        <v>0</v>
      </c>
      <c r="AT16" s="121">
        <f>+SUM(AU16:AW16)</f>
        <v>2200</v>
      </c>
      <c r="AU16" s="121">
        <v>0</v>
      </c>
      <c r="AV16" s="121">
        <v>2200</v>
      </c>
      <c r="AW16" s="121">
        <v>0</v>
      </c>
      <c r="AX16" s="121">
        <v>0</v>
      </c>
      <c r="AY16" s="121">
        <f>+SUM(AZ16:BC16)</f>
        <v>7983</v>
      </c>
      <c r="AZ16" s="121">
        <v>0</v>
      </c>
      <c r="BA16" s="121">
        <v>7983</v>
      </c>
      <c r="BB16" s="121">
        <v>0</v>
      </c>
      <c r="BC16" s="121">
        <v>0</v>
      </c>
      <c r="BD16" s="121">
        <v>91735</v>
      </c>
      <c r="BE16" s="121">
        <v>0</v>
      </c>
      <c r="BF16" s="121">
        <v>0</v>
      </c>
      <c r="BG16" s="121">
        <f>+SUM(BF16,AN16,AF16)</f>
        <v>15129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88993</v>
      </c>
      <c r="BP16" s="121">
        <f>SUM(L16,AN16)</f>
        <v>301404</v>
      </c>
      <c r="BQ16" s="121">
        <f>SUM(M16,AO16)</f>
        <v>54516</v>
      </c>
      <c r="BR16" s="121">
        <f>SUM(N16,AP16)</f>
        <v>54516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10215</v>
      </c>
      <c r="BW16" s="121">
        <f>SUM(S16,AU16)</f>
        <v>8015</v>
      </c>
      <c r="BX16" s="121">
        <f>SUM(T16,AV16)</f>
        <v>2200</v>
      </c>
      <c r="BY16" s="121">
        <f>SUM(U16,AW16)</f>
        <v>0</v>
      </c>
      <c r="BZ16" s="121">
        <f>SUM(V16,AX16)</f>
        <v>0</v>
      </c>
      <c r="CA16" s="121">
        <f>SUM(W16,AY16)</f>
        <v>236673</v>
      </c>
      <c r="CB16" s="121">
        <f>SUM(X16,AZ16)</f>
        <v>220707</v>
      </c>
      <c r="CC16" s="121">
        <f>SUM(Y16,BA16)</f>
        <v>13641</v>
      </c>
      <c r="CD16" s="121">
        <f>SUM(Z16,BB16)</f>
        <v>2325</v>
      </c>
      <c r="CE16" s="121">
        <f>SUM(AA16,BC16)</f>
        <v>0</v>
      </c>
      <c r="CF16" s="121">
        <f>SUM(AB16,BD16)</f>
        <v>640139</v>
      </c>
      <c r="CG16" s="121">
        <f>SUM(AC16,BE16)</f>
        <v>0</v>
      </c>
      <c r="CH16" s="121">
        <f>SUM(AD16,BF16)</f>
        <v>0</v>
      </c>
      <c r="CI16" s="121">
        <f>SUM(AE16,BG16)</f>
        <v>301404</v>
      </c>
    </row>
    <row r="17" spans="1:87" s="136" customFormat="1" ht="13.5" customHeight="1" x14ac:dyDescent="0.15">
      <c r="A17" s="119" t="s">
        <v>21</v>
      </c>
      <c r="B17" s="120" t="s">
        <v>364</v>
      </c>
      <c r="C17" s="119" t="s">
        <v>365</v>
      </c>
      <c r="D17" s="121">
        <f>+SUM(E17,J17)</f>
        <v>3532</v>
      </c>
      <c r="E17" s="121">
        <f>+SUM(F17:I17)</f>
        <v>3532</v>
      </c>
      <c r="F17" s="121">
        <v>0</v>
      </c>
      <c r="G17" s="121">
        <v>3532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346385</v>
      </c>
      <c r="M17" s="121">
        <f>+SUM(N17:Q17)</f>
        <v>28883</v>
      </c>
      <c r="N17" s="121">
        <v>28883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317502</v>
      </c>
      <c r="X17" s="121">
        <v>253594</v>
      </c>
      <c r="Y17" s="121">
        <v>56990</v>
      </c>
      <c r="Z17" s="121">
        <v>6918</v>
      </c>
      <c r="AA17" s="121">
        <v>0</v>
      </c>
      <c r="AB17" s="121">
        <v>53352</v>
      </c>
      <c r="AC17" s="121">
        <v>0</v>
      </c>
      <c r="AD17" s="121">
        <v>0</v>
      </c>
      <c r="AE17" s="121">
        <f>+SUM(D17,L17,AD17)</f>
        <v>349917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54587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54587</v>
      </c>
      <c r="AZ17" s="121">
        <v>0</v>
      </c>
      <c r="BA17" s="121">
        <v>54587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54587</v>
      </c>
      <c r="BH17" s="121">
        <f>SUM(D17,AF17)</f>
        <v>3532</v>
      </c>
      <c r="BI17" s="121">
        <f>SUM(E17,AG17)</f>
        <v>3532</v>
      </c>
      <c r="BJ17" s="121">
        <f>SUM(F17,AH17)</f>
        <v>0</v>
      </c>
      <c r="BK17" s="121">
        <f>SUM(G17,AI17)</f>
        <v>3532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400972</v>
      </c>
      <c r="BQ17" s="121">
        <f>SUM(M17,AO17)</f>
        <v>28883</v>
      </c>
      <c r="BR17" s="121">
        <f>SUM(N17,AP17)</f>
        <v>28883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372089</v>
      </c>
      <c r="CB17" s="121">
        <f>SUM(X17,AZ17)</f>
        <v>253594</v>
      </c>
      <c r="CC17" s="121">
        <f>SUM(Y17,BA17)</f>
        <v>111577</v>
      </c>
      <c r="CD17" s="121">
        <f>SUM(Z17,BB17)</f>
        <v>6918</v>
      </c>
      <c r="CE17" s="121">
        <f>SUM(AA17,BC17)</f>
        <v>0</v>
      </c>
      <c r="CF17" s="121">
        <f>SUM(AB17,BD17)</f>
        <v>53352</v>
      </c>
      <c r="CG17" s="121">
        <f>SUM(AC17,BE17)</f>
        <v>0</v>
      </c>
      <c r="CH17" s="121">
        <f>SUM(AD17,BF17)</f>
        <v>0</v>
      </c>
      <c r="CI17" s="121">
        <f>SUM(AE17,BG17)</f>
        <v>404504</v>
      </c>
    </row>
    <row r="18" spans="1:87" s="136" customFormat="1" ht="13.5" customHeight="1" x14ac:dyDescent="0.15">
      <c r="A18" s="119" t="s">
        <v>21</v>
      </c>
      <c r="B18" s="120" t="s">
        <v>367</v>
      </c>
      <c r="C18" s="119" t="s">
        <v>368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446463</v>
      </c>
      <c r="M18" s="121">
        <f>+SUM(N18:Q18)</f>
        <v>30737</v>
      </c>
      <c r="N18" s="121">
        <v>30737</v>
      </c>
      <c r="O18" s="121">
        <v>0</v>
      </c>
      <c r="P18" s="121">
        <v>0</v>
      </c>
      <c r="Q18" s="121">
        <v>0</v>
      </c>
      <c r="R18" s="121">
        <f>+SUM(S18:U18)</f>
        <v>164036</v>
      </c>
      <c r="S18" s="121">
        <v>0</v>
      </c>
      <c r="T18" s="121">
        <v>163933</v>
      </c>
      <c r="U18" s="121">
        <v>103</v>
      </c>
      <c r="V18" s="121">
        <v>0</v>
      </c>
      <c r="W18" s="121">
        <f>+SUM(X18:AA18)</f>
        <v>251690</v>
      </c>
      <c r="X18" s="121">
        <v>74151</v>
      </c>
      <c r="Y18" s="121">
        <v>87148</v>
      </c>
      <c r="Z18" s="121">
        <v>90391</v>
      </c>
      <c r="AA18" s="121">
        <v>0</v>
      </c>
      <c r="AB18" s="121">
        <v>34546</v>
      </c>
      <c r="AC18" s="121">
        <v>0</v>
      </c>
      <c r="AD18" s="121">
        <v>573</v>
      </c>
      <c r="AE18" s="121">
        <f>+SUM(D18,L18,AD18)</f>
        <v>447036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59003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41447</v>
      </c>
      <c r="AU18" s="121">
        <v>0</v>
      </c>
      <c r="AV18" s="121">
        <v>41447</v>
      </c>
      <c r="AW18" s="121">
        <v>0</v>
      </c>
      <c r="AX18" s="121">
        <v>0</v>
      </c>
      <c r="AY18" s="121">
        <f>+SUM(AZ18:BC18)</f>
        <v>17556</v>
      </c>
      <c r="AZ18" s="121">
        <v>0</v>
      </c>
      <c r="BA18" s="121">
        <v>17556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59003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505466</v>
      </c>
      <c r="BQ18" s="121">
        <f>SUM(M18,AO18)</f>
        <v>30737</v>
      </c>
      <c r="BR18" s="121">
        <f>SUM(N18,AP18)</f>
        <v>30737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205483</v>
      </c>
      <c r="BW18" s="121">
        <f>SUM(S18,AU18)</f>
        <v>0</v>
      </c>
      <c r="BX18" s="121">
        <f>SUM(T18,AV18)</f>
        <v>205380</v>
      </c>
      <c r="BY18" s="121">
        <f>SUM(U18,AW18)</f>
        <v>103</v>
      </c>
      <c r="BZ18" s="121">
        <f>SUM(V18,AX18)</f>
        <v>0</v>
      </c>
      <c r="CA18" s="121">
        <f>SUM(W18,AY18)</f>
        <v>269246</v>
      </c>
      <c r="CB18" s="121">
        <f>SUM(X18,AZ18)</f>
        <v>74151</v>
      </c>
      <c r="CC18" s="121">
        <f>SUM(Y18,BA18)</f>
        <v>104704</v>
      </c>
      <c r="CD18" s="121">
        <f>SUM(Z18,BB18)</f>
        <v>90391</v>
      </c>
      <c r="CE18" s="121">
        <f>SUM(AA18,BC18)</f>
        <v>0</v>
      </c>
      <c r="CF18" s="121">
        <f>SUM(AB18,BD18)</f>
        <v>34546</v>
      </c>
      <c r="CG18" s="121">
        <f>SUM(AC18,BE18)</f>
        <v>0</v>
      </c>
      <c r="CH18" s="121">
        <f>SUM(AD18,BF18)</f>
        <v>573</v>
      </c>
      <c r="CI18" s="121">
        <f>SUM(AE18,BG18)</f>
        <v>506039</v>
      </c>
    </row>
    <row r="19" spans="1:87" s="136" customFormat="1" ht="13.5" customHeight="1" x14ac:dyDescent="0.15">
      <c r="A19" s="119" t="s">
        <v>21</v>
      </c>
      <c r="B19" s="120" t="s">
        <v>369</v>
      </c>
      <c r="C19" s="119" t="s">
        <v>370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250665</v>
      </c>
      <c r="M19" s="121">
        <f>+SUM(N19:Q19)</f>
        <v>29929</v>
      </c>
      <c r="N19" s="121">
        <v>29929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220736</v>
      </c>
      <c r="X19" s="121">
        <v>199974</v>
      </c>
      <c r="Y19" s="121">
        <v>20400</v>
      </c>
      <c r="Z19" s="121">
        <v>163</v>
      </c>
      <c r="AA19" s="121">
        <v>199</v>
      </c>
      <c r="AB19" s="121">
        <v>25785</v>
      </c>
      <c r="AC19" s="121">
        <v>0</v>
      </c>
      <c r="AD19" s="121">
        <v>0</v>
      </c>
      <c r="AE19" s="121">
        <f>+SUM(D19,L19,AD19)</f>
        <v>250665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45567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45567</v>
      </c>
      <c r="AZ19" s="121">
        <v>5439</v>
      </c>
      <c r="BA19" s="121">
        <v>6588</v>
      </c>
      <c r="BB19" s="121">
        <v>0</v>
      </c>
      <c r="BC19" s="121">
        <v>33540</v>
      </c>
      <c r="BD19" s="121">
        <v>0</v>
      </c>
      <c r="BE19" s="121">
        <v>0</v>
      </c>
      <c r="BF19" s="121">
        <v>0</v>
      </c>
      <c r="BG19" s="121">
        <f>+SUM(BF19,AN19,AF19)</f>
        <v>45567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296232</v>
      </c>
      <c r="BQ19" s="121">
        <f>SUM(M19,AO19)</f>
        <v>29929</v>
      </c>
      <c r="BR19" s="121">
        <f>SUM(N19,AP19)</f>
        <v>29929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266303</v>
      </c>
      <c r="CB19" s="121">
        <f>SUM(X19,AZ19)</f>
        <v>205413</v>
      </c>
      <c r="CC19" s="121">
        <f>SUM(Y19,BA19)</f>
        <v>26988</v>
      </c>
      <c r="CD19" s="121">
        <f>SUM(Z19,BB19)</f>
        <v>163</v>
      </c>
      <c r="CE19" s="121">
        <f>SUM(AA19,BC19)</f>
        <v>33739</v>
      </c>
      <c r="CF19" s="121">
        <f>SUM(AB19,BD19)</f>
        <v>25785</v>
      </c>
      <c r="CG19" s="121">
        <f>SUM(AC19,BE19)</f>
        <v>0</v>
      </c>
      <c r="CH19" s="121">
        <f>SUM(AD19,BF19)</f>
        <v>0</v>
      </c>
      <c r="CI19" s="121">
        <f>SUM(AE19,BG19)</f>
        <v>296232</v>
      </c>
    </row>
    <row r="20" spans="1:87" s="136" customFormat="1" ht="13.5" customHeight="1" x14ac:dyDescent="0.15">
      <c r="A20" s="119" t="s">
        <v>21</v>
      </c>
      <c r="B20" s="120" t="s">
        <v>371</v>
      </c>
      <c r="C20" s="119" t="s">
        <v>372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16446</v>
      </c>
      <c r="L20" s="121">
        <f>+SUM(M20,R20,V20,W20,AC20)</f>
        <v>150160</v>
      </c>
      <c r="M20" s="121">
        <f>+SUM(N20:Q20)</f>
        <v>8474</v>
      </c>
      <c r="N20" s="121">
        <v>8474</v>
      </c>
      <c r="O20" s="121">
        <v>0</v>
      </c>
      <c r="P20" s="121">
        <v>0</v>
      </c>
      <c r="Q20" s="121">
        <v>0</v>
      </c>
      <c r="R20" s="121">
        <f>+SUM(S20:U20)</f>
        <v>300</v>
      </c>
      <c r="S20" s="121">
        <v>300</v>
      </c>
      <c r="T20" s="121">
        <v>0</v>
      </c>
      <c r="U20" s="121">
        <v>0</v>
      </c>
      <c r="V20" s="121">
        <v>0</v>
      </c>
      <c r="W20" s="121">
        <f>+SUM(X20:AA20)</f>
        <v>141386</v>
      </c>
      <c r="X20" s="121">
        <v>102987</v>
      </c>
      <c r="Y20" s="121">
        <v>19983</v>
      </c>
      <c r="Z20" s="121">
        <v>18416</v>
      </c>
      <c r="AA20" s="121">
        <v>0</v>
      </c>
      <c r="AB20" s="121">
        <v>149431</v>
      </c>
      <c r="AC20" s="121">
        <v>0</v>
      </c>
      <c r="AD20" s="121">
        <v>0</v>
      </c>
      <c r="AE20" s="121">
        <f>+SUM(D20,L20,AD20)</f>
        <v>150160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23885</v>
      </c>
      <c r="AO20" s="121">
        <f>+SUM(AP20:AS20)</f>
        <v>20939</v>
      </c>
      <c r="AP20" s="121">
        <v>16460</v>
      </c>
      <c r="AQ20" s="121">
        <v>4479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2946</v>
      </c>
      <c r="AZ20" s="121">
        <v>0</v>
      </c>
      <c r="BA20" s="121">
        <v>2946</v>
      </c>
      <c r="BB20" s="121">
        <v>0</v>
      </c>
      <c r="BC20" s="121">
        <v>0</v>
      </c>
      <c r="BD20" s="121">
        <v>52568</v>
      </c>
      <c r="BE20" s="121">
        <v>0</v>
      </c>
      <c r="BF20" s="121">
        <v>0</v>
      </c>
      <c r="BG20" s="121">
        <f>+SUM(BF20,AN20,AF20)</f>
        <v>23885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16446</v>
      </c>
      <c r="BP20" s="121">
        <f>SUM(L20,AN20)</f>
        <v>174045</v>
      </c>
      <c r="BQ20" s="121">
        <f>SUM(M20,AO20)</f>
        <v>29413</v>
      </c>
      <c r="BR20" s="121">
        <f>SUM(N20,AP20)</f>
        <v>24934</v>
      </c>
      <c r="BS20" s="121">
        <f>SUM(O20,AQ20)</f>
        <v>4479</v>
      </c>
      <c r="BT20" s="121">
        <f>SUM(P20,AR20)</f>
        <v>0</v>
      </c>
      <c r="BU20" s="121">
        <f>SUM(Q20,AS20)</f>
        <v>0</v>
      </c>
      <c r="BV20" s="121">
        <f>SUM(R20,AT20)</f>
        <v>300</v>
      </c>
      <c r="BW20" s="121">
        <f>SUM(S20,AU20)</f>
        <v>300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144332</v>
      </c>
      <c r="CB20" s="121">
        <f>SUM(X20,AZ20)</f>
        <v>102987</v>
      </c>
      <c r="CC20" s="121">
        <f>SUM(Y20,BA20)</f>
        <v>22929</v>
      </c>
      <c r="CD20" s="121">
        <f>SUM(Z20,BB20)</f>
        <v>18416</v>
      </c>
      <c r="CE20" s="121">
        <f>SUM(AA20,BC20)</f>
        <v>0</v>
      </c>
      <c r="CF20" s="121">
        <f>SUM(AB20,BD20)</f>
        <v>201999</v>
      </c>
      <c r="CG20" s="121">
        <f>SUM(AC20,BE20)</f>
        <v>0</v>
      </c>
      <c r="CH20" s="121">
        <f>SUM(AD20,BF20)</f>
        <v>0</v>
      </c>
      <c r="CI20" s="121">
        <f>SUM(AE20,BG20)</f>
        <v>174045</v>
      </c>
    </row>
    <row r="21" spans="1:87" s="136" customFormat="1" ht="13.5" customHeight="1" x14ac:dyDescent="0.15">
      <c r="A21" s="119" t="s">
        <v>21</v>
      </c>
      <c r="B21" s="120" t="s">
        <v>374</v>
      </c>
      <c r="C21" s="119" t="s">
        <v>375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9059</v>
      </c>
      <c r="L21" s="121">
        <f>+SUM(M21,R21,V21,W21,AC21)</f>
        <v>63511</v>
      </c>
      <c r="M21" s="121">
        <f>+SUM(N21:Q21)</f>
        <v>19812</v>
      </c>
      <c r="N21" s="121">
        <v>19812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43699</v>
      </c>
      <c r="X21" s="121">
        <v>41972</v>
      </c>
      <c r="Y21" s="121">
        <v>1727</v>
      </c>
      <c r="Z21" s="121">
        <v>0</v>
      </c>
      <c r="AA21" s="121">
        <v>0</v>
      </c>
      <c r="AB21" s="121">
        <v>106630</v>
      </c>
      <c r="AC21" s="121">
        <v>0</v>
      </c>
      <c r="AD21" s="121">
        <v>0</v>
      </c>
      <c r="AE21" s="121">
        <f>+SUM(D21,L21,AD21)</f>
        <v>63511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8492</v>
      </c>
      <c r="AO21" s="121">
        <f>+SUM(AP21:AS21)</f>
        <v>8492</v>
      </c>
      <c r="AP21" s="121">
        <v>8492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45761</v>
      </c>
      <c r="BE21" s="121">
        <v>0</v>
      </c>
      <c r="BF21" s="121">
        <v>0</v>
      </c>
      <c r="BG21" s="121">
        <f>+SUM(BF21,AN21,AF21)</f>
        <v>8492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9059</v>
      </c>
      <c r="BP21" s="121">
        <f>SUM(L21,AN21)</f>
        <v>72003</v>
      </c>
      <c r="BQ21" s="121">
        <f>SUM(M21,AO21)</f>
        <v>28304</v>
      </c>
      <c r="BR21" s="121">
        <f>SUM(N21,AP21)</f>
        <v>28304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43699</v>
      </c>
      <c r="CB21" s="121">
        <f>SUM(X21,AZ21)</f>
        <v>41972</v>
      </c>
      <c r="CC21" s="121">
        <f>SUM(Y21,BA21)</f>
        <v>1727</v>
      </c>
      <c r="CD21" s="121">
        <f>SUM(Z21,BB21)</f>
        <v>0</v>
      </c>
      <c r="CE21" s="121">
        <f>SUM(AA21,BC21)</f>
        <v>0</v>
      </c>
      <c r="CF21" s="121">
        <f>SUM(AB21,BD21)</f>
        <v>152391</v>
      </c>
      <c r="CG21" s="121">
        <f>SUM(AC21,BE21)</f>
        <v>0</v>
      </c>
      <c r="CH21" s="121">
        <f>SUM(AD21,BF21)</f>
        <v>0</v>
      </c>
      <c r="CI21" s="121">
        <f>SUM(AE21,BG21)</f>
        <v>72003</v>
      </c>
    </row>
    <row r="22" spans="1:87" s="136" customFormat="1" ht="13.5" customHeight="1" x14ac:dyDescent="0.15">
      <c r="A22" s="119" t="s">
        <v>21</v>
      </c>
      <c r="B22" s="120" t="s">
        <v>380</v>
      </c>
      <c r="C22" s="119" t="s">
        <v>381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2077</v>
      </c>
      <c r="L22" s="121">
        <f>+SUM(M22,R22,V22,W22,AC22)</f>
        <v>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14876</v>
      </c>
      <c r="AC22" s="121">
        <v>0</v>
      </c>
      <c r="AD22" s="121">
        <v>0</v>
      </c>
      <c r="AE22" s="121">
        <f>+SUM(D22,L22,AD22)</f>
        <v>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8305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2077</v>
      </c>
      <c r="BP22" s="121">
        <f>SUM(L22,AN22)</f>
        <v>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23181</v>
      </c>
      <c r="CG22" s="121">
        <f>SUM(AC22,BE22)</f>
        <v>0</v>
      </c>
      <c r="CH22" s="121">
        <f>SUM(AD22,BF22)</f>
        <v>0</v>
      </c>
      <c r="CI22" s="121">
        <f>SUM(AE22,BG22)</f>
        <v>0</v>
      </c>
    </row>
    <row r="23" spans="1:87" s="136" customFormat="1" ht="13.5" customHeight="1" x14ac:dyDescent="0.15">
      <c r="A23" s="119" t="s">
        <v>21</v>
      </c>
      <c r="B23" s="120" t="s">
        <v>384</v>
      </c>
      <c r="C23" s="119" t="s">
        <v>385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7623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108062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47448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7623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155510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21</v>
      </c>
      <c r="B24" s="120" t="s">
        <v>387</v>
      </c>
      <c r="C24" s="119" t="s">
        <v>388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5423</v>
      </c>
      <c r="L24" s="121">
        <f>+SUM(M24,R24,V24,W24,AC24)</f>
        <v>38098</v>
      </c>
      <c r="M24" s="121">
        <f>+SUM(N24:Q24)</f>
        <v>17319</v>
      </c>
      <c r="N24" s="121">
        <v>5457</v>
      </c>
      <c r="O24" s="121">
        <v>8303</v>
      </c>
      <c r="P24" s="121">
        <v>3559</v>
      </c>
      <c r="Q24" s="121">
        <v>0</v>
      </c>
      <c r="R24" s="121">
        <f>+SUM(S24:U24)</f>
        <v>11201</v>
      </c>
      <c r="S24" s="121">
        <v>7001</v>
      </c>
      <c r="T24" s="121">
        <v>4200</v>
      </c>
      <c r="U24" s="121">
        <v>0</v>
      </c>
      <c r="V24" s="121">
        <v>0</v>
      </c>
      <c r="W24" s="121">
        <f>+SUM(X24:AA24)</f>
        <v>9578</v>
      </c>
      <c r="X24" s="121">
        <v>2022</v>
      </c>
      <c r="Y24" s="121">
        <v>3786</v>
      </c>
      <c r="Z24" s="121">
        <v>1672</v>
      </c>
      <c r="AA24" s="121">
        <v>2098</v>
      </c>
      <c r="AB24" s="121">
        <v>30139</v>
      </c>
      <c r="AC24" s="121">
        <v>0</v>
      </c>
      <c r="AD24" s="121">
        <v>137450</v>
      </c>
      <c r="AE24" s="121">
        <f>+SUM(D24,L24,AD24)</f>
        <v>175548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51238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5423</v>
      </c>
      <c r="BP24" s="121">
        <f>SUM(L24,AN24)</f>
        <v>38098</v>
      </c>
      <c r="BQ24" s="121">
        <f>SUM(M24,AO24)</f>
        <v>17319</v>
      </c>
      <c r="BR24" s="121">
        <f>SUM(N24,AP24)</f>
        <v>5457</v>
      </c>
      <c r="BS24" s="121">
        <f>SUM(O24,AQ24)</f>
        <v>8303</v>
      </c>
      <c r="BT24" s="121">
        <f>SUM(P24,AR24)</f>
        <v>3559</v>
      </c>
      <c r="BU24" s="121">
        <f>SUM(Q24,AS24)</f>
        <v>0</v>
      </c>
      <c r="BV24" s="121">
        <f>SUM(R24,AT24)</f>
        <v>11201</v>
      </c>
      <c r="BW24" s="121">
        <f>SUM(S24,AU24)</f>
        <v>7001</v>
      </c>
      <c r="BX24" s="121">
        <f>SUM(T24,AV24)</f>
        <v>4200</v>
      </c>
      <c r="BY24" s="121">
        <f>SUM(U24,AW24)</f>
        <v>0</v>
      </c>
      <c r="BZ24" s="121">
        <f>SUM(V24,AX24)</f>
        <v>0</v>
      </c>
      <c r="CA24" s="121">
        <f>SUM(W24,AY24)</f>
        <v>9578</v>
      </c>
      <c r="CB24" s="121">
        <f>SUM(X24,AZ24)</f>
        <v>2022</v>
      </c>
      <c r="CC24" s="121">
        <f>SUM(Y24,BA24)</f>
        <v>3786</v>
      </c>
      <c r="CD24" s="121">
        <f>SUM(Z24,BB24)</f>
        <v>1672</v>
      </c>
      <c r="CE24" s="121">
        <f>SUM(AA24,BC24)</f>
        <v>2098</v>
      </c>
      <c r="CF24" s="121">
        <f>SUM(AB24,BD24)</f>
        <v>81377</v>
      </c>
      <c r="CG24" s="121">
        <f>SUM(AC24,BE24)</f>
        <v>0</v>
      </c>
      <c r="CH24" s="121">
        <f>SUM(AD24,BF24)</f>
        <v>137450</v>
      </c>
      <c r="CI24" s="121">
        <f>SUM(AE24,BG24)</f>
        <v>175548</v>
      </c>
    </row>
    <row r="25" spans="1:87" s="136" customFormat="1" ht="13.5" customHeight="1" x14ac:dyDescent="0.15">
      <c r="A25" s="119" t="s">
        <v>21</v>
      </c>
      <c r="B25" s="120" t="s">
        <v>389</v>
      </c>
      <c r="C25" s="119" t="s">
        <v>390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8878</v>
      </c>
      <c r="L25" s="121">
        <f>+SUM(M25,R25,V25,W25,AC25)</f>
        <v>85213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85213</v>
      </c>
      <c r="X25" s="121">
        <v>84642</v>
      </c>
      <c r="Y25" s="121">
        <v>571</v>
      </c>
      <c r="Z25" s="121">
        <v>0</v>
      </c>
      <c r="AA25" s="121">
        <v>0</v>
      </c>
      <c r="AB25" s="121">
        <v>81309</v>
      </c>
      <c r="AC25" s="121">
        <v>0</v>
      </c>
      <c r="AD25" s="121">
        <v>4674</v>
      </c>
      <c r="AE25" s="121">
        <f>+SUM(D25,L25,AD25)</f>
        <v>89887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46967</v>
      </c>
      <c r="BE25" s="121">
        <v>0</v>
      </c>
      <c r="BF25" s="121">
        <v>382</v>
      </c>
      <c r="BG25" s="121">
        <f>+SUM(BF25,AN25,AF25)</f>
        <v>382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8878</v>
      </c>
      <c r="BP25" s="121">
        <f>SUM(L25,AN25)</f>
        <v>85213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85213</v>
      </c>
      <c r="CB25" s="121">
        <f>SUM(X25,AZ25)</f>
        <v>84642</v>
      </c>
      <c r="CC25" s="121">
        <f>SUM(Y25,BA25)</f>
        <v>571</v>
      </c>
      <c r="CD25" s="121">
        <f>SUM(Z25,BB25)</f>
        <v>0</v>
      </c>
      <c r="CE25" s="121">
        <f>SUM(AA25,BC25)</f>
        <v>0</v>
      </c>
      <c r="CF25" s="121">
        <f>SUM(AB25,BD25)</f>
        <v>128276</v>
      </c>
      <c r="CG25" s="121">
        <f>SUM(AC25,BE25)</f>
        <v>0</v>
      </c>
      <c r="CH25" s="121">
        <f>SUM(AD25,BF25)</f>
        <v>5056</v>
      </c>
      <c r="CI25" s="121">
        <f>SUM(AE25,BG25)</f>
        <v>90269</v>
      </c>
    </row>
    <row r="26" spans="1:87" s="136" customFormat="1" ht="13.5" customHeight="1" x14ac:dyDescent="0.15">
      <c r="A26" s="119" t="s">
        <v>21</v>
      </c>
      <c r="B26" s="120" t="s">
        <v>392</v>
      </c>
      <c r="C26" s="119" t="s">
        <v>393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10891</v>
      </c>
      <c r="L26" s="121">
        <f>+SUM(M26,R26,V26,W26,AC26)</f>
        <v>102886</v>
      </c>
      <c r="M26" s="121">
        <f>+SUM(N26:Q26)</f>
        <v>26889</v>
      </c>
      <c r="N26" s="121">
        <v>22442</v>
      </c>
      <c r="O26" s="121">
        <v>4447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75997</v>
      </c>
      <c r="X26" s="121">
        <v>75997</v>
      </c>
      <c r="Y26" s="121">
        <v>0</v>
      </c>
      <c r="Z26" s="121">
        <v>0</v>
      </c>
      <c r="AA26" s="121">
        <v>0</v>
      </c>
      <c r="AB26" s="121">
        <v>111648</v>
      </c>
      <c r="AC26" s="121">
        <v>0</v>
      </c>
      <c r="AD26" s="121">
        <v>0</v>
      </c>
      <c r="AE26" s="121">
        <f>+SUM(D26,L26,AD26)</f>
        <v>102886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41097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10891</v>
      </c>
      <c r="BP26" s="121">
        <f>SUM(L26,AN26)</f>
        <v>102886</v>
      </c>
      <c r="BQ26" s="121">
        <f>SUM(M26,AO26)</f>
        <v>26889</v>
      </c>
      <c r="BR26" s="121">
        <f>SUM(N26,AP26)</f>
        <v>22442</v>
      </c>
      <c r="BS26" s="121">
        <f>SUM(O26,AQ26)</f>
        <v>4447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75997</v>
      </c>
      <c r="CB26" s="121">
        <f>SUM(X26,AZ26)</f>
        <v>75997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152745</v>
      </c>
      <c r="CG26" s="121">
        <f>SUM(AC26,BE26)</f>
        <v>0</v>
      </c>
      <c r="CH26" s="121">
        <f>SUM(AD26,BF26)</f>
        <v>0</v>
      </c>
      <c r="CI26" s="121">
        <f>SUM(AE26,BG26)</f>
        <v>102886</v>
      </c>
    </row>
    <row r="27" spans="1:87" s="136" customFormat="1" ht="13.5" customHeight="1" x14ac:dyDescent="0.15">
      <c r="A27" s="119" t="s">
        <v>21</v>
      </c>
      <c r="B27" s="120" t="s">
        <v>394</v>
      </c>
      <c r="C27" s="119" t="s">
        <v>395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38894</v>
      </c>
      <c r="M27" s="121">
        <f>+SUM(N27:Q27)</f>
        <v>38894</v>
      </c>
      <c r="N27" s="121">
        <v>0</v>
      </c>
      <c r="O27" s="121">
        <v>22669</v>
      </c>
      <c r="P27" s="121">
        <v>16225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487</v>
      </c>
      <c r="AC27" s="121">
        <v>0</v>
      </c>
      <c r="AD27" s="121">
        <v>0</v>
      </c>
      <c r="AE27" s="121">
        <f>+SUM(D27,L27,AD27)</f>
        <v>38894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22781</v>
      </c>
      <c r="AO27" s="121">
        <f>+SUM(AP27:AS27)</f>
        <v>22781</v>
      </c>
      <c r="AP27" s="121">
        <v>0</v>
      </c>
      <c r="AQ27" s="121">
        <v>12097</v>
      </c>
      <c r="AR27" s="121">
        <v>10684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22781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61675</v>
      </c>
      <c r="BQ27" s="121">
        <f>SUM(M27,AO27)</f>
        <v>61675</v>
      </c>
      <c r="BR27" s="121">
        <f>SUM(N27,AP27)</f>
        <v>0</v>
      </c>
      <c r="BS27" s="121">
        <f>SUM(O27,AQ27)</f>
        <v>34766</v>
      </c>
      <c r="BT27" s="121">
        <f>SUM(P27,AR27)</f>
        <v>26909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487</v>
      </c>
      <c r="CG27" s="121">
        <f>SUM(AC27,BE27)</f>
        <v>0</v>
      </c>
      <c r="CH27" s="121">
        <f>SUM(AD27,BF27)</f>
        <v>0</v>
      </c>
      <c r="CI27" s="121">
        <f>SUM(AE27,BG27)</f>
        <v>61675</v>
      </c>
    </row>
    <row r="28" spans="1:87" s="136" customFormat="1" ht="13.5" customHeight="1" x14ac:dyDescent="0.15">
      <c r="A28" s="119" t="s">
        <v>21</v>
      </c>
      <c r="B28" s="120" t="s">
        <v>396</v>
      </c>
      <c r="C28" s="119" t="s">
        <v>397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60284</v>
      </c>
      <c r="M28" s="121">
        <f>+SUM(N28:Q28)</f>
        <v>1200</v>
      </c>
      <c r="N28" s="121">
        <v>1200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59084</v>
      </c>
      <c r="X28" s="121">
        <v>15540</v>
      </c>
      <c r="Y28" s="121">
        <v>43544</v>
      </c>
      <c r="Z28" s="121">
        <v>0</v>
      </c>
      <c r="AA28" s="121">
        <v>0</v>
      </c>
      <c r="AB28" s="121">
        <v>1536</v>
      </c>
      <c r="AC28" s="121">
        <v>0</v>
      </c>
      <c r="AD28" s="121">
        <v>0</v>
      </c>
      <c r="AE28" s="121">
        <f>+SUM(D28,L28,AD28)</f>
        <v>60284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11212</v>
      </c>
      <c r="AO28" s="121">
        <f>+SUM(AP28:AS28)</f>
        <v>300</v>
      </c>
      <c r="AP28" s="121">
        <v>300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10912</v>
      </c>
      <c r="AZ28" s="121">
        <v>0</v>
      </c>
      <c r="BA28" s="121">
        <v>10912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11212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71496</v>
      </c>
      <c r="BQ28" s="121">
        <f>SUM(M28,AO28)</f>
        <v>1500</v>
      </c>
      <c r="BR28" s="121">
        <f>SUM(N28,AP28)</f>
        <v>1500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69996</v>
      </c>
      <c r="CB28" s="121">
        <f>SUM(X28,AZ28)</f>
        <v>15540</v>
      </c>
      <c r="CC28" s="121">
        <f>SUM(Y28,BA28)</f>
        <v>54456</v>
      </c>
      <c r="CD28" s="121">
        <f>SUM(Z28,BB28)</f>
        <v>0</v>
      </c>
      <c r="CE28" s="121">
        <f>SUM(AA28,BC28)</f>
        <v>0</v>
      </c>
      <c r="CF28" s="121">
        <f>SUM(AB28,BD28)</f>
        <v>1536</v>
      </c>
      <c r="CG28" s="121">
        <f>SUM(AC28,BE28)</f>
        <v>0</v>
      </c>
      <c r="CH28" s="121">
        <f>SUM(AD28,BF28)</f>
        <v>0</v>
      </c>
      <c r="CI28" s="121">
        <f>SUM(AE28,BG28)</f>
        <v>71496</v>
      </c>
    </row>
    <row r="29" spans="1:87" s="136" customFormat="1" ht="13.5" customHeight="1" x14ac:dyDescent="0.15">
      <c r="A29" s="119" t="s">
        <v>21</v>
      </c>
      <c r="B29" s="120" t="s">
        <v>398</v>
      </c>
      <c r="C29" s="119" t="s">
        <v>399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160283</v>
      </c>
      <c r="M29" s="121">
        <f>+SUM(N29:Q29)</f>
        <v>3682</v>
      </c>
      <c r="N29" s="121">
        <v>3682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156601</v>
      </c>
      <c r="X29" s="121">
        <v>47592</v>
      </c>
      <c r="Y29" s="121">
        <v>108781</v>
      </c>
      <c r="Z29" s="121">
        <v>222</v>
      </c>
      <c r="AA29" s="121">
        <v>6</v>
      </c>
      <c r="AB29" s="121">
        <v>3126</v>
      </c>
      <c r="AC29" s="121">
        <v>0</v>
      </c>
      <c r="AD29" s="121">
        <v>0</v>
      </c>
      <c r="AE29" s="121">
        <f>+SUM(D29,L29,AD29)</f>
        <v>160283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20012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20012</v>
      </c>
      <c r="AZ29" s="121">
        <v>0</v>
      </c>
      <c r="BA29" s="121">
        <v>20012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20012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180295</v>
      </c>
      <c r="BQ29" s="121">
        <f>SUM(M29,AO29)</f>
        <v>3682</v>
      </c>
      <c r="BR29" s="121">
        <f>SUM(N29,AP29)</f>
        <v>3682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176613</v>
      </c>
      <c r="CB29" s="121">
        <f>SUM(X29,AZ29)</f>
        <v>47592</v>
      </c>
      <c r="CC29" s="121">
        <f>SUM(Y29,BA29)</f>
        <v>128793</v>
      </c>
      <c r="CD29" s="121">
        <f>SUM(Z29,BB29)</f>
        <v>222</v>
      </c>
      <c r="CE29" s="121">
        <f>SUM(AA29,BC29)</f>
        <v>6</v>
      </c>
      <c r="CF29" s="121">
        <f>SUM(AB29,BD29)</f>
        <v>3126</v>
      </c>
      <c r="CG29" s="121">
        <f>SUM(AC29,BE29)</f>
        <v>0</v>
      </c>
      <c r="CH29" s="121">
        <f>SUM(AD29,BF29)</f>
        <v>0</v>
      </c>
      <c r="CI29" s="121">
        <f>SUM(AE29,BG29)</f>
        <v>180295</v>
      </c>
    </row>
    <row r="30" spans="1:87" s="136" customFormat="1" ht="13.5" customHeight="1" x14ac:dyDescent="0.15">
      <c r="A30" s="119" t="s">
        <v>21</v>
      </c>
      <c r="B30" s="120" t="s">
        <v>400</v>
      </c>
      <c r="C30" s="119" t="s">
        <v>401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93040</v>
      </c>
      <c r="M30" s="121">
        <f>+SUM(N30:Q30)</f>
        <v>18726</v>
      </c>
      <c r="N30" s="121">
        <v>5715</v>
      </c>
      <c r="O30" s="121">
        <v>0</v>
      </c>
      <c r="P30" s="121">
        <v>13011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74314</v>
      </c>
      <c r="X30" s="121">
        <v>45461</v>
      </c>
      <c r="Y30" s="121">
        <v>11364</v>
      </c>
      <c r="Z30" s="121">
        <v>17489</v>
      </c>
      <c r="AA30" s="121">
        <v>0</v>
      </c>
      <c r="AB30" s="121">
        <v>20</v>
      </c>
      <c r="AC30" s="121">
        <v>0</v>
      </c>
      <c r="AD30" s="121">
        <v>0</v>
      </c>
      <c r="AE30" s="121">
        <f>+SUM(D30,L30,AD30)</f>
        <v>93040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32299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32299</v>
      </c>
      <c r="AZ30" s="121">
        <v>0</v>
      </c>
      <c r="BA30" s="121">
        <v>32299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32299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125339</v>
      </c>
      <c r="BQ30" s="121">
        <f>SUM(M30,AO30)</f>
        <v>18726</v>
      </c>
      <c r="BR30" s="121">
        <f>SUM(N30,AP30)</f>
        <v>5715</v>
      </c>
      <c r="BS30" s="121">
        <f>SUM(O30,AQ30)</f>
        <v>0</v>
      </c>
      <c r="BT30" s="121">
        <f>SUM(P30,AR30)</f>
        <v>13011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106613</v>
      </c>
      <c r="CB30" s="121">
        <f>SUM(X30,AZ30)</f>
        <v>45461</v>
      </c>
      <c r="CC30" s="121">
        <f>SUM(Y30,BA30)</f>
        <v>43663</v>
      </c>
      <c r="CD30" s="121">
        <f>SUM(Z30,BB30)</f>
        <v>17489</v>
      </c>
      <c r="CE30" s="121">
        <f>SUM(AA30,BC30)</f>
        <v>0</v>
      </c>
      <c r="CF30" s="121">
        <f>SUM(AB30,BD30)</f>
        <v>20</v>
      </c>
      <c r="CG30" s="121">
        <f>SUM(AC30,BE30)</f>
        <v>0</v>
      </c>
      <c r="CH30" s="121">
        <f>SUM(AD30,BF30)</f>
        <v>0</v>
      </c>
      <c r="CI30" s="121">
        <f>SUM(AE30,BG30)</f>
        <v>125339</v>
      </c>
    </row>
    <row r="31" spans="1:87" s="136" customFormat="1" ht="13.5" customHeight="1" x14ac:dyDescent="0.15">
      <c r="A31" s="119" t="s">
        <v>21</v>
      </c>
      <c r="B31" s="120" t="s">
        <v>402</v>
      </c>
      <c r="C31" s="119" t="s">
        <v>403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59934</v>
      </c>
      <c r="M31" s="121">
        <f>+SUM(N31:Q31)</f>
        <v>3997</v>
      </c>
      <c r="N31" s="121">
        <v>3997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52644</v>
      </c>
      <c r="X31" s="121">
        <v>14611</v>
      </c>
      <c r="Y31" s="121">
        <v>37783</v>
      </c>
      <c r="Z31" s="121">
        <v>0</v>
      </c>
      <c r="AA31" s="121">
        <v>250</v>
      </c>
      <c r="AB31" s="121">
        <v>10887</v>
      </c>
      <c r="AC31" s="121">
        <v>3293</v>
      </c>
      <c r="AD31" s="121">
        <v>0</v>
      </c>
      <c r="AE31" s="121">
        <f>+SUM(D31,L31,AD31)</f>
        <v>59934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489</v>
      </c>
      <c r="AO31" s="121">
        <f>+SUM(AP31:AS31)</f>
        <v>489</v>
      </c>
      <c r="AP31" s="121">
        <v>489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8145</v>
      </c>
      <c r="BE31" s="121">
        <v>0</v>
      </c>
      <c r="BF31" s="121">
        <v>0</v>
      </c>
      <c r="BG31" s="121">
        <f>+SUM(BF31,AN31,AF31)</f>
        <v>489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60423</v>
      </c>
      <c r="BQ31" s="121">
        <f>SUM(M31,AO31)</f>
        <v>4486</v>
      </c>
      <c r="BR31" s="121">
        <f>SUM(N31,AP31)</f>
        <v>4486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52644</v>
      </c>
      <c r="CB31" s="121">
        <f>SUM(X31,AZ31)</f>
        <v>14611</v>
      </c>
      <c r="CC31" s="121">
        <f>SUM(Y31,BA31)</f>
        <v>37783</v>
      </c>
      <c r="CD31" s="121">
        <f>SUM(Z31,BB31)</f>
        <v>0</v>
      </c>
      <c r="CE31" s="121">
        <f>SUM(AA31,BC31)</f>
        <v>250</v>
      </c>
      <c r="CF31" s="121">
        <f>SUM(AB31,BD31)</f>
        <v>19032</v>
      </c>
      <c r="CG31" s="121">
        <f>SUM(AC31,BE31)</f>
        <v>3293</v>
      </c>
      <c r="CH31" s="121">
        <f>SUM(AD31,BF31)</f>
        <v>0</v>
      </c>
      <c r="CI31" s="121">
        <f>SUM(AE31,BG31)</f>
        <v>60423</v>
      </c>
    </row>
    <row r="32" spans="1:87" s="136" customFormat="1" ht="13.5" customHeight="1" x14ac:dyDescent="0.15">
      <c r="A32" s="119" t="s">
        <v>21</v>
      </c>
      <c r="B32" s="120" t="s">
        <v>408</v>
      </c>
      <c r="C32" s="119" t="s">
        <v>409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422081</v>
      </c>
      <c r="M32" s="121">
        <f>+SUM(N32:Q32)</f>
        <v>20121</v>
      </c>
      <c r="N32" s="121">
        <v>8231</v>
      </c>
      <c r="O32" s="121">
        <v>0</v>
      </c>
      <c r="P32" s="121">
        <v>11890</v>
      </c>
      <c r="Q32" s="121">
        <v>0</v>
      </c>
      <c r="R32" s="121">
        <f>+SUM(S32:U32)</f>
        <v>15898</v>
      </c>
      <c r="S32" s="121">
        <v>2114</v>
      </c>
      <c r="T32" s="121">
        <v>13784</v>
      </c>
      <c r="U32" s="121">
        <v>0</v>
      </c>
      <c r="V32" s="121">
        <v>0</v>
      </c>
      <c r="W32" s="121">
        <f>+SUM(X32:AA32)</f>
        <v>386062</v>
      </c>
      <c r="X32" s="121">
        <v>47202</v>
      </c>
      <c r="Y32" s="121">
        <v>334604</v>
      </c>
      <c r="Z32" s="121">
        <v>3099</v>
      </c>
      <c r="AA32" s="121">
        <v>1157</v>
      </c>
      <c r="AB32" s="121">
        <v>38613</v>
      </c>
      <c r="AC32" s="121">
        <v>0</v>
      </c>
      <c r="AD32" s="121">
        <v>8256</v>
      </c>
      <c r="AE32" s="121">
        <f>+SUM(D32,L32,AD32)</f>
        <v>430337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21263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422081</v>
      </c>
      <c r="BQ32" s="121">
        <f>SUM(M32,AO32)</f>
        <v>20121</v>
      </c>
      <c r="BR32" s="121">
        <f>SUM(N32,AP32)</f>
        <v>8231</v>
      </c>
      <c r="BS32" s="121">
        <f>SUM(O32,AQ32)</f>
        <v>0</v>
      </c>
      <c r="BT32" s="121">
        <f>SUM(P32,AR32)</f>
        <v>11890</v>
      </c>
      <c r="BU32" s="121">
        <f>SUM(Q32,AS32)</f>
        <v>0</v>
      </c>
      <c r="BV32" s="121">
        <f>SUM(R32,AT32)</f>
        <v>15898</v>
      </c>
      <c r="BW32" s="121">
        <f>SUM(S32,AU32)</f>
        <v>2114</v>
      </c>
      <c r="BX32" s="121">
        <f>SUM(T32,AV32)</f>
        <v>13784</v>
      </c>
      <c r="BY32" s="121">
        <f>SUM(U32,AW32)</f>
        <v>0</v>
      </c>
      <c r="BZ32" s="121">
        <f>SUM(V32,AX32)</f>
        <v>0</v>
      </c>
      <c r="CA32" s="121">
        <f>SUM(W32,AY32)</f>
        <v>386062</v>
      </c>
      <c r="CB32" s="121">
        <f>SUM(X32,AZ32)</f>
        <v>47202</v>
      </c>
      <c r="CC32" s="121">
        <f>SUM(Y32,BA32)</f>
        <v>334604</v>
      </c>
      <c r="CD32" s="121">
        <f>SUM(Z32,BB32)</f>
        <v>3099</v>
      </c>
      <c r="CE32" s="121">
        <f>SUM(AA32,BC32)</f>
        <v>1157</v>
      </c>
      <c r="CF32" s="121">
        <f>SUM(AB32,BD32)</f>
        <v>59876</v>
      </c>
      <c r="CG32" s="121">
        <f>SUM(AC32,BE32)</f>
        <v>0</v>
      </c>
      <c r="CH32" s="121">
        <f>SUM(AD32,BF32)</f>
        <v>8256</v>
      </c>
      <c r="CI32" s="121">
        <f>SUM(AE32,BG32)</f>
        <v>430337</v>
      </c>
    </row>
    <row r="33" spans="1:87" s="136" customFormat="1" ht="13.5" customHeight="1" x14ac:dyDescent="0.15">
      <c r="A33" s="119" t="s">
        <v>21</v>
      </c>
      <c r="B33" s="120" t="s">
        <v>411</v>
      </c>
      <c r="C33" s="119" t="s">
        <v>412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19910</v>
      </c>
      <c r="M33" s="121">
        <f>+SUM(N33:Q33)</f>
        <v>2303</v>
      </c>
      <c r="N33" s="121">
        <v>0</v>
      </c>
      <c r="O33" s="121">
        <v>2303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17607</v>
      </c>
      <c r="X33" s="121">
        <v>4595</v>
      </c>
      <c r="Y33" s="121">
        <v>0</v>
      </c>
      <c r="Z33" s="121">
        <v>10782</v>
      </c>
      <c r="AA33" s="121">
        <v>2230</v>
      </c>
      <c r="AB33" s="121">
        <v>718</v>
      </c>
      <c r="AC33" s="121">
        <v>0</v>
      </c>
      <c r="AD33" s="121">
        <v>0</v>
      </c>
      <c r="AE33" s="121">
        <f>+SUM(D33,L33,AD33)</f>
        <v>19910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19910</v>
      </c>
      <c r="BQ33" s="121">
        <f>SUM(M33,AO33)</f>
        <v>2303</v>
      </c>
      <c r="BR33" s="121">
        <f>SUM(N33,AP33)</f>
        <v>0</v>
      </c>
      <c r="BS33" s="121">
        <f>SUM(O33,AQ33)</f>
        <v>2303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17607</v>
      </c>
      <c r="CB33" s="121">
        <f>SUM(X33,AZ33)</f>
        <v>4595</v>
      </c>
      <c r="CC33" s="121">
        <f>SUM(Y33,BA33)</f>
        <v>0</v>
      </c>
      <c r="CD33" s="121">
        <f>SUM(Z33,BB33)</f>
        <v>10782</v>
      </c>
      <c r="CE33" s="121">
        <f>SUM(AA33,BC33)</f>
        <v>2230</v>
      </c>
      <c r="CF33" s="121">
        <f>SUM(AB33,BD33)</f>
        <v>718</v>
      </c>
      <c r="CG33" s="121">
        <f>SUM(AC33,BE33)</f>
        <v>0</v>
      </c>
      <c r="CH33" s="121">
        <f>SUM(AD33,BF33)</f>
        <v>0</v>
      </c>
      <c r="CI33" s="121">
        <f>SUM(AE33,BG33)</f>
        <v>19910</v>
      </c>
    </row>
    <row r="34" spans="1:87" s="136" customFormat="1" ht="13.5" customHeight="1" x14ac:dyDescent="0.15">
      <c r="A34" s="119" t="s">
        <v>21</v>
      </c>
      <c r="B34" s="120" t="s">
        <v>413</v>
      </c>
      <c r="C34" s="119" t="s">
        <v>414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17599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2428</v>
      </c>
      <c r="S34" s="121">
        <v>2428</v>
      </c>
      <c r="T34" s="121">
        <v>0</v>
      </c>
      <c r="U34" s="121">
        <v>0</v>
      </c>
      <c r="V34" s="121">
        <v>0</v>
      </c>
      <c r="W34" s="121">
        <f>+SUM(X34:AA34)</f>
        <v>15171</v>
      </c>
      <c r="X34" s="121">
        <v>4200</v>
      </c>
      <c r="Y34" s="121">
        <v>1582</v>
      </c>
      <c r="Z34" s="121">
        <v>9389</v>
      </c>
      <c r="AA34" s="121">
        <v>0</v>
      </c>
      <c r="AB34" s="121">
        <v>990</v>
      </c>
      <c r="AC34" s="121">
        <v>0</v>
      </c>
      <c r="AD34" s="121">
        <v>0</v>
      </c>
      <c r="AE34" s="121">
        <f>+SUM(D34,L34,AD34)</f>
        <v>17599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671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363</v>
      </c>
      <c r="AU34" s="121">
        <v>0</v>
      </c>
      <c r="AV34" s="121">
        <v>363</v>
      </c>
      <c r="AW34" s="121">
        <v>0</v>
      </c>
      <c r="AX34" s="121">
        <v>0</v>
      </c>
      <c r="AY34" s="121">
        <f>+SUM(AZ34:BC34)</f>
        <v>308</v>
      </c>
      <c r="AZ34" s="121">
        <v>0</v>
      </c>
      <c r="BA34" s="121">
        <v>308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671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18270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2791</v>
      </c>
      <c r="BW34" s="121">
        <f>SUM(S34,AU34)</f>
        <v>2428</v>
      </c>
      <c r="BX34" s="121">
        <f>SUM(T34,AV34)</f>
        <v>363</v>
      </c>
      <c r="BY34" s="121">
        <f>SUM(U34,AW34)</f>
        <v>0</v>
      </c>
      <c r="BZ34" s="121">
        <f>SUM(V34,AX34)</f>
        <v>0</v>
      </c>
      <c r="CA34" s="121">
        <f>SUM(W34,AY34)</f>
        <v>15479</v>
      </c>
      <c r="CB34" s="121">
        <f>SUM(X34,AZ34)</f>
        <v>4200</v>
      </c>
      <c r="CC34" s="121">
        <f>SUM(Y34,BA34)</f>
        <v>1890</v>
      </c>
      <c r="CD34" s="121">
        <f>SUM(Z34,BB34)</f>
        <v>9389</v>
      </c>
      <c r="CE34" s="121">
        <f>SUM(AA34,BC34)</f>
        <v>0</v>
      </c>
      <c r="CF34" s="121">
        <f>SUM(AB34,BD34)</f>
        <v>990</v>
      </c>
      <c r="CG34" s="121">
        <f>SUM(AC34,BE34)</f>
        <v>0</v>
      </c>
      <c r="CH34" s="121">
        <f>SUM(AD34,BF34)</f>
        <v>0</v>
      </c>
      <c r="CI34" s="121">
        <f>SUM(AE34,BG34)</f>
        <v>18270</v>
      </c>
    </row>
    <row r="35" spans="1:87" s="136" customFormat="1" ht="13.5" customHeight="1" x14ac:dyDescent="0.15">
      <c r="A35" s="119" t="s">
        <v>21</v>
      </c>
      <c r="B35" s="120" t="s">
        <v>376</v>
      </c>
      <c r="C35" s="119" t="s">
        <v>377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179500</v>
      </c>
      <c r="AE35" s="121">
        <f>+SUM(D35,L35,AD35)</f>
        <v>179500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/>
      <c r="BE35" s="121">
        <v>0</v>
      </c>
      <c r="BF35" s="121">
        <v>112989</v>
      </c>
      <c r="BG35" s="121">
        <f>+SUM(BF35,AN35,AF35)</f>
        <v>112989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292489</v>
      </c>
      <c r="CI35" s="121">
        <f>SUM(AE35,BG35)</f>
        <v>292489</v>
      </c>
    </row>
    <row r="36" spans="1:87" s="136" customFormat="1" ht="13.5" customHeight="1" x14ac:dyDescent="0.15">
      <c r="A36" s="119" t="s">
        <v>21</v>
      </c>
      <c r="B36" s="120" t="s">
        <v>352</v>
      </c>
      <c r="C36" s="119" t="s">
        <v>378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/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269309</v>
      </c>
      <c r="AO36" s="121">
        <f>+SUM(AP36:AS36)</f>
        <v>29514</v>
      </c>
      <c r="AP36" s="121">
        <v>29514</v>
      </c>
      <c r="AQ36" s="121">
        <v>0</v>
      </c>
      <c r="AR36" s="121">
        <v>0</v>
      </c>
      <c r="AS36" s="121">
        <v>0</v>
      </c>
      <c r="AT36" s="121">
        <f>+SUM(AU36:AW36)</f>
        <v>62803</v>
      </c>
      <c r="AU36" s="121">
        <v>0</v>
      </c>
      <c r="AV36" s="121">
        <v>62803</v>
      </c>
      <c r="AW36" s="121">
        <v>0</v>
      </c>
      <c r="AX36" s="121">
        <v>0</v>
      </c>
      <c r="AY36" s="121">
        <f>+SUM(AZ36:BC36)</f>
        <v>176992</v>
      </c>
      <c r="AZ36" s="121">
        <v>0</v>
      </c>
      <c r="BA36" s="121">
        <v>0</v>
      </c>
      <c r="BB36" s="121">
        <v>8630</v>
      </c>
      <c r="BC36" s="121">
        <v>168362</v>
      </c>
      <c r="BD36" s="121"/>
      <c r="BE36" s="121">
        <v>0</v>
      </c>
      <c r="BF36" s="121">
        <v>15</v>
      </c>
      <c r="BG36" s="121">
        <f>+SUM(BF36,AN36,AF36)</f>
        <v>269324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269309</v>
      </c>
      <c r="BQ36" s="121">
        <f>SUM(M36,AO36)</f>
        <v>29514</v>
      </c>
      <c r="BR36" s="121">
        <f>SUM(N36,AP36)</f>
        <v>29514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62803</v>
      </c>
      <c r="BW36" s="121">
        <f>SUM(S36,AU36)</f>
        <v>0</v>
      </c>
      <c r="BX36" s="121">
        <f>SUM(T36,AV36)</f>
        <v>62803</v>
      </c>
      <c r="BY36" s="121">
        <f>SUM(U36,AW36)</f>
        <v>0</v>
      </c>
      <c r="BZ36" s="121">
        <f>SUM(V36,AX36)</f>
        <v>0</v>
      </c>
      <c r="CA36" s="121">
        <f>SUM(W36,AY36)</f>
        <v>176992</v>
      </c>
      <c r="CB36" s="121">
        <f>SUM(X36,AZ36)</f>
        <v>0</v>
      </c>
      <c r="CC36" s="121">
        <f>SUM(Y36,BA36)</f>
        <v>0</v>
      </c>
      <c r="CD36" s="121">
        <f>SUM(Z36,BB36)</f>
        <v>8630</v>
      </c>
      <c r="CE36" s="121">
        <f>SUM(AA36,BC36)</f>
        <v>168362</v>
      </c>
      <c r="CF36" s="121">
        <f>SUM(AB36,BD36)</f>
        <v>0</v>
      </c>
      <c r="CG36" s="121">
        <f>SUM(AC36,BE36)</f>
        <v>0</v>
      </c>
      <c r="CH36" s="121">
        <f>SUM(AD36,BF36)</f>
        <v>15</v>
      </c>
      <c r="CI36" s="121">
        <f>SUM(AE36,BG36)</f>
        <v>269324</v>
      </c>
    </row>
    <row r="37" spans="1:87" s="136" customFormat="1" ht="13.5" customHeight="1" x14ac:dyDescent="0.15">
      <c r="A37" s="119" t="s">
        <v>21</v>
      </c>
      <c r="B37" s="120" t="s">
        <v>335</v>
      </c>
      <c r="C37" s="119" t="s">
        <v>336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785392</v>
      </c>
      <c r="M37" s="121">
        <f>+SUM(N37:Q37)</f>
        <v>65646</v>
      </c>
      <c r="N37" s="121">
        <v>65646</v>
      </c>
      <c r="O37" s="121">
        <v>0</v>
      </c>
      <c r="P37" s="121">
        <v>0</v>
      </c>
      <c r="Q37" s="121">
        <v>0</v>
      </c>
      <c r="R37" s="121">
        <f>+SUM(S37:U37)</f>
        <v>317</v>
      </c>
      <c r="S37" s="121">
        <v>0</v>
      </c>
      <c r="T37" s="121">
        <v>0</v>
      </c>
      <c r="U37" s="121">
        <v>317</v>
      </c>
      <c r="V37" s="121">
        <v>0</v>
      </c>
      <c r="W37" s="121">
        <f>+SUM(X37:AA37)</f>
        <v>719429</v>
      </c>
      <c r="X37" s="121">
        <v>188326</v>
      </c>
      <c r="Y37" s="121">
        <v>438108</v>
      </c>
      <c r="Z37" s="121">
        <v>13295</v>
      </c>
      <c r="AA37" s="121">
        <v>79700</v>
      </c>
      <c r="AB37" s="121"/>
      <c r="AC37" s="121">
        <v>0</v>
      </c>
      <c r="AD37" s="121">
        <v>0</v>
      </c>
      <c r="AE37" s="121">
        <f>+SUM(D37,L37,AD37)</f>
        <v>785392</v>
      </c>
      <c r="AF37" s="121">
        <f>+SUM(AG37,AL37)</f>
        <v>495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495</v>
      </c>
      <c r="AM37" s="121"/>
      <c r="AN37" s="121">
        <f>+SUM(AO37,AT37,AX37,AY37,BE37)</f>
        <v>84218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40732</v>
      </c>
      <c r="AU37" s="121">
        <v>0</v>
      </c>
      <c r="AV37" s="121">
        <v>40732</v>
      </c>
      <c r="AW37" s="121">
        <v>0</v>
      </c>
      <c r="AX37" s="121">
        <v>0</v>
      </c>
      <c r="AY37" s="121">
        <f>+SUM(AZ37:BC37)</f>
        <v>43486</v>
      </c>
      <c r="AZ37" s="121">
        <v>0</v>
      </c>
      <c r="BA37" s="121">
        <v>0</v>
      </c>
      <c r="BB37" s="121">
        <v>17080</v>
      </c>
      <c r="BC37" s="121">
        <v>26406</v>
      </c>
      <c r="BD37" s="121"/>
      <c r="BE37" s="121">
        <v>0</v>
      </c>
      <c r="BF37" s="121">
        <v>0</v>
      </c>
      <c r="BG37" s="121">
        <f>+SUM(BF37,AN37,AF37)</f>
        <v>84713</v>
      </c>
      <c r="BH37" s="121">
        <f>SUM(D37,AF37)</f>
        <v>495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495</v>
      </c>
      <c r="BO37" s="121">
        <f>SUM(K37,AM37)</f>
        <v>0</v>
      </c>
      <c r="BP37" s="121">
        <f>SUM(L37,AN37)</f>
        <v>869610</v>
      </c>
      <c r="BQ37" s="121">
        <f>SUM(M37,AO37)</f>
        <v>65646</v>
      </c>
      <c r="BR37" s="121">
        <f>SUM(N37,AP37)</f>
        <v>65646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41049</v>
      </c>
      <c r="BW37" s="121">
        <f>SUM(S37,AU37)</f>
        <v>0</v>
      </c>
      <c r="BX37" s="121">
        <f>SUM(T37,AV37)</f>
        <v>40732</v>
      </c>
      <c r="BY37" s="121">
        <f>SUM(U37,AW37)</f>
        <v>317</v>
      </c>
      <c r="BZ37" s="121">
        <f>SUM(V37,AX37)</f>
        <v>0</v>
      </c>
      <c r="CA37" s="121">
        <f>SUM(W37,AY37)</f>
        <v>762915</v>
      </c>
      <c r="CB37" s="121">
        <f>SUM(X37,AZ37)</f>
        <v>188326</v>
      </c>
      <c r="CC37" s="121">
        <f>SUM(Y37,BA37)</f>
        <v>438108</v>
      </c>
      <c r="CD37" s="121">
        <f>SUM(Z37,BB37)</f>
        <v>30375</v>
      </c>
      <c r="CE37" s="121">
        <f>SUM(AA37,BC37)</f>
        <v>106106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870105</v>
      </c>
    </row>
    <row r="38" spans="1:87" s="136" customFormat="1" ht="13.5" customHeight="1" x14ac:dyDescent="0.15">
      <c r="A38" s="119" t="s">
        <v>21</v>
      </c>
      <c r="B38" s="120" t="s">
        <v>406</v>
      </c>
      <c r="C38" s="119" t="s">
        <v>407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51191</v>
      </c>
      <c r="AO38" s="121">
        <f>+SUM(AP38:AS38)</f>
        <v>16020</v>
      </c>
      <c r="AP38" s="121">
        <v>16020</v>
      </c>
      <c r="AQ38" s="121">
        <v>0</v>
      </c>
      <c r="AR38" s="121">
        <v>0</v>
      </c>
      <c r="AS38" s="121">
        <v>0</v>
      </c>
      <c r="AT38" s="121">
        <f>+SUM(AU38:AW38)</f>
        <v>27518</v>
      </c>
      <c r="AU38" s="121">
        <v>0</v>
      </c>
      <c r="AV38" s="121">
        <v>27518</v>
      </c>
      <c r="AW38" s="121">
        <v>0</v>
      </c>
      <c r="AX38" s="121">
        <v>0</v>
      </c>
      <c r="AY38" s="121">
        <f>+SUM(AZ38:BC38)</f>
        <v>7653</v>
      </c>
      <c r="AZ38" s="121">
        <v>0</v>
      </c>
      <c r="BA38" s="121">
        <v>0</v>
      </c>
      <c r="BB38" s="121">
        <v>6467</v>
      </c>
      <c r="BC38" s="121">
        <v>1186</v>
      </c>
      <c r="BD38" s="121"/>
      <c r="BE38" s="121">
        <v>0</v>
      </c>
      <c r="BF38" s="121">
        <v>14764</v>
      </c>
      <c r="BG38" s="121">
        <f>+SUM(BF38,AN38,AF38)</f>
        <v>65955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51191</v>
      </c>
      <c r="BQ38" s="121">
        <f>SUM(M38,AO38)</f>
        <v>16020</v>
      </c>
      <c r="BR38" s="121">
        <f>SUM(N38,AP38)</f>
        <v>16020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27518</v>
      </c>
      <c r="BW38" s="121">
        <f>SUM(S38,AU38)</f>
        <v>0</v>
      </c>
      <c r="BX38" s="121">
        <f>SUM(T38,AV38)</f>
        <v>27518</v>
      </c>
      <c r="BY38" s="121">
        <f>SUM(U38,AW38)</f>
        <v>0</v>
      </c>
      <c r="BZ38" s="121">
        <f>SUM(V38,AX38)</f>
        <v>0</v>
      </c>
      <c r="CA38" s="121">
        <f>SUM(W38,AY38)</f>
        <v>7653</v>
      </c>
      <c r="CB38" s="121">
        <f>SUM(X38,AZ38)</f>
        <v>0</v>
      </c>
      <c r="CC38" s="121">
        <f>SUM(Y38,BA38)</f>
        <v>0</v>
      </c>
      <c r="CD38" s="121">
        <f>SUM(Z38,BB38)</f>
        <v>6467</v>
      </c>
      <c r="CE38" s="121">
        <f>SUM(AA38,BC38)</f>
        <v>1186</v>
      </c>
      <c r="CF38" s="121">
        <f>SUM(AB38,BD38)</f>
        <v>0</v>
      </c>
      <c r="CG38" s="121">
        <f>SUM(AC38,BE38)</f>
        <v>0</v>
      </c>
      <c r="CH38" s="121">
        <f>SUM(AD38,BF38)</f>
        <v>14764</v>
      </c>
      <c r="CI38" s="121">
        <f>SUM(AE38,BG38)</f>
        <v>65955</v>
      </c>
    </row>
    <row r="39" spans="1:87" s="136" customFormat="1" ht="13.5" customHeight="1" x14ac:dyDescent="0.15">
      <c r="A39" s="119" t="s">
        <v>21</v>
      </c>
      <c r="B39" s="120" t="s">
        <v>404</v>
      </c>
      <c r="C39" s="119" t="s">
        <v>405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24004</v>
      </c>
      <c r="M39" s="121">
        <f>+SUM(N39:Q39)</f>
        <v>21494</v>
      </c>
      <c r="N39" s="121">
        <v>16273</v>
      </c>
      <c r="O39" s="121">
        <v>0</v>
      </c>
      <c r="P39" s="121">
        <v>5221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2510</v>
      </c>
      <c r="X39" s="121">
        <v>0</v>
      </c>
      <c r="Y39" s="121">
        <v>226</v>
      </c>
      <c r="Z39" s="121">
        <v>807</v>
      </c>
      <c r="AA39" s="121">
        <v>1477</v>
      </c>
      <c r="AB39" s="121"/>
      <c r="AC39" s="121">
        <v>0</v>
      </c>
      <c r="AD39" s="121">
        <v>16391</v>
      </c>
      <c r="AE39" s="121">
        <f>+SUM(D39,L39,AD39)</f>
        <v>40395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24004</v>
      </c>
      <c r="BQ39" s="121">
        <f>SUM(M39,AO39)</f>
        <v>21494</v>
      </c>
      <c r="BR39" s="121">
        <f>SUM(N39,AP39)</f>
        <v>16273</v>
      </c>
      <c r="BS39" s="121">
        <f>SUM(O39,AQ39)</f>
        <v>0</v>
      </c>
      <c r="BT39" s="121">
        <f>SUM(P39,AR39)</f>
        <v>5221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2510</v>
      </c>
      <c r="CB39" s="121">
        <f>SUM(X39,AZ39)</f>
        <v>0</v>
      </c>
      <c r="CC39" s="121">
        <f>SUM(Y39,BA39)</f>
        <v>226</v>
      </c>
      <c r="CD39" s="121">
        <f>SUM(Z39,BB39)</f>
        <v>807</v>
      </c>
      <c r="CE39" s="121">
        <f>SUM(AA39,BC39)</f>
        <v>1477</v>
      </c>
      <c r="CF39" s="121">
        <f>SUM(AB39,BD39)</f>
        <v>0</v>
      </c>
      <c r="CG39" s="121">
        <f>SUM(AC39,BE39)</f>
        <v>0</v>
      </c>
      <c r="CH39" s="121">
        <f>SUM(AD39,BF39)</f>
        <v>16391</v>
      </c>
      <c r="CI39" s="121">
        <f>SUM(AE39,BG39)</f>
        <v>40395</v>
      </c>
    </row>
    <row r="40" spans="1:87" s="136" customFormat="1" ht="13.5" customHeight="1" x14ac:dyDescent="0.15">
      <c r="A40" s="119" t="s">
        <v>21</v>
      </c>
      <c r="B40" s="120" t="s">
        <v>350</v>
      </c>
      <c r="C40" s="119" t="s">
        <v>363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962475</v>
      </c>
      <c r="M40" s="121">
        <f>+SUM(N40:Q40)</f>
        <v>102265</v>
      </c>
      <c r="N40" s="121">
        <v>26511</v>
      </c>
      <c r="O40" s="121">
        <v>0</v>
      </c>
      <c r="P40" s="121">
        <v>75754</v>
      </c>
      <c r="Q40" s="121">
        <v>0</v>
      </c>
      <c r="R40" s="121">
        <f>+SUM(S40:U40)</f>
        <v>633037</v>
      </c>
      <c r="S40" s="121">
        <v>0</v>
      </c>
      <c r="T40" s="121">
        <v>633037</v>
      </c>
      <c r="U40" s="121">
        <v>0</v>
      </c>
      <c r="V40" s="121">
        <v>0</v>
      </c>
      <c r="W40" s="121">
        <f>+SUM(X40:AA40)</f>
        <v>227173</v>
      </c>
      <c r="X40" s="121">
        <v>0</v>
      </c>
      <c r="Y40" s="121">
        <v>119158</v>
      </c>
      <c r="Z40" s="121">
        <v>94324</v>
      </c>
      <c r="AA40" s="121">
        <v>13691</v>
      </c>
      <c r="AB40" s="121"/>
      <c r="AC40" s="121">
        <v>0</v>
      </c>
      <c r="AD40" s="121">
        <v>387742</v>
      </c>
      <c r="AE40" s="121">
        <f>+SUM(D40,L40,AD40)</f>
        <v>1350217</v>
      </c>
      <c r="AF40" s="121">
        <f>+SUM(AG40,AL40)</f>
        <v>63838</v>
      </c>
      <c r="AG40" s="121">
        <f>+SUM(AH40:AK40)</f>
        <v>63838</v>
      </c>
      <c r="AH40" s="121">
        <v>0</v>
      </c>
      <c r="AI40" s="121">
        <v>0</v>
      </c>
      <c r="AJ40" s="121">
        <v>0</v>
      </c>
      <c r="AK40" s="121">
        <v>63838</v>
      </c>
      <c r="AL40" s="121">
        <v>0</v>
      </c>
      <c r="AM40" s="121"/>
      <c r="AN40" s="121">
        <f>+SUM(AO40,AT40,AX40,AY40,BE40)</f>
        <v>183287</v>
      </c>
      <c r="AO40" s="121">
        <f>+SUM(AP40:AS40)</f>
        <v>38960</v>
      </c>
      <c r="AP40" s="121">
        <v>14747</v>
      </c>
      <c r="AQ40" s="121">
        <v>0</v>
      </c>
      <c r="AR40" s="121">
        <v>24213</v>
      </c>
      <c r="AS40" s="121">
        <v>0</v>
      </c>
      <c r="AT40" s="121">
        <f>+SUM(AU40:AW40)</f>
        <v>80248</v>
      </c>
      <c r="AU40" s="121">
        <v>0</v>
      </c>
      <c r="AV40" s="121">
        <v>80248</v>
      </c>
      <c r="AW40" s="121">
        <v>0</v>
      </c>
      <c r="AX40" s="121">
        <v>0</v>
      </c>
      <c r="AY40" s="121">
        <f>+SUM(AZ40:BC40)</f>
        <v>62320</v>
      </c>
      <c r="AZ40" s="121">
        <v>2449</v>
      </c>
      <c r="BA40" s="121">
        <v>4068</v>
      </c>
      <c r="BB40" s="121">
        <v>0</v>
      </c>
      <c r="BC40" s="121">
        <v>55803</v>
      </c>
      <c r="BD40" s="121"/>
      <c r="BE40" s="121">
        <v>1759</v>
      </c>
      <c r="BF40" s="121">
        <v>0</v>
      </c>
      <c r="BG40" s="121">
        <f>+SUM(BF40,AN40,AF40)</f>
        <v>247125</v>
      </c>
      <c r="BH40" s="121">
        <f>SUM(D40,AF40)</f>
        <v>63838</v>
      </c>
      <c r="BI40" s="121">
        <f>SUM(E40,AG40)</f>
        <v>63838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63838</v>
      </c>
      <c r="BN40" s="121">
        <f>SUM(J40,AL40)</f>
        <v>0</v>
      </c>
      <c r="BO40" s="121">
        <f>SUM(K40,AM40)</f>
        <v>0</v>
      </c>
      <c r="BP40" s="121">
        <f>SUM(L40,AN40)</f>
        <v>1145762</v>
      </c>
      <c r="BQ40" s="121">
        <f>SUM(M40,AO40)</f>
        <v>141225</v>
      </c>
      <c r="BR40" s="121">
        <f>SUM(N40,AP40)</f>
        <v>41258</v>
      </c>
      <c r="BS40" s="121">
        <f>SUM(O40,AQ40)</f>
        <v>0</v>
      </c>
      <c r="BT40" s="121">
        <f>SUM(P40,AR40)</f>
        <v>99967</v>
      </c>
      <c r="BU40" s="121">
        <f>SUM(Q40,AS40)</f>
        <v>0</v>
      </c>
      <c r="BV40" s="121">
        <f>SUM(R40,AT40)</f>
        <v>713285</v>
      </c>
      <c r="BW40" s="121">
        <f>SUM(S40,AU40)</f>
        <v>0</v>
      </c>
      <c r="BX40" s="121">
        <f>SUM(T40,AV40)</f>
        <v>713285</v>
      </c>
      <c r="BY40" s="121">
        <f>SUM(U40,AW40)</f>
        <v>0</v>
      </c>
      <c r="BZ40" s="121">
        <f>SUM(V40,AX40)</f>
        <v>0</v>
      </c>
      <c r="CA40" s="121">
        <f>SUM(W40,AY40)</f>
        <v>289493</v>
      </c>
      <c r="CB40" s="121">
        <f>SUM(X40,AZ40)</f>
        <v>2449</v>
      </c>
      <c r="CC40" s="121">
        <f>SUM(Y40,BA40)</f>
        <v>123226</v>
      </c>
      <c r="CD40" s="121">
        <f>SUM(Z40,BB40)</f>
        <v>94324</v>
      </c>
      <c r="CE40" s="121">
        <f>SUM(AA40,BC40)</f>
        <v>69494</v>
      </c>
      <c r="CF40" s="121">
        <f>SUM(AB40,BD40)</f>
        <v>0</v>
      </c>
      <c r="CG40" s="121">
        <f>SUM(AC40,BE40)</f>
        <v>1759</v>
      </c>
      <c r="CH40" s="121">
        <f>SUM(AD40,BF40)</f>
        <v>387742</v>
      </c>
      <c r="CI40" s="121">
        <f>SUM(AE40,BG40)</f>
        <v>1597342</v>
      </c>
    </row>
    <row r="41" spans="1:87" s="136" customFormat="1" ht="13.5" customHeight="1" x14ac:dyDescent="0.15">
      <c r="A41" s="119" t="s">
        <v>21</v>
      </c>
      <c r="B41" s="120" t="s">
        <v>329</v>
      </c>
      <c r="C41" s="119" t="s">
        <v>330</v>
      </c>
      <c r="D41" s="121">
        <f>+SUM(E41,J41)</f>
        <v>37648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37648</v>
      </c>
      <c r="K41" s="121"/>
      <c r="L41" s="121">
        <f>+SUM(M41,R41,V41,W41,AC41)</f>
        <v>179522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179522</v>
      </c>
      <c r="X41" s="121">
        <v>0</v>
      </c>
      <c r="Y41" s="121">
        <v>0</v>
      </c>
      <c r="Z41" s="121">
        <v>179522</v>
      </c>
      <c r="AA41" s="121">
        <v>0</v>
      </c>
      <c r="AB41" s="121"/>
      <c r="AC41" s="121">
        <v>0</v>
      </c>
      <c r="AD41" s="121">
        <v>259525</v>
      </c>
      <c r="AE41" s="121">
        <f>+SUM(D41,L41,AD41)</f>
        <v>476695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37648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37648</v>
      </c>
      <c r="BO41" s="121">
        <f>SUM(K41,AM41)</f>
        <v>0</v>
      </c>
      <c r="BP41" s="121">
        <f>SUM(L41,AN41)</f>
        <v>179522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179522</v>
      </c>
      <c r="CB41" s="121">
        <f>SUM(X41,AZ41)</f>
        <v>0</v>
      </c>
      <c r="CC41" s="121">
        <f>SUM(Y41,BA41)</f>
        <v>0</v>
      </c>
      <c r="CD41" s="121">
        <f>SUM(Z41,BB41)</f>
        <v>179522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259525</v>
      </c>
      <c r="CI41" s="121">
        <f>SUM(AE41,BG41)</f>
        <v>476695</v>
      </c>
    </row>
    <row r="42" spans="1:87" s="136" customFormat="1" ht="13.5" customHeight="1" x14ac:dyDescent="0.15">
      <c r="A42" s="119" t="s">
        <v>21</v>
      </c>
      <c r="B42" s="120" t="s">
        <v>344</v>
      </c>
      <c r="C42" s="119" t="s">
        <v>345</v>
      </c>
      <c r="D42" s="121">
        <f>+SUM(E42,J42)</f>
        <v>32900</v>
      </c>
      <c r="E42" s="121">
        <f>+SUM(F42:I42)</f>
        <v>32900</v>
      </c>
      <c r="F42" s="121">
        <v>0</v>
      </c>
      <c r="G42" s="121">
        <v>0</v>
      </c>
      <c r="H42" s="121">
        <v>0</v>
      </c>
      <c r="I42" s="121">
        <v>32900</v>
      </c>
      <c r="J42" s="121">
        <v>0</v>
      </c>
      <c r="K42" s="121"/>
      <c r="L42" s="121">
        <f>+SUM(M42,R42,V42,W42,AC42)</f>
        <v>1230502</v>
      </c>
      <c r="M42" s="121">
        <f>+SUM(N42:Q42)</f>
        <v>40646</v>
      </c>
      <c r="N42" s="121">
        <v>40646</v>
      </c>
      <c r="O42" s="121">
        <v>0</v>
      </c>
      <c r="P42" s="121">
        <v>0</v>
      </c>
      <c r="Q42" s="121">
        <v>0</v>
      </c>
      <c r="R42" s="121">
        <f>+SUM(S42:U42)</f>
        <v>899134</v>
      </c>
      <c r="S42" s="121">
        <v>0</v>
      </c>
      <c r="T42" s="121">
        <v>899134</v>
      </c>
      <c r="U42" s="121">
        <v>0</v>
      </c>
      <c r="V42" s="121">
        <v>0</v>
      </c>
      <c r="W42" s="121">
        <f>+SUM(X42:AA42)</f>
        <v>290722</v>
      </c>
      <c r="X42" s="121">
        <v>0</v>
      </c>
      <c r="Y42" s="121">
        <v>258720</v>
      </c>
      <c r="Z42" s="121">
        <v>7515</v>
      </c>
      <c r="AA42" s="121">
        <v>24487</v>
      </c>
      <c r="AB42" s="121"/>
      <c r="AC42" s="121">
        <v>0</v>
      </c>
      <c r="AD42" s="121">
        <v>79152</v>
      </c>
      <c r="AE42" s="121">
        <f>+SUM(D42,L42,AD42)</f>
        <v>1342554</v>
      </c>
      <c r="AF42" s="121">
        <f>+SUM(AG42,AL42)</f>
        <v>57376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57376</v>
      </c>
      <c r="AM42" s="121"/>
      <c r="AN42" s="121">
        <f>+SUM(AO42,AT42,AX42,AY42,BE42)</f>
        <v>77535</v>
      </c>
      <c r="AO42" s="121">
        <f>+SUM(AP42:AS42)</f>
        <v>30513</v>
      </c>
      <c r="AP42" s="121">
        <v>21122</v>
      </c>
      <c r="AQ42" s="121">
        <v>0</v>
      </c>
      <c r="AR42" s="121">
        <v>9391</v>
      </c>
      <c r="AS42" s="121">
        <v>0</v>
      </c>
      <c r="AT42" s="121">
        <f>+SUM(AU42:AW42)</f>
        <v>28831</v>
      </c>
      <c r="AU42" s="121">
        <v>0</v>
      </c>
      <c r="AV42" s="121">
        <v>28831</v>
      </c>
      <c r="AW42" s="121">
        <v>0</v>
      </c>
      <c r="AX42" s="121">
        <v>0</v>
      </c>
      <c r="AY42" s="121">
        <f>+SUM(AZ42:BC42)</f>
        <v>18191</v>
      </c>
      <c r="AZ42" s="121">
        <v>0</v>
      </c>
      <c r="BA42" s="121">
        <v>3248</v>
      </c>
      <c r="BB42" s="121">
        <v>14890</v>
      </c>
      <c r="BC42" s="121">
        <v>53</v>
      </c>
      <c r="BD42" s="121"/>
      <c r="BE42" s="121">
        <v>0</v>
      </c>
      <c r="BF42" s="121">
        <v>3946</v>
      </c>
      <c r="BG42" s="121">
        <f>+SUM(BF42,AN42,AF42)</f>
        <v>138857</v>
      </c>
      <c r="BH42" s="121">
        <f>SUM(D42,AF42)</f>
        <v>90276</v>
      </c>
      <c r="BI42" s="121">
        <f>SUM(E42,AG42)</f>
        <v>32900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32900</v>
      </c>
      <c r="BN42" s="121">
        <f>SUM(J42,AL42)</f>
        <v>57376</v>
      </c>
      <c r="BO42" s="121">
        <f>SUM(K42,AM42)</f>
        <v>0</v>
      </c>
      <c r="BP42" s="121">
        <f>SUM(L42,AN42)</f>
        <v>1308037</v>
      </c>
      <c r="BQ42" s="121">
        <f>SUM(M42,AO42)</f>
        <v>71159</v>
      </c>
      <c r="BR42" s="121">
        <f>SUM(N42,AP42)</f>
        <v>61768</v>
      </c>
      <c r="BS42" s="121">
        <f>SUM(O42,AQ42)</f>
        <v>0</v>
      </c>
      <c r="BT42" s="121">
        <f>SUM(P42,AR42)</f>
        <v>9391</v>
      </c>
      <c r="BU42" s="121">
        <f>SUM(Q42,AS42)</f>
        <v>0</v>
      </c>
      <c r="BV42" s="121">
        <f>SUM(R42,AT42)</f>
        <v>927965</v>
      </c>
      <c r="BW42" s="121">
        <f>SUM(S42,AU42)</f>
        <v>0</v>
      </c>
      <c r="BX42" s="121">
        <f>SUM(T42,AV42)</f>
        <v>927965</v>
      </c>
      <c r="BY42" s="121">
        <f>SUM(U42,AW42)</f>
        <v>0</v>
      </c>
      <c r="BZ42" s="121">
        <f>SUM(V42,AX42)</f>
        <v>0</v>
      </c>
      <c r="CA42" s="121">
        <f>SUM(W42,AY42)</f>
        <v>308913</v>
      </c>
      <c r="CB42" s="121">
        <f>SUM(X42,AZ42)</f>
        <v>0</v>
      </c>
      <c r="CC42" s="121">
        <f>SUM(Y42,BA42)</f>
        <v>261968</v>
      </c>
      <c r="CD42" s="121">
        <f>SUM(Z42,BB42)</f>
        <v>22405</v>
      </c>
      <c r="CE42" s="121">
        <f>SUM(AA42,BC42)</f>
        <v>24540</v>
      </c>
      <c r="CF42" s="121">
        <f>SUM(AB42,BD42)</f>
        <v>0</v>
      </c>
      <c r="CG42" s="121">
        <f>SUM(AC42,BE42)</f>
        <v>0</v>
      </c>
      <c r="CH42" s="121">
        <f>SUM(AD42,BF42)</f>
        <v>83098</v>
      </c>
      <c r="CI42" s="121">
        <f>SUM(AE42,BG42)</f>
        <v>1481411</v>
      </c>
    </row>
    <row r="43" spans="1:87" s="136" customFormat="1" ht="13.5" customHeight="1" x14ac:dyDescent="0.15">
      <c r="A43" s="119" t="s">
        <v>21</v>
      </c>
      <c r="B43" s="120" t="s">
        <v>327</v>
      </c>
      <c r="C43" s="119" t="s">
        <v>339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677637</v>
      </c>
      <c r="M43" s="121">
        <f>+SUM(N43:Q43)</f>
        <v>41473</v>
      </c>
      <c r="N43" s="121">
        <v>41473</v>
      </c>
      <c r="O43" s="121">
        <v>0</v>
      </c>
      <c r="P43" s="121">
        <v>0</v>
      </c>
      <c r="Q43" s="121">
        <v>0</v>
      </c>
      <c r="R43" s="121">
        <f>+SUM(S43:U43)</f>
        <v>9254</v>
      </c>
      <c r="S43" s="121">
        <v>0</v>
      </c>
      <c r="T43" s="121">
        <v>9254</v>
      </c>
      <c r="U43" s="121">
        <v>0</v>
      </c>
      <c r="V43" s="121">
        <v>0</v>
      </c>
      <c r="W43" s="121">
        <f>+SUM(X43:AA43)</f>
        <v>626910</v>
      </c>
      <c r="X43" s="121">
        <v>0</v>
      </c>
      <c r="Y43" s="121">
        <v>626910</v>
      </c>
      <c r="Z43" s="121">
        <v>0</v>
      </c>
      <c r="AA43" s="121">
        <v>0</v>
      </c>
      <c r="AB43" s="121"/>
      <c r="AC43" s="121">
        <v>0</v>
      </c>
      <c r="AD43" s="121">
        <v>68121</v>
      </c>
      <c r="AE43" s="121">
        <f>+SUM(D43,L43,AD43)</f>
        <v>745758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/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677637</v>
      </c>
      <c r="BQ43" s="121">
        <f>SUM(M43,AO43)</f>
        <v>41473</v>
      </c>
      <c r="BR43" s="121">
        <f>SUM(N43,AP43)</f>
        <v>41473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9254</v>
      </c>
      <c r="BW43" s="121">
        <f>SUM(S43,AU43)</f>
        <v>0</v>
      </c>
      <c r="BX43" s="121">
        <f>SUM(T43,AV43)</f>
        <v>9254</v>
      </c>
      <c r="BY43" s="121">
        <f>SUM(U43,AW43)</f>
        <v>0</v>
      </c>
      <c r="BZ43" s="121">
        <f>SUM(V43,AX43)</f>
        <v>0</v>
      </c>
      <c r="CA43" s="121">
        <f>SUM(W43,AY43)</f>
        <v>626910</v>
      </c>
      <c r="CB43" s="121">
        <f>SUM(X43,AZ43)</f>
        <v>0</v>
      </c>
      <c r="CC43" s="121">
        <f>SUM(Y43,BA43)</f>
        <v>626910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68121</v>
      </c>
      <c r="CI43" s="121">
        <f>SUM(AE43,BG43)</f>
        <v>745758</v>
      </c>
    </row>
    <row r="44" spans="1:87" s="136" customFormat="1" ht="13.5" customHeight="1" x14ac:dyDescent="0.15">
      <c r="A44" s="119" t="s">
        <v>21</v>
      </c>
      <c r="B44" s="120" t="s">
        <v>346</v>
      </c>
      <c r="C44" s="119" t="s">
        <v>347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86650</v>
      </c>
      <c r="M44" s="121">
        <f>+SUM(N44:Q44)</f>
        <v>78005</v>
      </c>
      <c r="N44" s="121">
        <v>78005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8645</v>
      </c>
      <c r="X44" s="121">
        <v>0</v>
      </c>
      <c r="Y44" s="121">
        <v>0</v>
      </c>
      <c r="Z44" s="121">
        <v>0</v>
      </c>
      <c r="AA44" s="121">
        <v>8645</v>
      </c>
      <c r="AB44" s="121"/>
      <c r="AC44" s="121">
        <v>0</v>
      </c>
      <c r="AD44" s="121">
        <v>85669</v>
      </c>
      <c r="AE44" s="121">
        <f>+SUM(D44,L44,AD44)</f>
        <v>172319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86650</v>
      </c>
      <c r="BQ44" s="121">
        <f>SUM(M44,AO44)</f>
        <v>78005</v>
      </c>
      <c r="BR44" s="121">
        <f>SUM(N44,AP44)</f>
        <v>78005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8645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8645</v>
      </c>
      <c r="CF44" s="121">
        <f>SUM(AB44,BD44)</f>
        <v>0</v>
      </c>
      <c r="CG44" s="121">
        <f>SUM(AC44,BE44)</f>
        <v>0</v>
      </c>
      <c r="CH44" s="121">
        <f>SUM(AD44,BF44)</f>
        <v>85669</v>
      </c>
      <c r="CI44" s="121">
        <f>SUM(AE44,BG44)</f>
        <v>172319</v>
      </c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4">
    <sortCondition ref="A8:A44"/>
    <sortCondition ref="B8:B44"/>
    <sortCondition ref="C8:C4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43" man="1"/>
    <brk id="67" min="1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279</v>
      </c>
      <c r="D7" s="140">
        <f>SUM(L7,T7,AB7,AJ7,AR7,AZ7)</f>
        <v>216183</v>
      </c>
      <c r="E7" s="140">
        <f>SUM(M7,U7,AC7,AK7,AS7,BA7)</f>
        <v>3313422</v>
      </c>
      <c r="F7" s="140">
        <f>SUM(D7:E7)</f>
        <v>3529605</v>
      </c>
      <c r="G7" s="140">
        <f>SUM(O7,W7,AE7,AM7,AU7,BC7)</f>
        <v>52192</v>
      </c>
      <c r="H7" s="140">
        <f>SUM(P7,X7,AF7,AN7,AV7,BD7)</f>
        <v>702197</v>
      </c>
      <c r="I7" s="140">
        <f>SUM(G7:H7)</f>
        <v>754389</v>
      </c>
      <c r="J7" s="141">
        <f>COUNTIF(J$8:J$207,"&lt;&gt;")</f>
        <v>26</v>
      </c>
      <c r="K7" s="141">
        <f>COUNTIF(K$8:K$207,"&lt;&gt;")</f>
        <v>26</v>
      </c>
      <c r="L7" s="140">
        <f>SUM(L$8:L$207)</f>
        <v>0</v>
      </c>
      <c r="M7" s="140">
        <f>SUM(M$8:M$207)</f>
        <v>1748971</v>
      </c>
      <c r="N7" s="140">
        <f>IF(AND(L7&lt;&gt;"",M7&lt;&gt;""),SUM(L7:M7),"")</f>
        <v>1748971</v>
      </c>
      <c r="O7" s="140">
        <f>SUM(O$8:O$207)</f>
        <v>0</v>
      </c>
      <c r="P7" s="140">
        <f>SUM(P$8:P$207)</f>
        <v>388096</v>
      </c>
      <c r="Q7" s="140">
        <f>IF(AND(O7&lt;&gt;"",P7&lt;&gt;""),SUM(O7:P7),"")</f>
        <v>388096</v>
      </c>
      <c r="R7" s="141">
        <f>COUNTIF(R$8:R$207,"&lt;&gt;")</f>
        <v>19</v>
      </c>
      <c r="S7" s="141">
        <f>COUNTIF(S$8:S$207,"&lt;&gt;")</f>
        <v>19</v>
      </c>
      <c r="T7" s="140">
        <f>SUM(T$8:T$207)</f>
        <v>43864</v>
      </c>
      <c r="U7" s="140">
        <f>SUM(U$8:U$207)</f>
        <v>1436203</v>
      </c>
      <c r="V7" s="140">
        <f>IF(AND(T7&lt;&gt;"",U7&lt;&gt;""),SUM(T7:U7),"")</f>
        <v>1480067</v>
      </c>
      <c r="W7" s="140">
        <f>SUM(W$8:W$207)</f>
        <v>52192</v>
      </c>
      <c r="X7" s="140">
        <f>SUM(X$8:X$207)</f>
        <v>274338</v>
      </c>
      <c r="Y7" s="140">
        <f>IF(AND(W7&lt;&gt;"",X7&lt;&gt;""),SUM(W7:X7),"")</f>
        <v>326530</v>
      </c>
      <c r="Z7" s="141">
        <f>COUNTIF(Z$8:Z$207,"&lt;&gt;")</f>
        <v>14</v>
      </c>
      <c r="AA7" s="141">
        <f>COUNTIF(AA$8:AA$207,"&lt;&gt;")</f>
        <v>14</v>
      </c>
      <c r="AB7" s="140">
        <f>SUM(AB$8:AB$207)</f>
        <v>81827</v>
      </c>
      <c r="AC7" s="140">
        <f>SUM(AC$8:AC$207)</f>
        <v>118445</v>
      </c>
      <c r="AD7" s="140">
        <f>IF(AND(AB7&lt;&gt;"",AC7&lt;&gt;""),SUM(AB7:AC7),"")</f>
        <v>200272</v>
      </c>
      <c r="AE7" s="140">
        <f>SUM(AE$8:AE$207)</f>
        <v>0</v>
      </c>
      <c r="AF7" s="140">
        <f>SUM(AF$8:AF$207)</f>
        <v>39763</v>
      </c>
      <c r="AG7" s="140">
        <f>IF(AND(AE7&lt;&gt;"",AF7&lt;&gt;""),SUM(AE7:AF7),"")</f>
        <v>39763</v>
      </c>
      <c r="AH7" s="141">
        <f>COUNTIF(AH$8:AH$207,"&lt;&gt;")</f>
        <v>4</v>
      </c>
      <c r="AI7" s="141">
        <f>COUNTIF(AI$8:AI$207,"&lt;&gt;")</f>
        <v>4</v>
      </c>
      <c r="AJ7" s="140">
        <f>SUM(AJ$8:AJ$207)</f>
        <v>81433</v>
      </c>
      <c r="AK7" s="140">
        <f>SUM(AK$8:AK$207)</f>
        <v>9803</v>
      </c>
      <c r="AL7" s="140">
        <f>IF(AND(AJ7&lt;&gt;"",AK7&lt;&gt;""),SUM(AJ7:AK7),"")</f>
        <v>91236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9059</v>
      </c>
      <c r="AS7" s="140">
        <f>SUM(AS$8:AS$207)</f>
        <v>0</v>
      </c>
      <c r="AT7" s="140">
        <f>IF(AND(AR7&lt;&gt;"",AS7&lt;&gt;""),SUM(AR7:AS7),"")</f>
        <v>9059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231615</v>
      </c>
      <c r="F8" s="121">
        <f>SUM(D8:E8)</f>
        <v>231615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103609</v>
      </c>
      <c r="N8" s="121">
        <f>IF(AND(L8&lt;&gt;"",M8&lt;&gt;""),SUM(L8:M8),"")</f>
        <v>103609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128006</v>
      </c>
      <c r="V8" s="121">
        <f>IF(AND(T8&lt;&gt;"",U8&lt;&gt;""),SUM(T8:U8),"")</f>
        <v>128006</v>
      </c>
      <c r="W8" s="121">
        <v>0</v>
      </c>
      <c r="X8" s="121">
        <v>0</v>
      </c>
      <c r="Y8" s="121">
        <f>IF(AND(W8&lt;&gt;"",X8&lt;&gt;""),SUM(W8:X8),"")</f>
        <v>0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18803</v>
      </c>
      <c r="F9" s="121">
        <f>SUM(D9:E9)</f>
        <v>18803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18803</v>
      </c>
      <c r="N9" s="121">
        <f>IF(AND(L9&lt;&gt;"",M9&lt;&gt;""),SUM(L9:M9),"")</f>
        <v>18803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357437</v>
      </c>
      <c r="F10" s="121">
        <f>SUM(D10:E10)</f>
        <v>357437</v>
      </c>
      <c r="G10" s="121">
        <f>SUM(O10,W10,AE10,AM10,AU10,BC10)</f>
        <v>0</v>
      </c>
      <c r="H10" s="121">
        <f>SUM(P10,X10,AF10,AN10,AV10,BD10)</f>
        <v>21189</v>
      </c>
      <c r="I10" s="121">
        <f>SUM(G10:H10)</f>
        <v>21189</v>
      </c>
      <c r="J10" s="120" t="s">
        <v>335</v>
      </c>
      <c r="K10" s="119" t="s">
        <v>336</v>
      </c>
      <c r="L10" s="121">
        <v>0</v>
      </c>
      <c r="M10" s="121">
        <v>332171</v>
      </c>
      <c r="N10" s="121">
        <f>IF(AND(L10&lt;&gt;"",M10&lt;&gt;""),SUM(L10:M10),"")</f>
        <v>332171</v>
      </c>
      <c r="O10" s="121">
        <v>0</v>
      </c>
      <c r="P10" s="121">
        <v>21189</v>
      </c>
      <c r="Q10" s="121">
        <f>IF(AND(O10&lt;&gt;"",P10&lt;&gt;""),SUM(O10:P10),"")</f>
        <v>21189</v>
      </c>
      <c r="R10" s="120" t="s">
        <v>329</v>
      </c>
      <c r="S10" s="119" t="s">
        <v>330</v>
      </c>
      <c r="T10" s="121">
        <v>0</v>
      </c>
      <c r="U10" s="121">
        <v>25266</v>
      </c>
      <c r="V10" s="121">
        <f>IF(AND(T10&lt;&gt;"",U10&lt;&gt;""),SUM(T10:U10),"")</f>
        <v>25266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29100</v>
      </c>
      <c r="F11" s="121">
        <f>SUM(D11:E11)</f>
        <v>29100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 t="s">
        <v>327</v>
      </c>
      <c r="S11" s="119" t="s">
        <v>339</v>
      </c>
      <c r="T11" s="121">
        <v>0</v>
      </c>
      <c r="U11" s="121">
        <v>20414</v>
      </c>
      <c r="V11" s="121">
        <f>IF(AND(T11&lt;&gt;"",U11&lt;&gt;""),SUM(T11:U11),"")</f>
        <v>20414</v>
      </c>
      <c r="W11" s="121">
        <v>0</v>
      </c>
      <c r="X11" s="121">
        <v>0</v>
      </c>
      <c r="Y11" s="121">
        <f>IF(AND(W11&lt;&gt;"",X11&lt;&gt;""),SUM(W11:X11),"")</f>
        <v>0</v>
      </c>
      <c r="Z11" s="120" t="s">
        <v>329</v>
      </c>
      <c r="AA11" s="119" t="s">
        <v>330</v>
      </c>
      <c r="AB11" s="121">
        <v>0</v>
      </c>
      <c r="AC11" s="121">
        <v>8686</v>
      </c>
      <c r="AD11" s="121">
        <f>IF(AND(AB11&lt;&gt;"",AC11&lt;&gt;""),SUM(AB11:AC11),"")</f>
        <v>8686</v>
      </c>
      <c r="AE11" s="121">
        <v>0</v>
      </c>
      <c r="AF11" s="121">
        <v>0</v>
      </c>
      <c r="AG11" s="121">
        <f>IF(AND(AE11&lt;&gt;"",AF11&lt;&gt;""),SUM(AE11:AF11),"")</f>
        <v>0</v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SUM(L12,T12,AB12,AJ12,AR12,AZ12)</f>
        <v>0</v>
      </c>
      <c r="E12" s="121">
        <f>SUM(M12,U12,AC12,AK12,AS12,BA12)</f>
        <v>327434</v>
      </c>
      <c r="F12" s="121">
        <f>SUM(D12:E12)</f>
        <v>327434</v>
      </c>
      <c r="G12" s="121">
        <f>SUM(O12,W12,AE12,AM12,AU12,BC12)</f>
        <v>0</v>
      </c>
      <c r="H12" s="121">
        <f>SUM(P12,X12,AF12,AN12,AV12,BD12)</f>
        <v>19543</v>
      </c>
      <c r="I12" s="121">
        <f>SUM(G12:H12)</f>
        <v>19543</v>
      </c>
      <c r="J12" s="120" t="s">
        <v>335</v>
      </c>
      <c r="K12" s="119" t="s">
        <v>336</v>
      </c>
      <c r="L12" s="121">
        <v>0</v>
      </c>
      <c r="M12" s="121">
        <v>306374</v>
      </c>
      <c r="N12" s="121">
        <f>IF(AND(L12&lt;&gt;"",M12&lt;&gt;""),SUM(L12:M12),"")</f>
        <v>306374</v>
      </c>
      <c r="O12" s="121">
        <v>0</v>
      </c>
      <c r="P12" s="121">
        <v>19543</v>
      </c>
      <c r="Q12" s="121">
        <f>IF(AND(O12&lt;&gt;"",P12&lt;&gt;""),SUM(O12:P12),"")</f>
        <v>19543</v>
      </c>
      <c r="R12" s="120" t="s">
        <v>329</v>
      </c>
      <c r="S12" s="119" t="s">
        <v>330</v>
      </c>
      <c r="T12" s="121">
        <v>0</v>
      </c>
      <c r="U12" s="121">
        <v>21060</v>
      </c>
      <c r="V12" s="121">
        <f>IF(AND(T12&lt;&gt;"",U12&lt;&gt;""),SUM(T12:U12),"")</f>
        <v>21060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SUM(L13,T13,AB13,AJ13,AR13,AZ13)</f>
        <v>28634</v>
      </c>
      <c r="E13" s="121">
        <f>SUM(M13,U13,AC13,AK13,AS13,BA13)</f>
        <v>304620</v>
      </c>
      <c r="F13" s="121">
        <f>SUM(D13:E13)</f>
        <v>333254</v>
      </c>
      <c r="G13" s="121">
        <f>SUM(O13,W13,AE13,AM13,AU13,BC13)</f>
        <v>14246</v>
      </c>
      <c r="H13" s="121">
        <f>SUM(P13,X13,AF13,AN13,AV13,BD13)</f>
        <v>22890</v>
      </c>
      <c r="I13" s="121">
        <f>SUM(G13:H13)</f>
        <v>37136</v>
      </c>
      <c r="J13" s="120" t="s">
        <v>329</v>
      </c>
      <c r="K13" s="119" t="s">
        <v>330</v>
      </c>
      <c r="L13" s="121">
        <v>0</v>
      </c>
      <c r="M13" s="121">
        <v>10053</v>
      </c>
      <c r="N13" s="121">
        <f>IF(AND(L13&lt;&gt;"",M13&lt;&gt;""),SUM(L13:M13),"")</f>
        <v>10053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344</v>
      </c>
      <c r="S13" s="119" t="s">
        <v>345</v>
      </c>
      <c r="T13" s="121">
        <v>12400</v>
      </c>
      <c r="U13" s="121">
        <v>294567</v>
      </c>
      <c r="V13" s="121">
        <f>IF(AND(T13&lt;&gt;"",U13&lt;&gt;""),SUM(T13:U13),"")</f>
        <v>306967</v>
      </c>
      <c r="W13" s="121">
        <v>14246</v>
      </c>
      <c r="X13" s="121">
        <v>22890</v>
      </c>
      <c r="Y13" s="121">
        <f>IF(AND(W13&lt;&gt;"",X13&lt;&gt;""),SUM(W13:X13),"")</f>
        <v>37136</v>
      </c>
      <c r="Z13" s="120" t="s">
        <v>346</v>
      </c>
      <c r="AA13" s="119" t="s">
        <v>347</v>
      </c>
      <c r="AB13" s="121">
        <v>16234</v>
      </c>
      <c r="AC13" s="121">
        <v>0</v>
      </c>
      <c r="AD13" s="121">
        <f>IF(AND(AB13&lt;&gt;"",AC13&lt;&gt;""),SUM(AB13:AC13),"")</f>
        <v>16234</v>
      </c>
      <c r="AE13" s="121">
        <v>0</v>
      </c>
      <c r="AF13" s="121">
        <v>0</v>
      </c>
      <c r="AG13" s="121">
        <f>IF(AND(AE13&lt;&gt;"",AF13&lt;&gt;""),SUM(AE13:AF13),"")</f>
        <v>0</v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21</v>
      </c>
      <c r="B14" s="120" t="s">
        <v>348</v>
      </c>
      <c r="C14" s="119" t="s">
        <v>349</v>
      </c>
      <c r="D14" s="121">
        <f>SUM(L14,T14,AB14,AJ14,AR14,AZ14)</f>
        <v>35427</v>
      </c>
      <c r="E14" s="121">
        <f>SUM(M14,U14,AC14,AK14,AS14,BA14)</f>
        <v>334370</v>
      </c>
      <c r="F14" s="121">
        <f>SUM(D14:E14)</f>
        <v>369797</v>
      </c>
      <c r="G14" s="121">
        <f>SUM(O14,W14,AE14,AM14,AU14,BC14)</f>
        <v>0</v>
      </c>
      <c r="H14" s="121">
        <f>SUM(P14,X14,AF14,AN14,AV14,BD14)</f>
        <v>212896</v>
      </c>
      <c r="I14" s="121">
        <f>SUM(G14:H14)</f>
        <v>212896</v>
      </c>
      <c r="J14" s="120" t="s">
        <v>350</v>
      </c>
      <c r="K14" s="119" t="s">
        <v>351</v>
      </c>
      <c r="L14" s="121">
        <v>0</v>
      </c>
      <c r="M14" s="121">
        <v>293385</v>
      </c>
      <c r="N14" s="121">
        <f>IF(AND(L14&lt;&gt;"",M14&lt;&gt;""),SUM(L14:M14),"")</f>
        <v>293385</v>
      </c>
      <c r="O14" s="121">
        <v>0</v>
      </c>
      <c r="P14" s="121">
        <v>53782</v>
      </c>
      <c r="Q14" s="121">
        <f>IF(AND(O14&lt;&gt;"",P14&lt;&gt;""),SUM(O14:P14),"")</f>
        <v>53782</v>
      </c>
      <c r="R14" s="120" t="s">
        <v>352</v>
      </c>
      <c r="S14" s="119" t="s">
        <v>353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159114</v>
      </c>
      <c r="Y14" s="121">
        <f>IF(AND(W14&lt;&gt;"",X14&lt;&gt;""),SUM(W14:X14),"")</f>
        <v>159114</v>
      </c>
      <c r="Z14" s="120" t="s">
        <v>329</v>
      </c>
      <c r="AA14" s="119" t="s">
        <v>354</v>
      </c>
      <c r="AB14" s="121">
        <v>0</v>
      </c>
      <c r="AC14" s="121">
        <v>40985</v>
      </c>
      <c r="AD14" s="121">
        <f>IF(AND(AB14&lt;&gt;"",AC14&lt;&gt;""),SUM(AB14:AC14),"")</f>
        <v>40985</v>
      </c>
      <c r="AE14" s="121">
        <v>0</v>
      </c>
      <c r="AF14" s="121">
        <v>0</v>
      </c>
      <c r="AG14" s="121">
        <f>IF(AND(AE14&lt;&gt;"",AF14&lt;&gt;""),SUM(AE14:AF14),"")</f>
        <v>0</v>
      </c>
      <c r="AH14" s="120" t="s">
        <v>346</v>
      </c>
      <c r="AI14" s="119" t="s">
        <v>355</v>
      </c>
      <c r="AJ14" s="121">
        <v>35427</v>
      </c>
      <c r="AK14" s="121">
        <v>0</v>
      </c>
      <c r="AL14" s="121">
        <f>IF(AND(AJ14&lt;&gt;"",AK14&lt;&gt;""),SUM(AJ14:AK14),"")</f>
        <v>35427</v>
      </c>
      <c r="AM14" s="121">
        <v>0</v>
      </c>
      <c r="AN14" s="121">
        <v>0</v>
      </c>
      <c r="AO14" s="121">
        <f>IF(AND(AM14&lt;&gt;"",AN14&lt;&gt;""),SUM(AM14:AN14),"")</f>
        <v>0</v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21</v>
      </c>
      <c r="B15" s="120" t="s">
        <v>356</v>
      </c>
      <c r="C15" s="119" t="s">
        <v>357</v>
      </c>
      <c r="D15" s="121">
        <f>SUM(L15,T15,AB15,AJ15,AR15,AZ15)</f>
        <v>40678</v>
      </c>
      <c r="E15" s="121">
        <f>SUM(M15,U15,AC15,AK15,AS15,BA15)</f>
        <v>389484</v>
      </c>
      <c r="F15" s="121">
        <f>SUM(D15:E15)</f>
        <v>430162</v>
      </c>
      <c r="G15" s="121">
        <f>SUM(O15,W15,AE15,AM15,AU15,BC15)</f>
        <v>0</v>
      </c>
      <c r="H15" s="121">
        <f>SUM(P15,X15,AF15,AN15,AV15,BD15)</f>
        <v>11152</v>
      </c>
      <c r="I15" s="121">
        <f>SUM(G15:H15)</f>
        <v>11152</v>
      </c>
      <c r="J15" s="120" t="s">
        <v>329</v>
      </c>
      <c r="K15" s="205" t="s">
        <v>358</v>
      </c>
      <c r="L15" s="121">
        <v>0</v>
      </c>
      <c r="M15" s="121">
        <v>13186</v>
      </c>
      <c r="N15" s="121">
        <f>IF(AND(L15&lt;&gt;"",M15&lt;&gt;""),SUM(L15:M15),"")</f>
        <v>13186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344</v>
      </c>
      <c r="S15" s="205" t="s">
        <v>359</v>
      </c>
      <c r="T15" s="121">
        <v>17545</v>
      </c>
      <c r="U15" s="121">
        <v>376298</v>
      </c>
      <c r="V15" s="121">
        <f>IF(AND(T15&lt;&gt;"",U15&lt;&gt;""),SUM(T15:U15),"")</f>
        <v>393843</v>
      </c>
      <c r="W15" s="121">
        <v>0</v>
      </c>
      <c r="X15" s="121">
        <v>11152</v>
      </c>
      <c r="Y15" s="121">
        <f>IF(AND(W15&lt;&gt;"",X15&lt;&gt;""),SUM(W15:X15),"")</f>
        <v>11152</v>
      </c>
      <c r="Z15" s="120" t="s">
        <v>346</v>
      </c>
      <c r="AA15" s="119" t="s">
        <v>360</v>
      </c>
      <c r="AB15" s="121">
        <v>23133</v>
      </c>
      <c r="AC15" s="121">
        <v>0</v>
      </c>
      <c r="AD15" s="121">
        <f>IF(AND(AB15&lt;&gt;"",AC15&lt;&gt;""),SUM(AB15:AC15),"")</f>
        <v>23133</v>
      </c>
      <c r="AE15" s="121">
        <v>0</v>
      </c>
      <c r="AF15" s="121">
        <v>0</v>
      </c>
      <c r="AG15" s="121">
        <f>IF(AND(AE15&lt;&gt;"",AF15&lt;&gt;""),SUM(AE15:AF15),"")</f>
        <v>0</v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21</v>
      </c>
      <c r="B16" s="120" t="s">
        <v>361</v>
      </c>
      <c r="C16" s="119" t="s">
        <v>362</v>
      </c>
      <c r="D16" s="121">
        <f>SUM(L16,T16,AB16,AJ16,AR16,AZ16)</f>
        <v>51047</v>
      </c>
      <c r="E16" s="121">
        <f>SUM(M16,U16,AC16,AK16,AS16,BA16)</f>
        <v>548404</v>
      </c>
      <c r="F16" s="121">
        <f>SUM(D16:E16)</f>
        <v>599451</v>
      </c>
      <c r="G16" s="121">
        <f>SUM(O16,W16,AE16,AM16,AU16,BC16)</f>
        <v>37946</v>
      </c>
      <c r="H16" s="121">
        <f>SUM(P16,X16,AF16,AN16,AV16,BD16)</f>
        <v>91735</v>
      </c>
      <c r="I16" s="121">
        <f>SUM(G16:H16)</f>
        <v>129681</v>
      </c>
      <c r="J16" s="120" t="s">
        <v>350</v>
      </c>
      <c r="K16" s="119" t="s">
        <v>363</v>
      </c>
      <c r="L16" s="121">
        <v>0</v>
      </c>
      <c r="M16" s="121">
        <v>177009</v>
      </c>
      <c r="N16" s="121">
        <f>IF(AND(L16&lt;&gt;"",M16&lt;&gt;""),SUM(L16:M16),"")</f>
        <v>177009</v>
      </c>
      <c r="O16" s="121">
        <v>0</v>
      </c>
      <c r="P16" s="121">
        <v>75934</v>
      </c>
      <c r="Q16" s="121">
        <f>IF(AND(O16&lt;&gt;"",P16&lt;&gt;""),SUM(O16:P16),"")</f>
        <v>75934</v>
      </c>
      <c r="R16" s="120" t="s">
        <v>344</v>
      </c>
      <c r="S16" s="119" t="s">
        <v>345</v>
      </c>
      <c r="T16" s="121">
        <v>13919</v>
      </c>
      <c r="U16" s="121">
        <v>334840</v>
      </c>
      <c r="V16" s="121">
        <f>IF(AND(T16&lt;&gt;"",U16&lt;&gt;""),SUM(T16:U16),"")</f>
        <v>348759</v>
      </c>
      <c r="W16" s="121">
        <v>37946</v>
      </c>
      <c r="X16" s="121">
        <v>15801</v>
      </c>
      <c r="Y16" s="121">
        <f>IF(AND(W16&lt;&gt;"",X16&lt;&gt;""),SUM(W16:X16),"")</f>
        <v>53747</v>
      </c>
      <c r="Z16" s="120" t="s">
        <v>329</v>
      </c>
      <c r="AA16" s="119" t="s">
        <v>330</v>
      </c>
      <c r="AB16" s="121">
        <v>0</v>
      </c>
      <c r="AC16" s="121">
        <v>36555</v>
      </c>
      <c r="AD16" s="121">
        <f>IF(AND(AB16&lt;&gt;"",AC16&lt;&gt;""),SUM(AB16:AC16),"")</f>
        <v>36555</v>
      </c>
      <c r="AE16" s="121">
        <v>0</v>
      </c>
      <c r="AF16" s="121">
        <v>0</v>
      </c>
      <c r="AG16" s="121">
        <f>IF(AND(AE16&lt;&gt;"",AF16&lt;&gt;""),SUM(AE16:AF16),"")</f>
        <v>0</v>
      </c>
      <c r="AH16" s="120" t="s">
        <v>346</v>
      </c>
      <c r="AI16" s="119" t="s">
        <v>347</v>
      </c>
      <c r="AJ16" s="121">
        <v>37128</v>
      </c>
      <c r="AK16" s="121">
        <v>0</v>
      </c>
      <c r="AL16" s="121">
        <f>IF(AND(AJ16&lt;&gt;"",AK16&lt;&gt;""),SUM(AJ16:AK16),"")</f>
        <v>37128</v>
      </c>
      <c r="AM16" s="121">
        <v>0</v>
      </c>
      <c r="AN16" s="121">
        <v>0</v>
      </c>
      <c r="AO16" s="121">
        <f>IF(AND(AM16&lt;&gt;"",AN16&lt;&gt;""),SUM(AM16:AN16),"")</f>
        <v>0</v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21</v>
      </c>
      <c r="B17" s="120" t="s">
        <v>364</v>
      </c>
      <c r="C17" s="119" t="s">
        <v>365</v>
      </c>
      <c r="D17" s="121">
        <f>SUM(L17,T17,AB17,AJ17,AR17,AZ17)</f>
        <v>0</v>
      </c>
      <c r="E17" s="121">
        <f>SUM(M17,U17,AC17,AK17,AS17,BA17)</f>
        <v>53352</v>
      </c>
      <c r="F17" s="121">
        <f>SUM(D17:E17)</f>
        <v>53352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329</v>
      </c>
      <c r="K17" s="119" t="s">
        <v>366</v>
      </c>
      <c r="L17" s="121">
        <v>0</v>
      </c>
      <c r="M17" s="121">
        <v>18162</v>
      </c>
      <c r="N17" s="121">
        <f>IF(AND(L17&lt;&gt;"",M17&lt;&gt;""),SUM(L17:M17),"")</f>
        <v>18162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327</v>
      </c>
      <c r="S17" s="119" t="s">
        <v>339</v>
      </c>
      <c r="T17" s="121">
        <v>0</v>
      </c>
      <c r="U17" s="121">
        <v>35190</v>
      </c>
      <c r="V17" s="121">
        <f>IF(AND(T17&lt;&gt;"",U17&lt;&gt;""),SUM(T17:U17),"")</f>
        <v>35190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21</v>
      </c>
      <c r="B18" s="120" t="s">
        <v>367</v>
      </c>
      <c r="C18" s="119" t="s">
        <v>368</v>
      </c>
      <c r="D18" s="121">
        <f>SUM(L18,T18,AB18,AJ18,AR18,AZ18)</f>
        <v>0</v>
      </c>
      <c r="E18" s="121">
        <f>SUM(M18,U18,AC18,AK18,AS18,BA18)</f>
        <v>34546</v>
      </c>
      <c r="F18" s="121">
        <f>SUM(D18:E18)</f>
        <v>34546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329</v>
      </c>
      <c r="K18" s="119" t="s">
        <v>330</v>
      </c>
      <c r="L18" s="121">
        <v>0</v>
      </c>
      <c r="M18" s="121">
        <v>34546</v>
      </c>
      <c r="N18" s="121">
        <f>IF(AND(L18&lt;&gt;"",M18&lt;&gt;""),SUM(L18:M18),"")</f>
        <v>34546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21</v>
      </c>
      <c r="B19" s="120" t="s">
        <v>369</v>
      </c>
      <c r="C19" s="119" t="s">
        <v>370</v>
      </c>
      <c r="D19" s="121">
        <f>SUM(L19,T19,AB19,AJ19,AR19,AZ19)</f>
        <v>0</v>
      </c>
      <c r="E19" s="121">
        <f>SUM(M19,U19,AC19,AK19,AS19,BA19)</f>
        <v>25785</v>
      </c>
      <c r="F19" s="121">
        <f>SUM(D19:E19)</f>
        <v>25785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329</v>
      </c>
      <c r="K19" s="119" t="s">
        <v>330</v>
      </c>
      <c r="L19" s="121">
        <v>0</v>
      </c>
      <c r="M19" s="121">
        <v>7827</v>
      </c>
      <c r="N19" s="121">
        <f>IF(AND(L19&lt;&gt;"",M19&lt;&gt;""),SUM(L19:M19),"")</f>
        <v>7827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327</v>
      </c>
      <c r="S19" s="119" t="s">
        <v>339</v>
      </c>
      <c r="T19" s="121">
        <v>0</v>
      </c>
      <c r="U19" s="121">
        <v>17958</v>
      </c>
      <c r="V19" s="121">
        <f>IF(AND(T19&lt;&gt;"",U19&lt;&gt;""),SUM(T19:U19),"")</f>
        <v>17958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21</v>
      </c>
      <c r="B20" s="120" t="s">
        <v>371</v>
      </c>
      <c r="C20" s="119" t="s">
        <v>372</v>
      </c>
      <c r="D20" s="121">
        <f>SUM(L20,T20,AB20,AJ20,AR20,AZ20)</f>
        <v>16446</v>
      </c>
      <c r="E20" s="121">
        <f>SUM(M20,U20,AC20,AK20,AS20,BA20)</f>
        <v>149431</v>
      </c>
      <c r="F20" s="121">
        <f>SUM(D20:E20)</f>
        <v>165877</v>
      </c>
      <c r="G20" s="121">
        <f>SUM(O20,W20,AE20,AM20,AU20,BC20)</f>
        <v>0</v>
      </c>
      <c r="H20" s="121">
        <f>SUM(P20,X20,AF20,AN20,AV20,BD20)</f>
        <v>52568</v>
      </c>
      <c r="I20" s="121">
        <f>SUM(G20:H20)</f>
        <v>52568</v>
      </c>
      <c r="J20" s="120" t="s">
        <v>350</v>
      </c>
      <c r="K20" s="119" t="s">
        <v>373</v>
      </c>
      <c r="L20" s="121">
        <v>0</v>
      </c>
      <c r="M20" s="121">
        <v>127465</v>
      </c>
      <c r="N20" s="121">
        <f>IF(AND(L20&lt;&gt;"",M20&lt;&gt;""),SUM(L20:M20),"")</f>
        <v>127465</v>
      </c>
      <c r="O20" s="121">
        <v>0</v>
      </c>
      <c r="P20" s="121">
        <v>52568</v>
      </c>
      <c r="Q20" s="121">
        <f>IF(AND(O20&lt;&gt;"",P20&lt;&gt;""),SUM(O20:P20),"")</f>
        <v>52568</v>
      </c>
      <c r="R20" s="120" t="s">
        <v>329</v>
      </c>
      <c r="S20" s="119" t="s">
        <v>330</v>
      </c>
      <c r="T20" s="121">
        <v>0</v>
      </c>
      <c r="U20" s="121">
        <v>21966</v>
      </c>
      <c r="V20" s="121">
        <f>IF(AND(T20&lt;&gt;"",U20&lt;&gt;""),SUM(T20:U20),"")</f>
        <v>21966</v>
      </c>
      <c r="W20" s="121">
        <v>0</v>
      </c>
      <c r="X20" s="121">
        <v>0</v>
      </c>
      <c r="Y20" s="121">
        <f>IF(AND(W20&lt;&gt;"",X20&lt;&gt;""),SUM(W20:X20),"")</f>
        <v>0</v>
      </c>
      <c r="Z20" s="120" t="s">
        <v>346</v>
      </c>
      <c r="AA20" s="119" t="s">
        <v>347</v>
      </c>
      <c r="AB20" s="121">
        <v>16446</v>
      </c>
      <c r="AC20" s="121">
        <v>0</v>
      </c>
      <c r="AD20" s="121">
        <f>IF(AND(AB20&lt;&gt;"",AC20&lt;&gt;""),SUM(AB20:AC20),"")</f>
        <v>16446</v>
      </c>
      <c r="AE20" s="121">
        <v>0</v>
      </c>
      <c r="AF20" s="121">
        <v>0</v>
      </c>
      <c r="AG20" s="121">
        <f>IF(AND(AE20&lt;&gt;"",AF20&lt;&gt;""),SUM(AE20:AF20),"")</f>
        <v>0</v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21</v>
      </c>
      <c r="B21" s="120" t="s">
        <v>374</v>
      </c>
      <c r="C21" s="119" t="s">
        <v>375</v>
      </c>
      <c r="D21" s="121">
        <f>SUM(L21,T21,AB21,AJ21,AR21,AZ21)</f>
        <v>9059</v>
      </c>
      <c r="E21" s="121">
        <f>SUM(M21,U21,AC21,AK21,AS21,BA21)</f>
        <v>106630</v>
      </c>
      <c r="F21" s="121">
        <f>SUM(D21:E21)</f>
        <v>115689</v>
      </c>
      <c r="G21" s="121">
        <f>SUM(O21,W21,AE21,AM21,AU21,BC21)</f>
        <v>0</v>
      </c>
      <c r="H21" s="121">
        <f>SUM(P21,X21,AF21,AN21,AV21,BD21)</f>
        <v>45761</v>
      </c>
      <c r="I21" s="121">
        <f>SUM(G21:H21)</f>
        <v>45761</v>
      </c>
      <c r="J21" s="120" t="s">
        <v>350</v>
      </c>
      <c r="K21" s="119" t="s">
        <v>373</v>
      </c>
      <c r="L21" s="121">
        <v>0</v>
      </c>
      <c r="M21" s="121">
        <v>70344</v>
      </c>
      <c r="N21" s="121">
        <f>IF(AND(L21&lt;&gt;"",M21&lt;&gt;""),SUM(L21:M21),"")</f>
        <v>70344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376</v>
      </c>
      <c r="S21" s="119" t="s">
        <v>377</v>
      </c>
      <c r="T21" s="121">
        <v>0</v>
      </c>
      <c r="U21" s="121">
        <v>26483</v>
      </c>
      <c r="V21" s="121">
        <f>IF(AND(T21&lt;&gt;"",U21&lt;&gt;""),SUM(T21:U21),"")</f>
        <v>26483</v>
      </c>
      <c r="W21" s="121">
        <v>0</v>
      </c>
      <c r="X21" s="121">
        <v>5998</v>
      </c>
      <c r="Y21" s="121">
        <f>IF(AND(W21&lt;&gt;"",X21&lt;&gt;""),SUM(W21:X21),"")</f>
        <v>5998</v>
      </c>
      <c r="Z21" s="120" t="s">
        <v>352</v>
      </c>
      <c r="AA21" s="119" t="s">
        <v>378</v>
      </c>
      <c r="AB21" s="121">
        <v>0</v>
      </c>
      <c r="AC21" s="121">
        <v>0</v>
      </c>
      <c r="AD21" s="121">
        <f>IF(AND(AB21&lt;&gt;"",AC21&lt;&gt;""),SUM(AB21:AC21),"")</f>
        <v>0</v>
      </c>
      <c r="AE21" s="121">
        <v>0</v>
      </c>
      <c r="AF21" s="121">
        <v>39763</v>
      </c>
      <c r="AG21" s="121">
        <f>IF(AND(AE21&lt;&gt;"",AF21&lt;&gt;""),SUM(AE21:AF21),"")</f>
        <v>39763</v>
      </c>
      <c r="AH21" s="120" t="s">
        <v>329</v>
      </c>
      <c r="AI21" s="119" t="s">
        <v>330</v>
      </c>
      <c r="AJ21" s="121">
        <v>0</v>
      </c>
      <c r="AK21" s="121">
        <v>9803</v>
      </c>
      <c r="AL21" s="121">
        <f>IF(AND(AJ21&lt;&gt;"",AK21&lt;&gt;""),SUM(AJ21:AK21),"")</f>
        <v>9803</v>
      </c>
      <c r="AM21" s="121">
        <v>0</v>
      </c>
      <c r="AN21" s="121">
        <v>0</v>
      </c>
      <c r="AO21" s="121">
        <f>IF(AND(AM21&lt;&gt;"",AN21&lt;&gt;""),SUM(AM21:AN21),"")</f>
        <v>0</v>
      </c>
      <c r="AP21" s="120" t="s">
        <v>346</v>
      </c>
      <c r="AQ21" s="119" t="s">
        <v>379</v>
      </c>
      <c r="AR21" s="121">
        <v>9059</v>
      </c>
      <c r="AS21" s="121">
        <v>0</v>
      </c>
      <c r="AT21" s="121">
        <f>IF(AND(AR21&lt;&gt;"",AS21&lt;&gt;""),SUM(AR21:AS21),"")</f>
        <v>9059</v>
      </c>
      <c r="AU21" s="121">
        <v>0</v>
      </c>
      <c r="AV21" s="121">
        <v>0</v>
      </c>
      <c r="AW21" s="121">
        <f>IF(AND(AU21&lt;&gt;"",AV21&lt;&gt;""),SUM(AU21:AV21),"")</f>
        <v>0</v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21</v>
      </c>
      <c r="B22" s="120" t="s">
        <v>380</v>
      </c>
      <c r="C22" s="119" t="s">
        <v>381</v>
      </c>
      <c r="D22" s="121">
        <f>SUM(L22,T22,AB22,AJ22,AR22,AZ22)</f>
        <v>2077</v>
      </c>
      <c r="E22" s="121">
        <f>SUM(M22,U22,AC22,AK22,AS22,BA22)</f>
        <v>14876</v>
      </c>
      <c r="F22" s="121">
        <f>SUM(D22:E22)</f>
        <v>16953</v>
      </c>
      <c r="G22" s="121">
        <f>SUM(O22,W22,AE22,AM22,AU22,BC22)</f>
        <v>0</v>
      </c>
      <c r="H22" s="121">
        <f>SUM(P22,X22,AF22,AN22,AV22,BD22)</f>
        <v>8305</v>
      </c>
      <c r="I22" s="121">
        <f>SUM(G22:H22)</f>
        <v>8305</v>
      </c>
      <c r="J22" s="120" t="s">
        <v>376</v>
      </c>
      <c r="K22" s="119" t="s">
        <v>377</v>
      </c>
      <c r="L22" s="121">
        <v>0</v>
      </c>
      <c r="M22" s="121">
        <v>14856</v>
      </c>
      <c r="N22" s="121">
        <f>IF(AND(L22&lt;&gt;"",M22&lt;&gt;""),SUM(L22:M22),"")</f>
        <v>14856</v>
      </c>
      <c r="O22" s="121">
        <v>0</v>
      </c>
      <c r="P22" s="121">
        <v>8305</v>
      </c>
      <c r="Q22" s="121">
        <f>IF(AND(O22&lt;&gt;"",P22&lt;&gt;""),SUM(O22:P22),"")</f>
        <v>8305</v>
      </c>
      <c r="R22" s="120" t="s">
        <v>329</v>
      </c>
      <c r="S22" s="119" t="s">
        <v>382</v>
      </c>
      <c r="T22" s="121">
        <v>0</v>
      </c>
      <c r="U22" s="121">
        <v>20</v>
      </c>
      <c r="V22" s="121">
        <f>IF(AND(T22&lt;&gt;"",U22&lt;&gt;""),SUM(T22:U22),"")</f>
        <v>20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346</v>
      </c>
      <c r="AA22" s="119" t="s">
        <v>383</v>
      </c>
      <c r="AB22" s="121">
        <v>2077</v>
      </c>
      <c r="AC22" s="121">
        <v>0</v>
      </c>
      <c r="AD22" s="121">
        <f>IF(AND(AB22&lt;&gt;"",AC22&lt;&gt;""),SUM(AB22:AC22),"")</f>
        <v>2077</v>
      </c>
      <c r="AE22" s="121">
        <v>0</v>
      </c>
      <c r="AF22" s="121">
        <v>0</v>
      </c>
      <c r="AG22" s="121">
        <f>IF(AND(AE22&lt;&gt;"",AF22&lt;&gt;""),SUM(AE22:AF22),"")</f>
        <v>0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21</v>
      </c>
      <c r="B23" s="120" t="s">
        <v>384</v>
      </c>
      <c r="C23" s="119" t="s">
        <v>385</v>
      </c>
      <c r="D23" s="121">
        <f>SUM(L23,T23,AB23,AJ23,AR23,AZ23)</f>
        <v>7623</v>
      </c>
      <c r="E23" s="121">
        <f>SUM(M23,U23,AC23,AK23,AS23,BA23)</f>
        <v>108062</v>
      </c>
      <c r="F23" s="121">
        <f>SUM(D23:E23)</f>
        <v>115685</v>
      </c>
      <c r="G23" s="121">
        <f>SUM(O23,W23,AE23,AM23,AU23,BC23)</f>
        <v>0</v>
      </c>
      <c r="H23" s="121">
        <f>SUM(P23,X23,AF23,AN23,AV23,BD23)</f>
        <v>47448</v>
      </c>
      <c r="I23" s="121">
        <f>SUM(G23:H23)</f>
        <v>47448</v>
      </c>
      <c r="J23" s="120" t="s">
        <v>376</v>
      </c>
      <c r="K23" s="119" t="s">
        <v>377</v>
      </c>
      <c r="L23" s="121">
        <v>0</v>
      </c>
      <c r="M23" s="121">
        <v>108042</v>
      </c>
      <c r="N23" s="121">
        <f>IF(AND(L23&lt;&gt;"",M23&lt;&gt;""),SUM(L23:M23),"")</f>
        <v>108042</v>
      </c>
      <c r="O23" s="121">
        <v>0</v>
      </c>
      <c r="P23" s="121">
        <v>47448</v>
      </c>
      <c r="Q23" s="121">
        <f>IF(AND(O23&lt;&gt;"",P23&lt;&gt;""),SUM(O23:P23),"")</f>
        <v>47448</v>
      </c>
      <c r="R23" s="120" t="s">
        <v>329</v>
      </c>
      <c r="S23" s="119" t="s">
        <v>330</v>
      </c>
      <c r="T23" s="121">
        <v>0</v>
      </c>
      <c r="U23" s="121">
        <v>20</v>
      </c>
      <c r="V23" s="121">
        <f>IF(AND(T23&lt;&gt;"",U23&lt;&gt;""),SUM(T23:U23),"")</f>
        <v>20</v>
      </c>
      <c r="W23" s="121">
        <v>0</v>
      </c>
      <c r="X23" s="121">
        <v>0</v>
      </c>
      <c r="Y23" s="121">
        <f>IF(AND(W23&lt;&gt;"",X23&lt;&gt;""),SUM(W23:X23),"")</f>
        <v>0</v>
      </c>
      <c r="Z23" s="120" t="s">
        <v>346</v>
      </c>
      <c r="AA23" s="119" t="s">
        <v>386</v>
      </c>
      <c r="AB23" s="121">
        <v>7623</v>
      </c>
      <c r="AC23" s="121">
        <v>0</v>
      </c>
      <c r="AD23" s="121">
        <f>IF(AND(AB23&lt;&gt;"",AC23&lt;&gt;""),SUM(AB23:AC23),"")</f>
        <v>7623</v>
      </c>
      <c r="AE23" s="121">
        <v>0</v>
      </c>
      <c r="AF23" s="121">
        <v>0</v>
      </c>
      <c r="AG23" s="121">
        <f>IF(AND(AE23&lt;&gt;"",AF23&lt;&gt;""),SUM(AE23:AF23),"")</f>
        <v>0</v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21</v>
      </c>
      <c r="B24" s="120" t="s">
        <v>387</v>
      </c>
      <c r="C24" s="119" t="s">
        <v>388</v>
      </c>
      <c r="D24" s="121">
        <f>SUM(L24,T24,AB24,AJ24,AR24,AZ24)</f>
        <v>5423</v>
      </c>
      <c r="E24" s="121">
        <f>SUM(M24,U24,AC24,AK24,AS24,BA24)</f>
        <v>30139</v>
      </c>
      <c r="F24" s="121">
        <f>SUM(D24:E24)</f>
        <v>35562</v>
      </c>
      <c r="G24" s="121">
        <f>SUM(O24,W24,AE24,AM24,AU24,BC24)</f>
        <v>0</v>
      </c>
      <c r="H24" s="121">
        <f>SUM(P24,X24,AF24,AN24,AV24,BD24)</f>
        <v>51238</v>
      </c>
      <c r="I24" s="121">
        <f>SUM(G24:H24)</f>
        <v>51238</v>
      </c>
      <c r="J24" s="120" t="s">
        <v>329</v>
      </c>
      <c r="K24" s="119" t="s">
        <v>330</v>
      </c>
      <c r="L24" s="121">
        <v>0</v>
      </c>
      <c r="M24" s="121">
        <v>20</v>
      </c>
      <c r="N24" s="121">
        <f>IF(AND(L24&lt;&gt;"",M24&lt;&gt;""),SUM(L24:M24),"")</f>
        <v>20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376</v>
      </c>
      <c r="S24" s="119" t="s">
        <v>377</v>
      </c>
      <c r="T24" s="121">
        <v>0</v>
      </c>
      <c r="U24" s="121">
        <v>30119</v>
      </c>
      <c r="V24" s="121">
        <f>IF(AND(T24&lt;&gt;"",U24&lt;&gt;""),SUM(T24:U24),"")</f>
        <v>30119</v>
      </c>
      <c r="W24" s="121">
        <v>0</v>
      </c>
      <c r="X24" s="121">
        <v>51238</v>
      </c>
      <c r="Y24" s="121">
        <f>IF(AND(W24&lt;&gt;"",X24&lt;&gt;""),SUM(W24:X24),"")</f>
        <v>51238</v>
      </c>
      <c r="Z24" s="120" t="s">
        <v>346</v>
      </c>
      <c r="AA24" s="119" t="s">
        <v>386</v>
      </c>
      <c r="AB24" s="121">
        <v>5423</v>
      </c>
      <c r="AC24" s="121">
        <v>0</v>
      </c>
      <c r="AD24" s="121">
        <f>IF(AND(AB24&lt;&gt;"",AC24&lt;&gt;""),SUM(AB24:AC24),"")</f>
        <v>5423</v>
      </c>
      <c r="AE24" s="121">
        <v>0</v>
      </c>
      <c r="AF24" s="121">
        <v>0</v>
      </c>
      <c r="AG24" s="121">
        <f>IF(AND(AE24&lt;&gt;"",AF24&lt;&gt;""),SUM(AE24:AF24),"")</f>
        <v>0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21</v>
      </c>
      <c r="B25" s="120" t="s">
        <v>389</v>
      </c>
      <c r="C25" s="119" t="s">
        <v>390</v>
      </c>
      <c r="D25" s="121">
        <f>SUM(L25,T25,AB25,AJ25,AR25,AZ25)</f>
        <v>8878</v>
      </c>
      <c r="E25" s="121">
        <f>SUM(M25,U25,AC25,AK25,AS25,BA25)</f>
        <v>81309</v>
      </c>
      <c r="F25" s="121">
        <f>SUM(D25:E25)</f>
        <v>90187</v>
      </c>
      <c r="G25" s="121">
        <f>SUM(O25,W25,AE25,AM25,AU25,BC25)</f>
        <v>0</v>
      </c>
      <c r="H25" s="121">
        <f>SUM(P25,X25,AF25,AN25,AV25,BD25)</f>
        <v>46967</v>
      </c>
      <c r="I25" s="121">
        <f>SUM(G25:H25)</f>
        <v>46967</v>
      </c>
      <c r="J25" s="120" t="s">
        <v>352</v>
      </c>
      <c r="K25" s="119" t="s">
        <v>378</v>
      </c>
      <c r="L25" s="121">
        <v>0</v>
      </c>
      <c r="M25" s="121">
        <v>0</v>
      </c>
      <c r="N25" s="121">
        <f>IF(AND(L25&lt;&gt;"",M25&lt;&gt;""),SUM(L25:M25),"")</f>
        <v>0</v>
      </c>
      <c r="O25" s="121">
        <v>0</v>
      </c>
      <c r="P25" s="121">
        <v>46967</v>
      </c>
      <c r="Q25" s="121">
        <f>IF(AND(O25&lt;&gt;"",P25&lt;&gt;""),SUM(O25:P25),"")</f>
        <v>46967</v>
      </c>
      <c r="R25" s="120" t="s">
        <v>350</v>
      </c>
      <c r="S25" s="119" t="s">
        <v>363</v>
      </c>
      <c r="T25" s="121">
        <v>0</v>
      </c>
      <c r="U25" s="121">
        <v>71506</v>
      </c>
      <c r="V25" s="121">
        <f>IF(AND(T25&lt;&gt;"",U25&lt;&gt;""),SUM(T25:U25),"")</f>
        <v>71506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329</v>
      </c>
      <c r="AA25" s="119" t="s">
        <v>366</v>
      </c>
      <c r="AB25" s="121">
        <v>0</v>
      </c>
      <c r="AC25" s="121">
        <v>9803</v>
      </c>
      <c r="AD25" s="121">
        <f>IF(AND(AB25&lt;&gt;"",AC25&lt;&gt;""),SUM(AB25:AC25),"")</f>
        <v>9803</v>
      </c>
      <c r="AE25" s="121">
        <v>0</v>
      </c>
      <c r="AF25" s="121">
        <v>0</v>
      </c>
      <c r="AG25" s="121">
        <f>IF(AND(AE25&lt;&gt;"",AF25&lt;&gt;""),SUM(AE25:AF25),"")</f>
        <v>0</v>
      </c>
      <c r="AH25" s="120" t="s">
        <v>346</v>
      </c>
      <c r="AI25" s="119" t="s">
        <v>391</v>
      </c>
      <c r="AJ25" s="121">
        <v>8878</v>
      </c>
      <c r="AK25" s="121">
        <v>0</v>
      </c>
      <c r="AL25" s="121">
        <f>IF(AND(AJ25&lt;&gt;"",AK25&lt;&gt;""),SUM(AJ25:AK25),"")</f>
        <v>8878</v>
      </c>
      <c r="AM25" s="121">
        <v>0</v>
      </c>
      <c r="AN25" s="121">
        <v>0</v>
      </c>
      <c r="AO25" s="121">
        <f>IF(AND(AM25&lt;&gt;"",AN25&lt;&gt;""),SUM(AM25:AN25),"")</f>
        <v>0</v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21</v>
      </c>
      <c r="B26" s="120" t="s">
        <v>392</v>
      </c>
      <c r="C26" s="119" t="s">
        <v>393</v>
      </c>
      <c r="D26" s="121">
        <f>SUM(L26,T26,AB26,AJ26,AR26,AZ26)</f>
        <v>10891</v>
      </c>
      <c r="E26" s="121">
        <f>SUM(M26,U26,AC26,AK26,AS26,BA26)</f>
        <v>111648</v>
      </c>
      <c r="F26" s="121">
        <f>SUM(D26:E26)</f>
        <v>122539</v>
      </c>
      <c r="G26" s="121">
        <f>SUM(O26,W26,AE26,AM26,AU26,BC26)</f>
        <v>0</v>
      </c>
      <c r="H26" s="121">
        <f>SUM(P26,X26,AF26,AN26,AV26,BD26)</f>
        <v>41097</v>
      </c>
      <c r="I26" s="121">
        <f>SUM(G26:H26)</f>
        <v>41097</v>
      </c>
      <c r="J26" s="120" t="s">
        <v>350</v>
      </c>
      <c r="K26" s="119" t="s">
        <v>363</v>
      </c>
      <c r="L26" s="121">
        <v>0</v>
      </c>
      <c r="M26" s="121">
        <v>96343</v>
      </c>
      <c r="N26" s="121">
        <f>IF(AND(L26&lt;&gt;"",M26&lt;&gt;""),SUM(L26:M26),"")</f>
        <v>96343</v>
      </c>
      <c r="O26" s="121">
        <v>0</v>
      </c>
      <c r="P26" s="121">
        <v>41097</v>
      </c>
      <c r="Q26" s="121">
        <f>IF(AND(O26&lt;&gt;"",P26&lt;&gt;""),SUM(O26:P26),"")</f>
        <v>41097</v>
      </c>
      <c r="R26" s="120" t="s">
        <v>329</v>
      </c>
      <c r="S26" s="119" t="s">
        <v>330</v>
      </c>
      <c r="T26" s="121">
        <v>0</v>
      </c>
      <c r="U26" s="121">
        <v>15305</v>
      </c>
      <c r="V26" s="121">
        <f>IF(AND(T26&lt;&gt;"",U26&lt;&gt;""),SUM(T26:U26),"")</f>
        <v>15305</v>
      </c>
      <c r="W26" s="121">
        <v>0</v>
      </c>
      <c r="X26" s="121">
        <v>0</v>
      </c>
      <c r="Y26" s="121">
        <f>IF(AND(W26&lt;&gt;"",X26&lt;&gt;""),SUM(W26:X26),"")</f>
        <v>0</v>
      </c>
      <c r="Z26" s="120" t="s">
        <v>346</v>
      </c>
      <c r="AA26" s="119" t="s">
        <v>347</v>
      </c>
      <c r="AB26" s="121">
        <v>10891</v>
      </c>
      <c r="AC26" s="121">
        <v>0</v>
      </c>
      <c r="AD26" s="121">
        <f>IF(AND(AB26&lt;&gt;"",AC26&lt;&gt;""),SUM(AB26:AC26),"")</f>
        <v>10891</v>
      </c>
      <c r="AE26" s="121">
        <v>0</v>
      </c>
      <c r="AF26" s="121">
        <v>0</v>
      </c>
      <c r="AG26" s="121">
        <f>IF(AND(AE26&lt;&gt;"",AF26&lt;&gt;""),SUM(AE26:AF26),"")</f>
        <v>0</v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21</v>
      </c>
      <c r="B27" s="120" t="s">
        <v>394</v>
      </c>
      <c r="C27" s="119" t="s">
        <v>395</v>
      </c>
      <c r="D27" s="121">
        <f>SUM(L27,T27,AB27,AJ27,AR27,AZ27)</f>
        <v>0</v>
      </c>
      <c r="E27" s="121">
        <f>SUM(M27,U27,AC27,AK27,AS27,BA27)</f>
        <v>487</v>
      </c>
      <c r="F27" s="121">
        <f>SUM(D27:E27)</f>
        <v>487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329</v>
      </c>
      <c r="K27" s="119" t="s">
        <v>330</v>
      </c>
      <c r="L27" s="121">
        <v>0</v>
      </c>
      <c r="M27" s="121">
        <v>487</v>
      </c>
      <c r="N27" s="121">
        <f>IF(AND(L27&lt;&gt;"",M27&lt;&gt;""),SUM(L27:M27),"")</f>
        <v>487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21</v>
      </c>
      <c r="B28" s="120" t="s">
        <v>396</v>
      </c>
      <c r="C28" s="119" t="s">
        <v>397</v>
      </c>
      <c r="D28" s="121">
        <f>SUM(L28,T28,AB28,AJ28,AR28,AZ28)</f>
        <v>0</v>
      </c>
      <c r="E28" s="121">
        <f>SUM(M28,U28,AC28,AK28,AS28,BA28)</f>
        <v>1536</v>
      </c>
      <c r="F28" s="121">
        <f>SUM(D28:E28)</f>
        <v>1536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329</v>
      </c>
      <c r="K28" s="119" t="s">
        <v>330</v>
      </c>
      <c r="L28" s="121">
        <v>0</v>
      </c>
      <c r="M28" s="121">
        <v>1536</v>
      </c>
      <c r="N28" s="121">
        <f>IF(AND(L28&lt;&gt;"",M28&lt;&gt;""),SUM(L28:M28),"")</f>
        <v>1536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21</v>
      </c>
      <c r="B29" s="120" t="s">
        <v>398</v>
      </c>
      <c r="C29" s="119" t="s">
        <v>399</v>
      </c>
      <c r="D29" s="121">
        <f>SUM(L29,T29,AB29,AJ29,AR29,AZ29)</f>
        <v>0</v>
      </c>
      <c r="E29" s="121">
        <f>SUM(M29,U29,AC29,AK29,AS29,BA29)</f>
        <v>3126</v>
      </c>
      <c r="F29" s="121">
        <f>SUM(D29:E29)</f>
        <v>3126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329</v>
      </c>
      <c r="K29" s="119" t="s">
        <v>330</v>
      </c>
      <c r="L29" s="121">
        <v>0</v>
      </c>
      <c r="M29" s="121">
        <v>3126</v>
      </c>
      <c r="N29" s="121">
        <f>IF(AND(L29&lt;&gt;"",M29&lt;&gt;""),SUM(L29:M29),"")</f>
        <v>3126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21</v>
      </c>
      <c r="B30" s="120" t="s">
        <v>400</v>
      </c>
      <c r="C30" s="119" t="s">
        <v>401</v>
      </c>
      <c r="D30" s="121">
        <f>SUM(L30,T30,AB30,AJ30,AR30,AZ30)</f>
        <v>0</v>
      </c>
      <c r="E30" s="121">
        <f>SUM(M30,U30,AC30,AK30,AS30,BA30)</f>
        <v>20</v>
      </c>
      <c r="F30" s="121">
        <f>SUM(D30:E30)</f>
        <v>20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 t="s">
        <v>329</v>
      </c>
      <c r="K30" s="119" t="s">
        <v>330</v>
      </c>
      <c r="L30" s="121">
        <v>0</v>
      </c>
      <c r="M30" s="121">
        <v>20</v>
      </c>
      <c r="N30" s="121">
        <f>IF(AND(L30&lt;&gt;"",M30&lt;&gt;""),SUM(L30:M30),"")</f>
        <v>20</v>
      </c>
      <c r="O30" s="121">
        <v>0</v>
      </c>
      <c r="P30" s="121">
        <v>0</v>
      </c>
      <c r="Q30" s="121">
        <f>IF(AND(O30&lt;&gt;"",P30&lt;&gt;""),SUM(O30:P30),"")</f>
        <v>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21</v>
      </c>
      <c r="B31" s="120" t="s">
        <v>402</v>
      </c>
      <c r="C31" s="119" t="s">
        <v>403</v>
      </c>
      <c r="D31" s="121">
        <f>SUM(L31,T31,AB31,AJ31,AR31,AZ31)</f>
        <v>0</v>
      </c>
      <c r="E31" s="121">
        <f>SUM(M31,U31,AC31,AK31,AS31,BA31)</f>
        <v>10887</v>
      </c>
      <c r="F31" s="121">
        <f>SUM(D31:E31)</f>
        <v>10887</v>
      </c>
      <c r="G31" s="121">
        <f>SUM(O31,W31,AE31,AM31,AU31,BC31)</f>
        <v>0</v>
      </c>
      <c r="H31" s="121">
        <f>SUM(P31,X31,AF31,AN31,AV31,BD31)</f>
        <v>8145</v>
      </c>
      <c r="I31" s="121">
        <f>SUM(G31:H31)</f>
        <v>8145</v>
      </c>
      <c r="J31" s="120" t="s">
        <v>404</v>
      </c>
      <c r="K31" s="119" t="s">
        <v>405</v>
      </c>
      <c r="L31" s="121">
        <v>0</v>
      </c>
      <c r="M31" s="121">
        <v>9899</v>
      </c>
      <c r="N31" s="121">
        <f>IF(AND(L31&lt;&gt;"",M31&lt;&gt;""),SUM(L31:M31),"")</f>
        <v>9899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406</v>
      </c>
      <c r="S31" s="119" t="s">
        <v>407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8145</v>
      </c>
      <c r="Y31" s="121">
        <f>IF(AND(W31&lt;&gt;"",X31&lt;&gt;""),SUM(W31:X31),"")</f>
        <v>8145</v>
      </c>
      <c r="Z31" s="120" t="s">
        <v>329</v>
      </c>
      <c r="AA31" s="119" t="s">
        <v>366</v>
      </c>
      <c r="AB31" s="121">
        <v>0</v>
      </c>
      <c r="AC31" s="121">
        <v>988</v>
      </c>
      <c r="AD31" s="121">
        <f>IF(AND(AB31&lt;&gt;"",AC31&lt;&gt;""),SUM(AB31:AC31),"")</f>
        <v>988</v>
      </c>
      <c r="AE31" s="121">
        <v>0</v>
      </c>
      <c r="AF31" s="121">
        <v>0</v>
      </c>
      <c r="AG31" s="121">
        <f>IF(AND(AE31&lt;&gt;"",AF31&lt;&gt;""),SUM(AE31:AF31),"")</f>
        <v>0</v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21</v>
      </c>
      <c r="B32" s="120" t="s">
        <v>408</v>
      </c>
      <c r="C32" s="119" t="s">
        <v>409</v>
      </c>
      <c r="D32" s="121">
        <f>SUM(L32,T32,AB32,AJ32,AR32,AZ32)</f>
        <v>0</v>
      </c>
      <c r="E32" s="121">
        <f>SUM(M32,U32,AC32,AK32,AS32,BA32)</f>
        <v>38613</v>
      </c>
      <c r="F32" s="121">
        <f>SUM(D32:E32)</f>
        <v>38613</v>
      </c>
      <c r="G32" s="121">
        <f>SUM(O32,W32,AE32,AM32,AU32,BC32)</f>
        <v>0</v>
      </c>
      <c r="H32" s="121">
        <f>SUM(P32,X32,AF32,AN32,AV32,BD32)</f>
        <v>21263</v>
      </c>
      <c r="I32" s="121">
        <f>SUM(G32:H32)</f>
        <v>21263</v>
      </c>
      <c r="J32" s="120" t="s">
        <v>406</v>
      </c>
      <c r="K32" s="119" t="s">
        <v>410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21263</v>
      </c>
      <c r="Q32" s="121">
        <f>IF(AND(O32&lt;&gt;"",P32&lt;&gt;""),SUM(O32:P32),"")</f>
        <v>21263</v>
      </c>
      <c r="R32" s="120" t="s">
        <v>404</v>
      </c>
      <c r="S32" s="119" t="s">
        <v>405</v>
      </c>
      <c r="T32" s="121">
        <v>0</v>
      </c>
      <c r="U32" s="121">
        <v>17185</v>
      </c>
      <c r="V32" s="121">
        <f>IF(AND(T32&lt;&gt;"",U32&lt;&gt;""),SUM(T32:U32),"")</f>
        <v>17185</v>
      </c>
      <c r="W32" s="121">
        <v>0</v>
      </c>
      <c r="X32" s="121">
        <v>0</v>
      </c>
      <c r="Y32" s="121">
        <f>IF(AND(W32&lt;&gt;"",X32&lt;&gt;""),SUM(W32:X32),"")</f>
        <v>0</v>
      </c>
      <c r="Z32" s="120" t="s">
        <v>329</v>
      </c>
      <c r="AA32" s="119" t="s">
        <v>330</v>
      </c>
      <c r="AB32" s="121">
        <v>0</v>
      </c>
      <c r="AC32" s="121">
        <v>21428</v>
      </c>
      <c r="AD32" s="121">
        <f>IF(AND(AB32&lt;&gt;"",AC32&lt;&gt;""),SUM(AB32:AC32),"")</f>
        <v>21428</v>
      </c>
      <c r="AE32" s="121">
        <v>0</v>
      </c>
      <c r="AF32" s="121">
        <v>0</v>
      </c>
      <c r="AG32" s="121">
        <f>IF(AND(AE32&lt;&gt;"",AF32&lt;&gt;""),SUM(AE32:AF32),"")</f>
        <v>0</v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21</v>
      </c>
      <c r="B33" s="120" t="s">
        <v>411</v>
      </c>
      <c r="C33" s="119" t="s">
        <v>412</v>
      </c>
      <c r="D33" s="121">
        <f>SUM(L33,T33,AB33,AJ33,AR33,AZ33)</f>
        <v>0</v>
      </c>
      <c r="E33" s="121">
        <f>SUM(M33,U33,AC33,AK33,AS33,BA33)</f>
        <v>718</v>
      </c>
      <c r="F33" s="121">
        <f>SUM(D33:E33)</f>
        <v>718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329</v>
      </c>
      <c r="K33" s="119" t="s">
        <v>366</v>
      </c>
      <c r="L33" s="121">
        <v>0</v>
      </c>
      <c r="M33" s="121">
        <v>718</v>
      </c>
      <c r="N33" s="121">
        <f>IF(AND(L33&lt;&gt;"",M33&lt;&gt;""),SUM(L33:M33),"")</f>
        <v>718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21</v>
      </c>
      <c r="B34" s="120" t="s">
        <v>413</v>
      </c>
      <c r="C34" s="119" t="s">
        <v>414</v>
      </c>
      <c r="D34" s="121">
        <f>SUM(L34,T34,AB34,AJ34,AR34,AZ34)</f>
        <v>0</v>
      </c>
      <c r="E34" s="121">
        <f>SUM(M34,U34,AC34,AK34,AS34,BA34)</f>
        <v>990</v>
      </c>
      <c r="F34" s="121">
        <f>SUM(D34:E34)</f>
        <v>990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329</v>
      </c>
      <c r="K34" s="119" t="s">
        <v>330</v>
      </c>
      <c r="L34" s="121">
        <v>0</v>
      </c>
      <c r="M34" s="121">
        <v>990</v>
      </c>
      <c r="N34" s="121">
        <f>IF(AND(L34&lt;&gt;"",M34&lt;&gt;""),SUM(L34:M34),"")</f>
        <v>990</v>
      </c>
      <c r="O34" s="121">
        <v>0</v>
      </c>
      <c r="P34" s="121">
        <v>0</v>
      </c>
      <c r="Q34" s="121">
        <f>IF(AND(O34&lt;&gt;"",P34&lt;&gt;""),SUM(O34:P34),"")</f>
        <v>0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4">
    <sortCondition ref="A8:A34"/>
    <sortCondition ref="B8:B34"/>
    <sortCondition ref="C8:C3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SUM(H7,L7,P7,T7,X7,AB7,AF7,AJ7,AN7,AR7,AV7,AZ7,BD7,BH7,BL7,BP7,BT7,BX7,CB7,CF7,CJ7,CN7,CR7,CV7,CZ7,DD7,DH7,DL7,DP7,DT7)</f>
        <v>3529605</v>
      </c>
      <c r="E7" s="140">
        <f>SUM(I7,M7,Q7,U7,Y7,AC7,AG7,AK7,AO7,AS7,AW7,BA7,BE7,BI7,BM7,BQ7,BU7,BY7,CC7,CG7,CK7,CO7,CS7,CW7,DA7,DE7,DI7,DM7,DQ7,DU7)</f>
        <v>754389</v>
      </c>
      <c r="F7" s="141">
        <f>COUNTIF(F$8:F$57,"&lt;&gt;")</f>
        <v>10</v>
      </c>
      <c r="G7" s="141">
        <f>COUNTIF(G$8:G$57,"&lt;&gt;")</f>
        <v>10</v>
      </c>
      <c r="H7" s="140">
        <f>SUM(H$8:H$57)</f>
        <v>1224040</v>
      </c>
      <c r="I7" s="140">
        <f>SUM(I$8:I$57)</f>
        <v>298482</v>
      </c>
      <c r="J7" s="141">
        <f>COUNTIF(J$8:J$57,"&lt;&gt;")</f>
        <v>10</v>
      </c>
      <c r="K7" s="141">
        <f>COUNTIF(K$8:K$57,"&lt;&gt;")</f>
        <v>10</v>
      </c>
      <c r="L7" s="140">
        <f>SUM(L$8:L$57)</f>
        <v>991401</v>
      </c>
      <c r="M7" s="140">
        <f>SUM(M$8:M$57)</f>
        <v>162842</v>
      </c>
      <c r="N7" s="141">
        <f>COUNTIF(N$8:N$57,"&lt;&gt;")</f>
        <v>7</v>
      </c>
      <c r="O7" s="141">
        <f>COUNTIF(O$8:O$57,"&lt;&gt;")</f>
        <v>7</v>
      </c>
      <c r="P7" s="140">
        <f>SUM(P$8:P$57)</f>
        <v>653079</v>
      </c>
      <c r="Q7" s="140">
        <f>SUM(Q$8:Q$57)</f>
        <v>200730</v>
      </c>
      <c r="R7" s="141">
        <f>COUNTIF(R$8:R$57,"&lt;&gt;")</f>
        <v>5</v>
      </c>
      <c r="S7" s="141">
        <f>COUNTIF(S$8:S$57,"&lt;&gt;")</f>
        <v>5</v>
      </c>
      <c r="T7" s="140">
        <f>SUM(T$8:T$57)</f>
        <v>190234</v>
      </c>
      <c r="U7" s="140">
        <f>SUM(U$8:U$57)</f>
        <v>92335</v>
      </c>
      <c r="V7" s="141">
        <f>COUNTIF(V$8:V$57,"&lt;&gt;")</f>
        <v>3</v>
      </c>
      <c r="W7" s="141">
        <f>COUNTIF(W$8:W$57,"&lt;&gt;")</f>
        <v>3</v>
      </c>
      <c r="X7" s="140">
        <f>SUM(X$8:X$57)</f>
        <v>109012</v>
      </c>
      <c r="Y7" s="140">
        <f>SUM(Y$8:Y$57)</f>
        <v>0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89456</v>
      </c>
      <c r="AC7" s="140">
        <f>SUM(AC$8:AC$57)</f>
        <v>0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43062</v>
      </c>
      <c r="AG7" s="140">
        <f>SUM(AG$8:AG$57)</f>
        <v>0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20809</v>
      </c>
      <c r="AK7" s="140">
        <f>SUM(AK$8:AK$57)</f>
        <v>0</v>
      </c>
      <c r="AL7" s="141">
        <f>COUNTIF(AL$8:AL$57,"&lt;&gt;")</f>
        <v>2</v>
      </c>
      <c r="AM7" s="141">
        <f>COUNTIF(AM$8:AM$57,"&lt;&gt;")</f>
        <v>2</v>
      </c>
      <c r="AN7" s="140">
        <f>SUM(AN$8:AN$57)</f>
        <v>41978</v>
      </c>
      <c r="AO7" s="140">
        <f>SUM(AO$8:AO$57)</f>
        <v>0</v>
      </c>
      <c r="AP7" s="141">
        <f>COUNTIF(AP$8:AP$57,"&lt;&gt;")</f>
        <v>2</v>
      </c>
      <c r="AQ7" s="141">
        <f>COUNTIF(AQ$8:AQ$57,"&lt;&gt;")</f>
        <v>2</v>
      </c>
      <c r="AR7" s="140">
        <f>SUM(AR$8:AR$57)</f>
        <v>27040</v>
      </c>
      <c r="AS7" s="140">
        <f>SUM(AS$8:AS$57)</f>
        <v>0</v>
      </c>
      <c r="AT7" s="141">
        <f>COUNTIF(AT$8:AT$57,"&lt;&gt;")</f>
        <v>2</v>
      </c>
      <c r="AU7" s="141">
        <f>COUNTIF(AU$8:AU$57,"&lt;&gt;")</f>
        <v>2</v>
      </c>
      <c r="AV7" s="140">
        <f>SUM(AV$8:AV$57)</f>
        <v>45437</v>
      </c>
      <c r="AW7" s="140">
        <f>SUM(AW$8:AW$57)</f>
        <v>0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7827</v>
      </c>
      <c r="BA7" s="140">
        <f>SUM(BA$8:BA$57)</f>
        <v>0</v>
      </c>
      <c r="BB7" s="141">
        <f>COUNTIF(BB$8:BB$57,"&lt;&gt;")</f>
        <v>1</v>
      </c>
      <c r="BC7" s="141">
        <f>COUNTIF(BC$8:BC$57,"&lt;&gt;")</f>
        <v>1</v>
      </c>
      <c r="BD7" s="140">
        <f>SUM(BD$8:BD$57)</f>
        <v>21966</v>
      </c>
      <c r="BE7" s="140">
        <f>SUM(BE$8:BE$57)</f>
        <v>0</v>
      </c>
      <c r="BF7" s="141">
        <f>COUNTIF(BF$8:BF$57,"&lt;&gt;")</f>
        <v>1</v>
      </c>
      <c r="BG7" s="141">
        <f>COUNTIF(BG$8:BG$57,"&lt;&gt;")</f>
        <v>1</v>
      </c>
      <c r="BH7" s="140">
        <f>SUM(BH$8:BH$57)</f>
        <v>9803</v>
      </c>
      <c r="BI7" s="140">
        <f>SUM(BI$8:BI$57)</f>
        <v>0</v>
      </c>
      <c r="BJ7" s="141">
        <f>COUNTIF(BJ$8:BJ$57,"&lt;&gt;")</f>
        <v>1</v>
      </c>
      <c r="BK7" s="141">
        <f>COUNTIF(BK$8:BK$57,"&lt;&gt;")</f>
        <v>1</v>
      </c>
      <c r="BL7" s="140">
        <f>SUM(BL$8:BL$57)</f>
        <v>20</v>
      </c>
      <c r="BM7" s="140">
        <f>SUM(BM$8:BM$57)</f>
        <v>0</v>
      </c>
      <c r="BN7" s="141">
        <f>COUNTIF(BN$8:BN$57,"&lt;&gt;")</f>
        <v>1</v>
      </c>
      <c r="BO7" s="141">
        <f>COUNTIF(BO$8:BO$57,"&lt;&gt;")</f>
        <v>1</v>
      </c>
      <c r="BP7" s="140">
        <f>SUM(BP$8:BP$57)</f>
        <v>20</v>
      </c>
      <c r="BQ7" s="140">
        <f>SUM(BQ$8:BQ$57)</f>
        <v>0</v>
      </c>
      <c r="BR7" s="141">
        <f>COUNTIF(BR$8:BR$57,"&lt;&gt;")</f>
        <v>1</v>
      </c>
      <c r="BS7" s="141">
        <f>COUNTIF(BS$8:BS$57,"&lt;&gt;")</f>
        <v>1</v>
      </c>
      <c r="BT7" s="140">
        <f>SUM(BT$8:BT$57)</f>
        <v>20</v>
      </c>
      <c r="BU7" s="140">
        <f>SUM(BU$8:BU$57)</f>
        <v>0</v>
      </c>
      <c r="BV7" s="141">
        <f>COUNTIF(BV$8:BV$57,"&lt;&gt;")</f>
        <v>1</v>
      </c>
      <c r="BW7" s="141">
        <f>COUNTIF(BW$8:BW$57,"&lt;&gt;")</f>
        <v>1</v>
      </c>
      <c r="BX7" s="140">
        <f>SUM(BX$8:BX$57)</f>
        <v>9803</v>
      </c>
      <c r="BY7" s="140">
        <f>SUM(BY$8:BY$57)</f>
        <v>0</v>
      </c>
      <c r="BZ7" s="141">
        <f>COUNTIF(BZ$8:BZ$57,"&lt;&gt;")</f>
        <v>1</v>
      </c>
      <c r="CA7" s="141">
        <f>COUNTIF(CA$8:CA$57,"&lt;&gt;")</f>
        <v>1</v>
      </c>
      <c r="CB7" s="140">
        <f>SUM(CB$8:CB$57)</f>
        <v>15305</v>
      </c>
      <c r="CC7" s="140">
        <f>SUM(CC$8:CC$57)</f>
        <v>0</v>
      </c>
      <c r="CD7" s="141">
        <f>COUNTIF(CD$8:CD$57,"&lt;&gt;")</f>
        <v>1</v>
      </c>
      <c r="CE7" s="141">
        <f>COUNTIF(CE$8:CE$57,"&lt;&gt;")</f>
        <v>1</v>
      </c>
      <c r="CF7" s="140">
        <f>SUM(CF$8:CF$57)</f>
        <v>487</v>
      </c>
      <c r="CG7" s="140">
        <f>SUM(CG$8:CG$57)</f>
        <v>0</v>
      </c>
      <c r="CH7" s="141">
        <f>COUNTIF(CH$8:CH$57,"&lt;&gt;")</f>
        <v>1</v>
      </c>
      <c r="CI7" s="141">
        <f>COUNTIF(CI$8:CI$57,"&lt;&gt;")</f>
        <v>1</v>
      </c>
      <c r="CJ7" s="140">
        <f>SUM(CJ$8:CJ$57)</f>
        <v>1536</v>
      </c>
      <c r="CK7" s="140">
        <f>SUM(CK$8:CK$57)</f>
        <v>0</v>
      </c>
      <c r="CL7" s="141">
        <f>COUNTIF(CL$8:CL$57,"&lt;&gt;")</f>
        <v>1</v>
      </c>
      <c r="CM7" s="141">
        <f>COUNTIF(CM$8:CM$57,"&lt;&gt;")</f>
        <v>1</v>
      </c>
      <c r="CN7" s="140">
        <f>SUM(CN$8:CN$57)</f>
        <v>3126</v>
      </c>
      <c r="CO7" s="140">
        <f>SUM(CO$8:CO$57)</f>
        <v>0</v>
      </c>
      <c r="CP7" s="141">
        <f>COUNTIF(CP$8:CP$57,"&lt;&gt;")</f>
        <v>1</v>
      </c>
      <c r="CQ7" s="141">
        <f>COUNTIF(CQ$8:CQ$57,"&lt;&gt;")</f>
        <v>1</v>
      </c>
      <c r="CR7" s="140">
        <f>SUM(CR$8:CR$57)</f>
        <v>20</v>
      </c>
      <c r="CS7" s="140">
        <f>SUM(CS$8:CS$57)</f>
        <v>0</v>
      </c>
      <c r="CT7" s="141">
        <f>COUNTIF(CT$8:CT$57,"&lt;&gt;")</f>
        <v>1</v>
      </c>
      <c r="CU7" s="141">
        <f>COUNTIF(CU$8:CU$57,"&lt;&gt;")</f>
        <v>1</v>
      </c>
      <c r="CV7" s="140">
        <f>SUM(CV$8:CV$57)</f>
        <v>988</v>
      </c>
      <c r="CW7" s="140">
        <f>SUM(CW$8:CW$57)</f>
        <v>0</v>
      </c>
      <c r="CX7" s="141">
        <f>COUNTIF(CX$8:CX$57,"&lt;&gt;")</f>
        <v>1</v>
      </c>
      <c r="CY7" s="141">
        <f>COUNTIF(CY$8:CY$57,"&lt;&gt;")</f>
        <v>1</v>
      </c>
      <c r="CZ7" s="140">
        <f>SUM(CZ$8:CZ$57)</f>
        <v>21428</v>
      </c>
      <c r="DA7" s="140">
        <f>SUM(DA$8:DA$57)</f>
        <v>0</v>
      </c>
      <c r="DB7" s="141">
        <f>COUNTIF(DB$8:DB$57,"&lt;&gt;")</f>
        <v>1</v>
      </c>
      <c r="DC7" s="141">
        <f>COUNTIF(DC$8:DC$57,"&lt;&gt;")</f>
        <v>1</v>
      </c>
      <c r="DD7" s="140">
        <f>SUM(DD$8:DD$57)</f>
        <v>718</v>
      </c>
      <c r="DE7" s="140">
        <f>SUM(DE$8:DE$57)</f>
        <v>0</v>
      </c>
      <c r="DF7" s="141">
        <f>COUNTIF(DF$8:DF$57,"&lt;&gt;")</f>
        <v>1</v>
      </c>
      <c r="DG7" s="141">
        <f>COUNTIF(DG$8:DG$57,"&lt;&gt;")</f>
        <v>1</v>
      </c>
      <c r="DH7" s="140">
        <f>SUM(DH$8:DH$57)</f>
        <v>990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21</v>
      </c>
      <c r="B8" s="120" t="s">
        <v>376</v>
      </c>
      <c r="C8" s="119" t="s">
        <v>377</v>
      </c>
      <c r="D8" s="121">
        <f>SUM(H8,L8,P8,T8,X8,AB8,AF8,AJ8,AN8,AR8,AV8,AZ8,BD8,BH8,BL8,BP8,BT8,BX8,CB8,CF8,CJ8,CN8,CR8,CV8,CZ8,DD8,DH8,DL8,DP8,DT8)</f>
        <v>179500</v>
      </c>
      <c r="E8" s="121">
        <f>SUM(I8,M8,Q8,U8,Y8,AC8,AG8,AK8,AO8,AS8,AW8,BA8,BE8,BI8,BM8,BQ8,BU8,BY8,CC8,CG8,CK8,CO8,CS8,CW8,DA8,DE8,DI8,DM8,DQ8,DU8)</f>
        <v>112989</v>
      </c>
      <c r="F8" s="120" t="s">
        <v>374</v>
      </c>
      <c r="G8" s="119" t="s">
        <v>375</v>
      </c>
      <c r="H8" s="121">
        <v>26483</v>
      </c>
      <c r="I8" s="121">
        <v>5998</v>
      </c>
      <c r="J8" s="120" t="s">
        <v>380</v>
      </c>
      <c r="K8" s="119" t="s">
        <v>381</v>
      </c>
      <c r="L8" s="121">
        <v>14856</v>
      </c>
      <c r="M8" s="121">
        <v>8305</v>
      </c>
      <c r="N8" s="120" t="s">
        <v>384</v>
      </c>
      <c r="O8" s="119" t="s">
        <v>385</v>
      </c>
      <c r="P8" s="121">
        <v>108042</v>
      </c>
      <c r="Q8" s="121">
        <v>47448</v>
      </c>
      <c r="R8" s="120" t="s">
        <v>387</v>
      </c>
      <c r="S8" s="119" t="s">
        <v>388</v>
      </c>
      <c r="T8" s="121">
        <v>30119</v>
      </c>
      <c r="U8" s="121">
        <v>51238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21</v>
      </c>
      <c r="B9" s="120" t="s">
        <v>352</v>
      </c>
      <c r="C9" s="119" t="s">
        <v>378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245844</v>
      </c>
      <c r="F9" s="120" t="s">
        <v>348</v>
      </c>
      <c r="G9" s="119" t="s">
        <v>349</v>
      </c>
      <c r="H9" s="121">
        <v>0</v>
      </c>
      <c r="I9" s="121">
        <v>159114</v>
      </c>
      <c r="J9" s="120" t="s">
        <v>374</v>
      </c>
      <c r="K9" s="119" t="s">
        <v>375</v>
      </c>
      <c r="L9" s="121">
        <v>0</v>
      </c>
      <c r="M9" s="121">
        <v>39763</v>
      </c>
      <c r="N9" s="120" t="s">
        <v>389</v>
      </c>
      <c r="O9" s="119" t="s">
        <v>390</v>
      </c>
      <c r="P9" s="121">
        <v>0</v>
      </c>
      <c r="Q9" s="121">
        <v>46967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SUM(H10,L10,P10,T10,X10,AB10,AF10,AJ10,AN10,AR10,AV10,AZ10,BD10,BH10,BL10,BP10,BT10,BX10,CB10,CF10,CJ10,CN10,CR10,CV10,CZ10,DD10,DH10,DL10,DP10,DT10)</f>
        <v>638545</v>
      </c>
      <c r="E10" s="121">
        <f>SUM(I10,M10,Q10,U10,Y10,AC10,AG10,AK10,AO10,AS10,AW10,BA10,BE10,BI10,BM10,BQ10,BU10,BY10,CC10,CG10,CK10,CO10,CS10,CW10,DA10,DE10,DI10,DM10,DQ10,DU10)</f>
        <v>40732</v>
      </c>
      <c r="F10" s="120" t="s">
        <v>333</v>
      </c>
      <c r="G10" s="119" t="s">
        <v>334</v>
      </c>
      <c r="H10" s="121">
        <v>332171</v>
      </c>
      <c r="I10" s="121">
        <v>21189</v>
      </c>
      <c r="J10" s="120" t="s">
        <v>340</v>
      </c>
      <c r="K10" s="119" t="s">
        <v>341</v>
      </c>
      <c r="L10" s="121">
        <v>306374</v>
      </c>
      <c r="M10" s="121">
        <v>19543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21</v>
      </c>
      <c r="B11" s="120" t="s">
        <v>406</v>
      </c>
      <c r="C11" s="119" t="s">
        <v>407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29408</v>
      </c>
      <c r="F11" s="120" t="s">
        <v>408</v>
      </c>
      <c r="G11" s="119" t="s">
        <v>409</v>
      </c>
      <c r="H11" s="121">
        <v>0</v>
      </c>
      <c r="I11" s="121">
        <v>21263</v>
      </c>
      <c r="J11" s="120" t="s">
        <v>402</v>
      </c>
      <c r="K11" s="119" t="s">
        <v>403</v>
      </c>
      <c r="L11" s="121">
        <v>0</v>
      </c>
      <c r="M11" s="121">
        <v>8145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21</v>
      </c>
      <c r="B12" s="120" t="s">
        <v>404</v>
      </c>
      <c r="C12" s="119" t="s">
        <v>405</v>
      </c>
      <c r="D12" s="121">
        <f>SUM(H12,L12,P12,T12,X12,AB12,AF12,AJ12,AN12,AR12,AV12,AZ12,BD12,BH12,BL12,BP12,BT12,BX12,CB12,CF12,CJ12,CN12,CR12,CV12,CZ12,DD12,DH12,DL12,DP12,DT12)</f>
        <v>27084</v>
      </c>
      <c r="E12" s="121">
        <f>SUM(I12,M12,Q12,U12,Y12,AC12,AG12,AK12,AO12,AS12,AW12,BA12,BE12,BI12,BM12,BQ12,BU12,BY12,CC12,CG12,CK12,CO12,CS12,CW12,DA12,DE12,DI12,DM12,DQ12,DU12)</f>
        <v>0</v>
      </c>
      <c r="F12" s="120" t="s">
        <v>408</v>
      </c>
      <c r="G12" s="119" t="s">
        <v>409</v>
      </c>
      <c r="H12" s="121">
        <v>17185</v>
      </c>
      <c r="I12" s="121">
        <v>0</v>
      </c>
      <c r="J12" s="120" t="s">
        <v>402</v>
      </c>
      <c r="K12" s="119" t="s">
        <v>403</v>
      </c>
      <c r="L12" s="121">
        <v>9899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21</v>
      </c>
      <c r="B13" s="120" t="s">
        <v>350</v>
      </c>
      <c r="C13" s="119" t="s">
        <v>363</v>
      </c>
      <c r="D13" s="121">
        <f>SUM(H13,L13,P13,T13,X13,AB13,AF13,AJ13,AN13,AR13,AV13,AZ13,BD13,BH13,BL13,BP13,BT13,BX13,CB13,CF13,CJ13,CN13,CR13,CV13,CZ13,DD13,DH13,DL13,DP13,DT13)</f>
        <v>836052</v>
      </c>
      <c r="E13" s="121">
        <f>SUM(I13,M13,Q13,U13,Y13,AC13,AG13,AK13,AO13,AS13,AW13,BA13,BE13,BI13,BM13,BQ13,BU13,BY13,CC13,CG13,CK13,CO13,CS13,CW13,DA13,DE13,DI13,DM13,DQ13,DU13)</f>
        <v>223381</v>
      </c>
      <c r="F13" s="120" t="s">
        <v>348</v>
      </c>
      <c r="G13" s="119" t="s">
        <v>349</v>
      </c>
      <c r="H13" s="121">
        <v>293385</v>
      </c>
      <c r="I13" s="121">
        <v>53782</v>
      </c>
      <c r="J13" s="120" t="s">
        <v>361</v>
      </c>
      <c r="K13" s="119" t="s">
        <v>362</v>
      </c>
      <c r="L13" s="121">
        <v>177009</v>
      </c>
      <c r="M13" s="121">
        <v>75934</v>
      </c>
      <c r="N13" s="120" t="s">
        <v>371</v>
      </c>
      <c r="O13" s="119" t="s">
        <v>372</v>
      </c>
      <c r="P13" s="121">
        <v>127465</v>
      </c>
      <c r="Q13" s="121">
        <v>52568</v>
      </c>
      <c r="R13" s="120" t="s">
        <v>392</v>
      </c>
      <c r="S13" s="119" t="s">
        <v>393</v>
      </c>
      <c r="T13" s="121">
        <v>96343</v>
      </c>
      <c r="U13" s="121">
        <v>41097</v>
      </c>
      <c r="V13" s="120" t="s">
        <v>389</v>
      </c>
      <c r="W13" s="119" t="s">
        <v>390</v>
      </c>
      <c r="X13" s="121">
        <v>71506</v>
      </c>
      <c r="Y13" s="121">
        <v>0</v>
      </c>
      <c r="Z13" s="120" t="s">
        <v>374</v>
      </c>
      <c r="AA13" s="119" t="s">
        <v>375</v>
      </c>
      <c r="AB13" s="121">
        <v>70344</v>
      </c>
      <c r="AC13" s="121">
        <v>0</v>
      </c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21</v>
      </c>
      <c r="B14" s="120" t="s">
        <v>329</v>
      </c>
      <c r="C14" s="119" t="s">
        <v>330</v>
      </c>
      <c r="D14" s="121">
        <f>SUM(H14,L14,P14,T14,X14,AB14,AF14,AJ14,AN14,AR14,AV14,AZ14,BD14,BH14,BL14,BP14,BT14,BX14,CB14,CF14,CJ14,CN14,CR14,CV14,CZ14,DD14,DH14,DL14,DP14,DT14)</f>
        <v>449365</v>
      </c>
      <c r="E14" s="121">
        <f>SUM(I14,M14,Q14,U14,Y14,AC14,AG14,AK14,AO14,AS14,AW14,BA14,BE14,BI14,BM14,BQ14,BU14,BY14,CC14,CG14,CK14,CO14,CS14,CW14,DA14,DE14,DI14,DM14,DQ14,DU14)</f>
        <v>0</v>
      </c>
      <c r="F14" s="120" t="s">
        <v>324</v>
      </c>
      <c r="G14" s="119" t="s">
        <v>325</v>
      </c>
      <c r="H14" s="121">
        <v>128006</v>
      </c>
      <c r="I14" s="121">
        <v>0</v>
      </c>
      <c r="J14" s="120" t="s">
        <v>331</v>
      </c>
      <c r="K14" s="119" t="s">
        <v>332</v>
      </c>
      <c r="L14" s="121">
        <v>18803</v>
      </c>
      <c r="M14" s="121">
        <v>0</v>
      </c>
      <c r="N14" s="120" t="s">
        <v>333</v>
      </c>
      <c r="O14" s="119" t="s">
        <v>334</v>
      </c>
      <c r="P14" s="121">
        <v>25266</v>
      </c>
      <c r="Q14" s="121">
        <v>0</v>
      </c>
      <c r="R14" s="120" t="s">
        <v>337</v>
      </c>
      <c r="S14" s="119" t="s">
        <v>338</v>
      </c>
      <c r="T14" s="121">
        <v>8686</v>
      </c>
      <c r="U14" s="121">
        <v>0</v>
      </c>
      <c r="V14" s="120" t="s">
        <v>340</v>
      </c>
      <c r="W14" s="119" t="s">
        <v>341</v>
      </c>
      <c r="X14" s="121">
        <v>21060</v>
      </c>
      <c r="Y14" s="121">
        <v>0</v>
      </c>
      <c r="Z14" s="120" t="s">
        <v>342</v>
      </c>
      <c r="AA14" s="119" t="s">
        <v>343</v>
      </c>
      <c r="AB14" s="121">
        <v>10053</v>
      </c>
      <c r="AC14" s="121">
        <v>0</v>
      </c>
      <c r="AD14" s="120" t="s">
        <v>348</v>
      </c>
      <c r="AE14" s="119" t="s">
        <v>349</v>
      </c>
      <c r="AF14" s="121">
        <v>40985</v>
      </c>
      <c r="AG14" s="121">
        <v>0</v>
      </c>
      <c r="AH14" s="120" t="s">
        <v>356</v>
      </c>
      <c r="AI14" s="119" t="s">
        <v>357</v>
      </c>
      <c r="AJ14" s="121">
        <v>13186</v>
      </c>
      <c r="AK14" s="121">
        <v>0</v>
      </c>
      <c r="AL14" s="120" t="s">
        <v>361</v>
      </c>
      <c r="AM14" s="119" t="s">
        <v>362</v>
      </c>
      <c r="AN14" s="121">
        <v>36555</v>
      </c>
      <c r="AO14" s="121">
        <v>0</v>
      </c>
      <c r="AP14" s="120" t="s">
        <v>364</v>
      </c>
      <c r="AQ14" s="119" t="s">
        <v>365</v>
      </c>
      <c r="AR14" s="121">
        <v>18162</v>
      </c>
      <c r="AS14" s="121">
        <v>0</v>
      </c>
      <c r="AT14" s="120" t="s">
        <v>367</v>
      </c>
      <c r="AU14" s="119" t="s">
        <v>368</v>
      </c>
      <c r="AV14" s="121">
        <v>34546</v>
      </c>
      <c r="AW14" s="121">
        <v>0</v>
      </c>
      <c r="AX14" s="120" t="s">
        <v>369</v>
      </c>
      <c r="AY14" s="119" t="s">
        <v>370</v>
      </c>
      <c r="AZ14" s="121">
        <v>7827</v>
      </c>
      <c r="BA14" s="121">
        <v>0</v>
      </c>
      <c r="BB14" s="120" t="s">
        <v>371</v>
      </c>
      <c r="BC14" s="119" t="s">
        <v>372</v>
      </c>
      <c r="BD14" s="121">
        <v>21966</v>
      </c>
      <c r="BE14" s="121">
        <v>0</v>
      </c>
      <c r="BF14" s="120" t="s">
        <v>374</v>
      </c>
      <c r="BG14" s="119" t="s">
        <v>375</v>
      </c>
      <c r="BH14" s="121">
        <v>9803</v>
      </c>
      <c r="BI14" s="121">
        <v>0</v>
      </c>
      <c r="BJ14" s="120" t="s">
        <v>380</v>
      </c>
      <c r="BK14" s="119" t="s">
        <v>381</v>
      </c>
      <c r="BL14" s="121">
        <v>20</v>
      </c>
      <c r="BM14" s="121">
        <v>0</v>
      </c>
      <c r="BN14" s="120" t="s">
        <v>384</v>
      </c>
      <c r="BO14" s="119" t="s">
        <v>385</v>
      </c>
      <c r="BP14" s="121">
        <v>20</v>
      </c>
      <c r="BQ14" s="121">
        <v>0</v>
      </c>
      <c r="BR14" s="120" t="s">
        <v>387</v>
      </c>
      <c r="BS14" s="119" t="s">
        <v>388</v>
      </c>
      <c r="BT14" s="121">
        <v>20</v>
      </c>
      <c r="BU14" s="121">
        <v>0</v>
      </c>
      <c r="BV14" s="120" t="s">
        <v>389</v>
      </c>
      <c r="BW14" s="119" t="s">
        <v>390</v>
      </c>
      <c r="BX14" s="121">
        <v>9803</v>
      </c>
      <c r="BY14" s="121">
        <v>0</v>
      </c>
      <c r="BZ14" s="120" t="s">
        <v>392</v>
      </c>
      <c r="CA14" s="119" t="s">
        <v>393</v>
      </c>
      <c r="CB14" s="121">
        <v>15305</v>
      </c>
      <c r="CC14" s="121">
        <v>0</v>
      </c>
      <c r="CD14" s="120" t="s">
        <v>394</v>
      </c>
      <c r="CE14" s="119" t="s">
        <v>395</v>
      </c>
      <c r="CF14" s="121">
        <v>487</v>
      </c>
      <c r="CG14" s="121">
        <v>0</v>
      </c>
      <c r="CH14" s="120" t="s">
        <v>396</v>
      </c>
      <c r="CI14" s="119" t="s">
        <v>397</v>
      </c>
      <c r="CJ14" s="121">
        <v>1536</v>
      </c>
      <c r="CK14" s="121">
        <v>0</v>
      </c>
      <c r="CL14" s="120" t="s">
        <v>398</v>
      </c>
      <c r="CM14" s="119" t="s">
        <v>399</v>
      </c>
      <c r="CN14" s="121">
        <v>3126</v>
      </c>
      <c r="CO14" s="121">
        <v>0</v>
      </c>
      <c r="CP14" s="120" t="s">
        <v>400</v>
      </c>
      <c r="CQ14" s="119" t="s">
        <v>401</v>
      </c>
      <c r="CR14" s="121">
        <v>20</v>
      </c>
      <c r="CS14" s="121">
        <v>0</v>
      </c>
      <c r="CT14" s="120" t="s">
        <v>402</v>
      </c>
      <c r="CU14" s="119" t="s">
        <v>403</v>
      </c>
      <c r="CV14" s="121">
        <v>988</v>
      </c>
      <c r="CW14" s="121">
        <v>0</v>
      </c>
      <c r="CX14" s="120" t="s">
        <v>408</v>
      </c>
      <c r="CY14" s="119" t="s">
        <v>409</v>
      </c>
      <c r="CZ14" s="121">
        <v>21428</v>
      </c>
      <c r="DA14" s="121">
        <v>0</v>
      </c>
      <c r="DB14" s="120" t="s">
        <v>411</v>
      </c>
      <c r="DC14" s="119" t="s">
        <v>412</v>
      </c>
      <c r="DD14" s="121">
        <v>718</v>
      </c>
      <c r="DE14" s="121">
        <v>0</v>
      </c>
      <c r="DF14" s="120" t="s">
        <v>413</v>
      </c>
      <c r="DG14" s="119" t="s">
        <v>414</v>
      </c>
      <c r="DH14" s="121">
        <v>990</v>
      </c>
      <c r="DI14" s="121">
        <v>0</v>
      </c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21</v>
      </c>
      <c r="B15" s="120" t="s">
        <v>344</v>
      </c>
      <c r="C15" s="119" t="s">
        <v>345</v>
      </c>
      <c r="D15" s="121">
        <f>SUM(H15,L15,P15,T15,X15,AB15,AF15,AJ15,AN15,AR15,AV15,AZ15,BD15,BH15,BL15,BP15,BT15,BX15,CB15,CF15,CJ15,CN15,CR15,CV15,CZ15,DD15,DH15,DL15,DP15,DT15)</f>
        <v>1049569</v>
      </c>
      <c r="E15" s="121">
        <f>SUM(I15,M15,Q15,U15,Y15,AC15,AG15,AK15,AO15,AS15,AW15,BA15,BE15,BI15,BM15,BQ15,BU15,BY15,CC15,CG15,CK15,CO15,CS15,CW15,DA15,DE15,DI15,DM15,DQ15,DU15)</f>
        <v>102035</v>
      </c>
      <c r="F15" s="120" t="s">
        <v>342</v>
      </c>
      <c r="G15" s="119" t="s">
        <v>343</v>
      </c>
      <c r="H15" s="121">
        <v>306967</v>
      </c>
      <c r="I15" s="121">
        <v>37136</v>
      </c>
      <c r="J15" s="120" t="s">
        <v>356</v>
      </c>
      <c r="K15" s="119" t="s">
        <v>357</v>
      </c>
      <c r="L15" s="121">
        <v>393843</v>
      </c>
      <c r="M15" s="121">
        <v>11152</v>
      </c>
      <c r="N15" s="120" t="s">
        <v>361</v>
      </c>
      <c r="O15" s="119" t="s">
        <v>362</v>
      </c>
      <c r="P15" s="121">
        <v>348759</v>
      </c>
      <c r="Q15" s="121">
        <v>53747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21</v>
      </c>
      <c r="B16" s="120" t="s">
        <v>327</v>
      </c>
      <c r="C16" s="119" t="s">
        <v>339</v>
      </c>
      <c r="D16" s="121">
        <f>SUM(H16,L16,P16,T16,X16,AB16,AF16,AJ16,AN16,AR16,AV16,AZ16,BD16,BH16,BL16,BP16,BT16,BX16,CB16,CF16,CJ16,CN16,CR16,CV16,CZ16,DD16,DH16,DL16,DP16,DT16)</f>
        <v>177171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324</v>
      </c>
      <c r="G16" s="119" t="s">
        <v>325</v>
      </c>
      <c r="H16" s="121">
        <v>103609</v>
      </c>
      <c r="I16" s="121">
        <v>0</v>
      </c>
      <c r="J16" s="120" t="s">
        <v>364</v>
      </c>
      <c r="K16" s="119" t="s">
        <v>365</v>
      </c>
      <c r="L16" s="121">
        <v>35190</v>
      </c>
      <c r="M16" s="121">
        <v>0</v>
      </c>
      <c r="N16" s="120" t="s">
        <v>337</v>
      </c>
      <c r="O16" s="119" t="s">
        <v>338</v>
      </c>
      <c r="P16" s="121">
        <v>20414</v>
      </c>
      <c r="Q16" s="121">
        <v>0</v>
      </c>
      <c r="R16" s="120" t="s">
        <v>369</v>
      </c>
      <c r="S16" s="119" t="s">
        <v>370</v>
      </c>
      <c r="T16" s="121">
        <v>17958</v>
      </c>
      <c r="U16" s="121">
        <v>0</v>
      </c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21</v>
      </c>
      <c r="B17" s="120" t="s">
        <v>346</v>
      </c>
      <c r="C17" s="119" t="s">
        <v>347</v>
      </c>
      <c r="D17" s="121">
        <f>SUM(H17,L17,P17,T17,X17,AB17,AF17,AJ17,AN17,AR17,AV17,AZ17,BD17,BH17,BL17,BP17,BT17,BX17,CB17,CF17,CJ17,CN17,CR17,CV17,CZ17,DD17,DH17,DL17,DP17,DT17)</f>
        <v>172319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342</v>
      </c>
      <c r="G17" s="119" t="s">
        <v>343</v>
      </c>
      <c r="H17" s="121">
        <v>16234</v>
      </c>
      <c r="I17" s="121">
        <v>0</v>
      </c>
      <c r="J17" s="120" t="s">
        <v>348</v>
      </c>
      <c r="K17" s="119" t="s">
        <v>349</v>
      </c>
      <c r="L17" s="121">
        <v>35427</v>
      </c>
      <c r="M17" s="121">
        <v>0</v>
      </c>
      <c r="N17" s="120" t="s">
        <v>356</v>
      </c>
      <c r="O17" s="119" t="s">
        <v>357</v>
      </c>
      <c r="P17" s="121">
        <v>23133</v>
      </c>
      <c r="Q17" s="121">
        <v>0</v>
      </c>
      <c r="R17" s="120" t="s">
        <v>361</v>
      </c>
      <c r="S17" s="119" t="s">
        <v>362</v>
      </c>
      <c r="T17" s="121">
        <v>37128</v>
      </c>
      <c r="U17" s="121">
        <v>0</v>
      </c>
      <c r="V17" s="120" t="s">
        <v>371</v>
      </c>
      <c r="W17" s="119" t="s">
        <v>372</v>
      </c>
      <c r="X17" s="121">
        <v>16446</v>
      </c>
      <c r="Y17" s="121">
        <v>0</v>
      </c>
      <c r="Z17" s="120" t="s">
        <v>374</v>
      </c>
      <c r="AA17" s="119" t="s">
        <v>375</v>
      </c>
      <c r="AB17" s="121">
        <v>9059</v>
      </c>
      <c r="AC17" s="121">
        <v>0</v>
      </c>
      <c r="AD17" s="120" t="s">
        <v>380</v>
      </c>
      <c r="AE17" s="119" t="s">
        <v>381</v>
      </c>
      <c r="AF17" s="121">
        <v>2077</v>
      </c>
      <c r="AG17" s="121">
        <v>0</v>
      </c>
      <c r="AH17" s="120" t="s">
        <v>384</v>
      </c>
      <c r="AI17" s="119" t="s">
        <v>385</v>
      </c>
      <c r="AJ17" s="121">
        <v>7623</v>
      </c>
      <c r="AK17" s="121">
        <v>0</v>
      </c>
      <c r="AL17" s="120" t="s">
        <v>387</v>
      </c>
      <c r="AM17" s="119" t="s">
        <v>388</v>
      </c>
      <c r="AN17" s="121">
        <v>5423</v>
      </c>
      <c r="AO17" s="121">
        <v>0</v>
      </c>
      <c r="AP17" s="120" t="s">
        <v>389</v>
      </c>
      <c r="AQ17" s="119" t="s">
        <v>390</v>
      </c>
      <c r="AR17" s="121">
        <v>8878</v>
      </c>
      <c r="AS17" s="121">
        <v>0</v>
      </c>
      <c r="AT17" s="120" t="s">
        <v>392</v>
      </c>
      <c r="AU17" s="119" t="s">
        <v>393</v>
      </c>
      <c r="AV17" s="121">
        <v>10891</v>
      </c>
      <c r="AW17" s="121">
        <v>0</v>
      </c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7">
    <sortCondition ref="A8:A17"/>
    <sortCondition ref="B8:B17"/>
    <sortCondition ref="C8:C17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19204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19205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19206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19207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19212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19213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19214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19346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19364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19365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19366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19368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19384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19422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19423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19424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19425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19429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19430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19442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19443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19871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19883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19896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19907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19921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19924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19925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19930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19942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19944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2022-01-05T00:43:07Z</dcterms:modified>
</cp:coreProperties>
</file>