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7石川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水洗化人口等!$A$6:$AA$25</definedName>
    <definedName name="_xlnm.Print_Area" localSheetId="2">し尿集計結果!$A$1:$M$36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V8" i="2"/>
  <c r="N8" i="2" s="1"/>
  <c r="V9" i="2"/>
  <c r="N9" i="2" s="1"/>
  <c r="V10" i="2"/>
  <c r="N10" i="2" s="1"/>
  <c r="V11" i="2"/>
  <c r="V12" i="2"/>
  <c r="V13" i="2"/>
  <c r="V14" i="2"/>
  <c r="N14" i="2" s="1"/>
  <c r="V15" i="2"/>
  <c r="N15" i="2" s="1"/>
  <c r="V16" i="2"/>
  <c r="N16" i="2" s="1"/>
  <c r="V17" i="2"/>
  <c r="V18" i="2"/>
  <c r="V19" i="2"/>
  <c r="V20" i="2"/>
  <c r="N20" i="2" s="1"/>
  <c r="V21" i="2"/>
  <c r="N21" i="2" s="1"/>
  <c r="V22" i="2"/>
  <c r="N22" i="2" s="1"/>
  <c r="V23" i="2"/>
  <c r="V24" i="2"/>
  <c r="V25" i="2"/>
  <c r="V26" i="2"/>
  <c r="N26" i="2" s="1"/>
  <c r="O8" i="2"/>
  <c r="O9" i="2"/>
  <c r="O10" i="2"/>
  <c r="O11" i="2"/>
  <c r="O12" i="2"/>
  <c r="O13" i="2"/>
  <c r="N13" i="2" s="1"/>
  <c r="O14" i="2"/>
  <c r="O15" i="2"/>
  <c r="O16" i="2"/>
  <c r="O17" i="2"/>
  <c r="O18" i="2"/>
  <c r="O19" i="2"/>
  <c r="N19" i="2" s="1"/>
  <c r="O20" i="2"/>
  <c r="O21" i="2"/>
  <c r="O22" i="2"/>
  <c r="O23" i="2"/>
  <c r="O24" i="2"/>
  <c r="O25" i="2"/>
  <c r="N25" i="2" s="1"/>
  <c r="O26" i="2"/>
  <c r="N11" i="2"/>
  <c r="N12" i="2"/>
  <c r="N17" i="2"/>
  <c r="N18" i="2"/>
  <c r="N23" i="2"/>
  <c r="N24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H8" i="2"/>
  <c r="H9" i="2"/>
  <c r="H10" i="2"/>
  <c r="D10" i="2" s="1"/>
  <c r="H11" i="2"/>
  <c r="D11" i="2" s="1"/>
  <c r="H12" i="2"/>
  <c r="D12" i="2" s="1"/>
  <c r="H13" i="2"/>
  <c r="H14" i="2"/>
  <c r="H15" i="2"/>
  <c r="H16" i="2"/>
  <c r="D16" i="2" s="1"/>
  <c r="H17" i="2"/>
  <c r="D17" i="2" s="1"/>
  <c r="H18" i="2"/>
  <c r="D18" i="2" s="1"/>
  <c r="H19" i="2"/>
  <c r="H20" i="2"/>
  <c r="H21" i="2"/>
  <c r="H22" i="2"/>
  <c r="D22" i="2" s="1"/>
  <c r="H23" i="2"/>
  <c r="D23" i="2" s="1"/>
  <c r="H24" i="2"/>
  <c r="D24" i="2" s="1"/>
  <c r="H25" i="2"/>
  <c r="H26" i="2"/>
  <c r="E8" i="2"/>
  <c r="E9" i="2"/>
  <c r="D9" i="2" s="1"/>
  <c r="E10" i="2"/>
  <c r="E11" i="2"/>
  <c r="E12" i="2"/>
  <c r="E13" i="2"/>
  <c r="E14" i="2"/>
  <c r="E15" i="2"/>
  <c r="D15" i="2" s="1"/>
  <c r="E16" i="2"/>
  <c r="E17" i="2"/>
  <c r="E18" i="2"/>
  <c r="E19" i="2"/>
  <c r="E20" i="2"/>
  <c r="E21" i="2"/>
  <c r="D21" i="2" s="1"/>
  <c r="E22" i="2"/>
  <c r="E23" i="2"/>
  <c r="E24" i="2"/>
  <c r="E25" i="2"/>
  <c r="E26" i="2"/>
  <c r="D8" i="2"/>
  <c r="D13" i="2"/>
  <c r="D14" i="2"/>
  <c r="D19" i="2"/>
  <c r="D20" i="2"/>
  <c r="D25" i="2"/>
  <c r="D26" i="2"/>
  <c r="L11" i="1"/>
  <c r="L17" i="1"/>
  <c r="L23" i="1"/>
  <c r="J11" i="1"/>
  <c r="J17" i="1"/>
  <c r="J23" i="1"/>
  <c r="I8" i="1"/>
  <c r="I9" i="1"/>
  <c r="D9" i="1" s="1"/>
  <c r="I10" i="1"/>
  <c r="D10" i="1" s="1"/>
  <c r="I11" i="1"/>
  <c r="I12" i="1"/>
  <c r="I13" i="1"/>
  <c r="I14" i="1"/>
  <c r="I15" i="1"/>
  <c r="D15" i="1" s="1"/>
  <c r="I16" i="1"/>
  <c r="D16" i="1" s="1"/>
  <c r="I17" i="1"/>
  <c r="I18" i="1"/>
  <c r="I19" i="1"/>
  <c r="I20" i="1"/>
  <c r="I21" i="1"/>
  <c r="D21" i="1" s="1"/>
  <c r="I22" i="1"/>
  <c r="D22" i="1" s="1"/>
  <c r="I23" i="1"/>
  <c r="I24" i="1"/>
  <c r="I25" i="1"/>
  <c r="I26" i="1"/>
  <c r="E8" i="1"/>
  <c r="D8" i="1" s="1"/>
  <c r="E9" i="1"/>
  <c r="E10" i="1"/>
  <c r="E11" i="1"/>
  <c r="E12" i="1"/>
  <c r="E13" i="1"/>
  <c r="E14" i="1"/>
  <c r="D14" i="1" s="1"/>
  <c r="E15" i="1"/>
  <c r="E16" i="1"/>
  <c r="E17" i="1"/>
  <c r="E18" i="1"/>
  <c r="E19" i="1"/>
  <c r="E20" i="1"/>
  <c r="D20" i="1" s="1"/>
  <c r="E21" i="1"/>
  <c r="E22" i="1"/>
  <c r="E23" i="1"/>
  <c r="E24" i="1"/>
  <c r="E25" i="1"/>
  <c r="E26" i="1"/>
  <c r="D26" i="1" s="1"/>
  <c r="D11" i="1"/>
  <c r="F11" i="1" s="1"/>
  <c r="D12" i="1"/>
  <c r="L12" i="1" s="1"/>
  <c r="D13" i="1"/>
  <c r="N13" i="1" s="1"/>
  <c r="D17" i="1"/>
  <c r="F17" i="1" s="1"/>
  <c r="D18" i="1"/>
  <c r="L18" i="1" s="1"/>
  <c r="D19" i="1"/>
  <c r="N19" i="1" s="1"/>
  <c r="D23" i="1"/>
  <c r="F23" i="1" s="1"/>
  <c r="D24" i="1"/>
  <c r="L24" i="1" s="1"/>
  <c r="D25" i="1"/>
  <c r="N25" i="1" s="1"/>
  <c r="Q20" i="1" l="1"/>
  <c r="N20" i="1"/>
  <c r="L20" i="1"/>
  <c r="F20" i="1"/>
  <c r="J20" i="1"/>
  <c r="Q8" i="1"/>
  <c r="N8" i="1"/>
  <c r="F8" i="1"/>
  <c r="L8" i="1"/>
  <c r="J8" i="1"/>
  <c r="F15" i="1"/>
  <c r="Q15" i="1"/>
  <c r="N15" i="1"/>
  <c r="L15" i="1"/>
  <c r="J15" i="1"/>
  <c r="Q26" i="1"/>
  <c r="N26" i="1"/>
  <c r="F26" i="1"/>
  <c r="L26" i="1"/>
  <c r="J26" i="1"/>
  <c r="Q14" i="1"/>
  <c r="N14" i="1"/>
  <c r="L14" i="1"/>
  <c r="J14" i="1"/>
  <c r="F14" i="1"/>
  <c r="F21" i="1"/>
  <c r="Q21" i="1"/>
  <c r="N21" i="1"/>
  <c r="L21" i="1"/>
  <c r="J21" i="1"/>
  <c r="F9" i="1"/>
  <c r="Q9" i="1"/>
  <c r="N9" i="1"/>
  <c r="L9" i="1"/>
  <c r="J9" i="1"/>
  <c r="F22" i="1"/>
  <c r="Q22" i="1"/>
  <c r="N22" i="1"/>
  <c r="L22" i="1"/>
  <c r="J22" i="1"/>
  <c r="F16" i="1"/>
  <c r="Q16" i="1"/>
  <c r="J16" i="1"/>
  <c r="N16" i="1"/>
  <c r="L16" i="1"/>
  <c r="F10" i="1"/>
  <c r="J10" i="1"/>
  <c r="Q10" i="1"/>
  <c r="N10" i="1"/>
  <c r="L10" i="1"/>
  <c r="N24" i="1"/>
  <c r="Q25" i="1"/>
  <c r="F25" i="1"/>
  <c r="F19" i="1"/>
  <c r="F13" i="1"/>
  <c r="N23" i="1"/>
  <c r="N17" i="1"/>
  <c r="N11" i="1"/>
  <c r="Q24" i="1"/>
  <c r="Q18" i="1"/>
  <c r="Q12" i="1"/>
  <c r="F24" i="1"/>
  <c r="F18" i="1"/>
  <c r="F12" i="1"/>
  <c r="Q23" i="1"/>
  <c r="Q17" i="1"/>
  <c r="Q11" i="1"/>
  <c r="N18" i="1"/>
  <c r="Q19" i="1"/>
  <c r="J25" i="1"/>
  <c r="J19" i="1"/>
  <c r="J13" i="1"/>
  <c r="N12" i="1"/>
  <c r="Q13" i="1"/>
  <c r="J24" i="1"/>
  <c r="J18" i="1"/>
  <c r="J12" i="1"/>
  <c r="L25" i="1"/>
  <c r="L19" i="1"/>
  <c r="L13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<sst xmlns="http://schemas.openxmlformats.org/spreadsheetml/2006/main" count="655" uniqueCount="294">
  <si>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</si>
  <si>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</si>
  <si>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</si>
  <si>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</si>
  <si>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</si>
  <si>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</si>
  <si>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</si>
  <si>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</si>
  <si>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</si>
  <si>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</si>
  <si>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</si>
  <si>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</si>
  <si>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</si>
  <si>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</si>
  <si>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</si>
  <si>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</si>
  <si>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</si>
  <si>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</si>
  <si>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</si>
  <si>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</si>
  <si>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</si>
  <si>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</si>
  <si>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</si>
  <si>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</si>
  <si>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</si>
  <si>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</si>
  <si>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</si>
  <si>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</si>
  <si>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</si>
  <si>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</si>
  <si>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</si>
  <si>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</si>
  <si>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</si>
  <si>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</si>
  <si>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</si>
  <si>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</si>
  <si>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</si>
  <si>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</si>
  <si>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</si>
  <si>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</si>
  <si>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</si>
  <si>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</si>
  <si>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</si>
  <si>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</si>
  <si>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</si>
  <si>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</si>
  <si>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</si>
  <si>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</si>
  <si>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</si>
  <si>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</si>
  <si>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</si>
  <si>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</si>
  <si>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</si>
  <si>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</si>
  <si>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</si>
  <si>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</si>
  <si>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</si>
  <si>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</si>
  <si>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</si>
  <si>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</si>
  <si>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</si>
  <si>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</si>
  <si>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</si>
  <si>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</si>
  <si>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</si>
  <si>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</si>
  <si>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</si>
  <si>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</si>
  <si>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</si>
  <si>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</si>
  <si>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</si>
  <si>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</si>
  <si>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</si>
  <si>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</si>
  <si>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</si>
  <si>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</si>
  <si>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</si>
  <si>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</si>
  <si>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</si>
  <si>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</si>
  <si>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</si>
  <si>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</si>
  <si>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</si>
  <si>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</si>
  <si>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</si>
  <si>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</si>
  <si>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</si>
  <si>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</si>
  <si>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</si>
  <si>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</si>
  <si>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</si>
  <si>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</si>
  <si>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</si>
  <si>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</si>
  <si>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</si>
  <si>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</si>
  <si>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</si>
  <si>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</si>
  <si>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</si>
  <si>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</si>
  <si>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</si>
  <si>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</si>
  <si>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</si>
  <si>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</si>
  <si>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</si>
  <si>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</si>
  <si>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</si>
  <si>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</si>
  <si>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</si>
  <si>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</si>
  <si>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</si>
  <si>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</si>
  <si>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</si>
  <si>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</si>
  <si>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</si>
  <si>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</si>
  <si>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</si>
  <si>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</si>
  <si>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</si>
  <si>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</si>
  <si>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</si>
  <si>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</si>
  <si>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</si>
  <si>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</si>
  <si>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</si>
  <si>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</si>
  <si>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</si>
  <si>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</si>
  <si>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</si>
  <si>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</si>
  <si>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</si>
  <si>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</si>
  <si>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</si>
  <si>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</si>
  <si>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</si>
  <si>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</si>
  <si>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</si>
  <si>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</si>
  <si>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</si>
  <si>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</si>
  <si>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</si>
  <si>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</si>
  <si>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</si>
  <si>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</si>
  <si>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</si>
  <si>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</si>
  <si>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</si>
  <si>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</si>
  <si>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</si>
  <si>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</si>
  <si>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</si>
  <si>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</si>
  <si>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</si>
  <si>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</si>
  <si>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</si>
  <si>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</si>
  <si>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</si>
  <si>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</si>
  <si>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</si>
  <si>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</si>
  <si>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</si>
  <si>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</si>
  <si>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</si>
  <si>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</si>
  <si>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</si>
  <si>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</si>
  <si>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</si>
  <si>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</si>
  <si>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</si>
  <si>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</si>
  <si>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</si>
  <si>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</si>
  <si>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</si>
  <si>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</si>
  <si>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</si>
  <si>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</si>
  <si>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</si>
  <si>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</si>
  <si>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</si>
  <si>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</si>
  <si>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</si>
  <si>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</si>
  <si>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</si>
  <si>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</si>
  <si>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</si>
  <si>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</si>
  <si>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</si>
  <si>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</si>
  <si>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</si>
  <si>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</si>
  <si>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</si>
  <si>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</si>
  <si>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</si>
  <si>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</si>
  <si>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</si>
  <si>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</si>
  <si>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</si>
  <si>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</si>
  <si>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</si>
  <si>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</si>
  <si>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</si>
  <si>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</si>
  <si>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</si>
  <si>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</si>
  <si>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</si>
  <si>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</si>
  <si>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</si>
  <si>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</si>
  <si>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</si>
  <si>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</si>
  <si>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</si>
  <si>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</si>
  <si>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</si>
  <si>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</si>
  <si>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</si>
  <si>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</si>
  <si>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</si>
  <si>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</si>
  <si>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</si>
  <si>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</si>
  <si>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</si>
  <si>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</si>
  <si>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</si>
  <si>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</si>
  <si>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</si>
  <si>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</si>
  <si>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</si>
  <si>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</si>
  <si>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</si>
  <si>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</si>
  <si>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</si>
  <si>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</si>
  <si>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</si>
  <si>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</si>
  <si>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</si>
  <si>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</si>
  <si>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</si>
  <si>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</si>
  <si>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</si>
  <si>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</si>
  <si>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</si>
  <si>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</si>
  <si>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</si>
  <si>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</si>
  <si>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</si>
  <si>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</si>
  <si>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</si>
  <si>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</si>
  <si>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</si>
  <si>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</si>
  <si>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</si>
  <si>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17000</t>
  </si>
  <si>
    <t>水洗化人口等（令和2年度実績）</t>
    <phoneticPr fontId="3"/>
  </si>
  <si>
    <t>し尿処理の状況（令和2年度実績）</t>
    <phoneticPr fontId="3"/>
  </si>
  <si>
    <t>17201</t>
  </si>
  <si>
    <t>金沢市</t>
  </si>
  <si>
    <t/>
  </si>
  <si>
    <t>○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</si>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</sst>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37</v>
      </c>
      <c r="B7" s="116" t="s">
        <v>251</v>
      </c>
      <c r="C7" s="109" t="s">
        <v>200</v>
      </c>
      <c r="D7" s="110">
        <f>+SUM(E7,+I7)</f>
        <v>1133746</v>
      </c>
      <c r="E7" s="110">
        <f>+SUM(G7,+H7)</f>
        <v>27408</v>
      </c>
      <c r="F7" s="111">
        <f>IF(D7&gt;0,E7/D7*100,"-")</f>
        <v>2.4174726967063171</v>
      </c>
      <c r="G7" s="108">
        <f>SUM(G$8:G$207)</f>
        <v>27407</v>
      </c>
      <c r="H7" s="108">
        <f>SUM(H$8:H$207)</f>
        <v>1</v>
      </c>
      <c r="I7" s="110">
        <f>+SUM(K7,+M7,+O7)</f>
        <v>1106338</v>
      </c>
      <c r="J7" s="111">
        <f>IF(D7&gt;0,I7/D7*100,"-")</f>
        <v>97.582527303293688</v>
      </c>
      <c r="K7" s="108">
        <f>SUM(K$8:K$207)</f>
        <v>891997</v>
      </c>
      <c r="L7" s="111">
        <f>IF(D7&gt;0,K7/D7*100,"-")</f>
        <v>78.676969973874222</v>
      </c>
      <c r="M7" s="108">
        <f>SUM(M$8:M$207)</f>
        <v>2889</v>
      </c>
      <c r="N7" s="111">
        <f>IF(D7&gt;0,M7/D7*100,"-")</f>
        <v>0.25481898061823371</v>
      </c>
      <c r="O7" s="108">
        <f>SUM(O$8:O$207)</f>
        <v>211452</v>
      </c>
      <c r="P7" s="108">
        <f>SUM(P$8:P$207)</f>
        <v>112055</v>
      </c>
      <c r="Q7" s="111">
        <f>IF(D7&gt;0,O7/D7*100,"-")</f>
        <v>18.65073834880123</v>
      </c>
      <c r="R7" s="108">
        <f>SUM(R$8:R$207)</f>
        <v>15304</v>
      </c>
      <c r="S7" s="112">
        <f t="shared" ref="S7:Z7" si="0">COUNTIF(S$8:S$207,"○")</f>
        <v>15</v>
      </c>
      <c r="T7" s="112">
        <f t="shared" si="0"/>
        <v>0</v>
      </c>
      <c r="U7" s="112">
        <f t="shared" si="0"/>
        <v>0</v>
      </c>
      <c r="V7" s="112">
        <f t="shared" si="0"/>
        <v>4</v>
      </c>
      <c r="W7" s="112">
        <f t="shared" si="0"/>
        <v>14</v>
      </c>
      <c r="X7" s="112">
        <f t="shared" si="0"/>
        <v>0</v>
      </c>
      <c r="Y7" s="112">
        <f t="shared" si="0"/>
        <v>0</v>
      </c>
      <c r="Z7" s="112">
        <f t="shared" si="0"/>
        <v>5</v>
      </c>
      <c r="AA7" s="188"/>
      <c r="AB7" s="188"/>
    </row>
    <row r="8" spans="1:28" s="105" customFormat="1" ht="13.5" customHeight="1">
      <c r="A8" s="101" t="s">
        <v>37</v>
      </c>
      <c r="B8" s="102" t="s">
        <v>254</v>
      </c>
      <c r="C8" s="101" t="s">
        <v>255</v>
      </c>
      <c r="D8" s="103">
        <f>+SUM(E8,+I8)</f>
        <v>450955</v>
      </c>
      <c r="E8" s="103">
        <f>+SUM(G8,+H8)</f>
        <v>2510</v>
      </c>
      <c r="F8" s="104">
        <f>IF(D8&gt;0,E8/D8*100,"-")</f>
        <v>0.55659655619740334</v>
      </c>
      <c r="G8" s="103">
        <v>2510</v>
      </c>
      <c r="H8" s="103">
        <v>0</v>
      </c>
      <c r="I8" s="103">
        <f>+SUM(K8,+M8,+O8)</f>
        <v>448445</v>
      </c>
      <c r="J8" s="104">
        <f>IF(D8&gt;0,I8/D8*100,"-")</f>
        <v>99.443403443802595</v>
      </c>
      <c r="K8" s="103">
        <v>430766</v>
      </c>
      <c r="L8" s="104">
        <f>IF(D8&gt;0,K8/D8*100,"-")</f>
        <v>95.523056624275142</v>
      </c>
      <c r="M8" s="103">
        <v>0</v>
      </c>
      <c r="N8" s="104">
        <f>IF(D8&gt;0,M8/D8*100,"-")</f>
        <v>0</v>
      </c>
      <c r="O8" s="103">
        <v>17679</v>
      </c>
      <c r="P8" s="103">
        <v>6601</v>
      </c>
      <c r="Q8" s="104">
        <f>IF(D8&gt;0,O8/D8*100,"-")</f>
        <v>3.9203468195274476</v>
      </c>
      <c r="R8" s="103">
        <v>5538</v>
      </c>
      <c r="S8" s="101" t="s">
        <v>257</v>
      </c>
      <c r="T8" s="101"/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37</v>
      </c>
      <c r="B9" s="102" t="s">
        <v>258</v>
      </c>
      <c r="C9" s="101" t="s">
        <v>259</v>
      </c>
      <c r="D9" s="103">
        <f>+SUM(E9,+I9)</f>
        <v>51343</v>
      </c>
      <c r="E9" s="103">
        <f>+SUM(G9,+H9)</f>
        <v>1899</v>
      </c>
      <c r="F9" s="104">
        <f>IF(D9&gt;0,E9/D9*100,"-")</f>
        <v>3.6986541495432679</v>
      </c>
      <c r="G9" s="103">
        <v>1899</v>
      </c>
      <c r="H9" s="103">
        <v>0</v>
      </c>
      <c r="I9" s="103">
        <f>+SUM(K9,+M9,+O9)</f>
        <v>49444</v>
      </c>
      <c r="J9" s="104">
        <f>IF(D9&gt;0,I9/D9*100,"-")</f>
        <v>96.301345850456727</v>
      </c>
      <c r="K9" s="103">
        <v>19374</v>
      </c>
      <c r="L9" s="104">
        <f>IF(D9&gt;0,K9/D9*100,"-")</f>
        <v>37.734452603081237</v>
      </c>
      <c r="M9" s="103">
        <v>1214</v>
      </c>
      <c r="N9" s="104">
        <f>IF(D9&gt;0,M9/D9*100,"-")</f>
        <v>2.3644898038681026</v>
      </c>
      <c r="O9" s="103">
        <v>28856</v>
      </c>
      <c r="P9" s="103">
        <v>15669</v>
      </c>
      <c r="Q9" s="104">
        <f>IF(D9&gt;0,O9/D9*100,"-")</f>
        <v>56.202403443507386</v>
      </c>
      <c r="R9" s="103">
        <v>696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37</v>
      </c>
      <c r="B10" s="102" t="s">
        <v>260</v>
      </c>
      <c r="C10" s="101" t="s">
        <v>261</v>
      </c>
      <c r="D10" s="103">
        <f>+SUM(E10,+I10)</f>
        <v>107820</v>
      </c>
      <c r="E10" s="103">
        <f>+SUM(G10,+H10)</f>
        <v>1927</v>
      </c>
      <c r="F10" s="104">
        <f>IF(D10&gt;0,E10/D10*100,"-")</f>
        <v>1.7872379892413284</v>
      </c>
      <c r="G10" s="103">
        <v>1927</v>
      </c>
      <c r="H10" s="103">
        <v>0</v>
      </c>
      <c r="I10" s="103">
        <f>+SUM(K10,+M10,+O10)</f>
        <v>105893</v>
      </c>
      <c r="J10" s="104">
        <f>IF(D10&gt;0,I10/D10*100,"-")</f>
        <v>98.212762010758667</v>
      </c>
      <c r="K10" s="103">
        <v>69105</v>
      </c>
      <c r="L10" s="104">
        <f>IF(D10&gt;0,K10/D10*100,"-")</f>
        <v>64.092932665553704</v>
      </c>
      <c r="M10" s="103">
        <v>0</v>
      </c>
      <c r="N10" s="104">
        <f>IF(D10&gt;0,M10/D10*100,"-")</f>
        <v>0</v>
      </c>
      <c r="O10" s="103">
        <v>36788</v>
      </c>
      <c r="P10" s="103">
        <v>17606</v>
      </c>
      <c r="Q10" s="104">
        <f>IF(D10&gt;0,O10/D10*100,"-")</f>
        <v>34.11982934520497</v>
      </c>
      <c r="R10" s="103">
        <v>2446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37</v>
      </c>
      <c r="B11" s="102" t="s">
        <v>262</v>
      </c>
      <c r="C11" s="101" t="s">
        <v>263</v>
      </c>
      <c r="D11" s="103">
        <f>+SUM(E11,+I11)</f>
        <v>25821</v>
      </c>
      <c r="E11" s="103">
        <f>+SUM(G11,+H11)</f>
        <v>6207</v>
      </c>
      <c r="F11" s="104">
        <f>IF(D11&gt;0,E11/D11*100,"-")</f>
        <v>24.038573254327872</v>
      </c>
      <c r="G11" s="103">
        <v>6207</v>
      </c>
      <c r="H11" s="103">
        <v>0</v>
      </c>
      <c r="I11" s="103">
        <f>+SUM(K11,+M11,+O11)</f>
        <v>19614</v>
      </c>
      <c r="J11" s="104">
        <f>IF(D11&gt;0,I11/D11*100,"-")</f>
        <v>75.961426745672128</v>
      </c>
      <c r="K11" s="103">
        <v>10883</v>
      </c>
      <c r="L11" s="104">
        <f>IF(D11&gt;0,K11/D11*100,"-")</f>
        <v>42.147864141590183</v>
      </c>
      <c r="M11" s="103">
        <v>0</v>
      </c>
      <c r="N11" s="104">
        <f>IF(D11&gt;0,M11/D11*100,"-")</f>
        <v>0</v>
      </c>
      <c r="O11" s="103">
        <v>8731</v>
      </c>
      <c r="P11" s="103">
        <v>4907</v>
      </c>
      <c r="Q11" s="104">
        <f>IF(D11&gt;0,O11/D11*100,"-")</f>
        <v>33.813562604081952</v>
      </c>
      <c r="R11" s="103">
        <v>187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37</v>
      </c>
      <c r="B12" s="102" t="s">
        <v>264</v>
      </c>
      <c r="C12" s="101" t="s">
        <v>265</v>
      </c>
      <c r="D12" s="103">
        <f>+SUM(E12,+I12)</f>
        <v>13781</v>
      </c>
      <c r="E12" s="103">
        <f>+SUM(G12,+H12)</f>
        <v>2582</v>
      </c>
      <c r="F12" s="104">
        <f>IF(D12&gt;0,E12/D12*100,"-")</f>
        <v>18.735940788041503</v>
      </c>
      <c r="G12" s="103">
        <v>2582</v>
      </c>
      <c r="H12" s="103">
        <v>0</v>
      </c>
      <c r="I12" s="103">
        <f>+SUM(K12,+M12,+O12)</f>
        <v>11199</v>
      </c>
      <c r="J12" s="104">
        <f>IF(D12&gt;0,I12/D12*100,"-")</f>
        <v>81.264059211958497</v>
      </c>
      <c r="K12" s="103">
        <v>4335</v>
      </c>
      <c r="L12" s="104">
        <f>IF(D12&gt;0,K12/D12*100,"-")</f>
        <v>31.456352949713374</v>
      </c>
      <c r="M12" s="103">
        <v>0</v>
      </c>
      <c r="N12" s="104">
        <f>IF(D12&gt;0,M12/D12*100,"-")</f>
        <v>0</v>
      </c>
      <c r="O12" s="103">
        <v>6864</v>
      </c>
      <c r="P12" s="103">
        <v>3578</v>
      </c>
      <c r="Q12" s="104">
        <f>IF(D12&gt;0,O12/D12*100,"-")</f>
        <v>49.807706262245119</v>
      </c>
      <c r="R12" s="103">
        <v>73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37</v>
      </c>
      <c r="B13" s="102" t="s">
        <v>266</v>
      </c>
      <c r="C13" s="101" t="s">
        <v>267</v>
      </c>
      <c r="D13" s="103">
        <f>+SUM(E13,+I13)</f>
        <v>65511</v>
      </c>
      <c r="E13" s="103">
        <f>+SUM(G13,+H13)</f>
        <v>1917</v>
      </c>
      <c r="F13" s="104">
        <f>IF(D13&gt;0,E13/D13*100,"-")</f>
        <v>2.9262261299629069</v>
      </c>
      <c r="G13" s="103">
        <v>1917</v>
      </c>
      <c r="H13" s="103">
        <v>0</v>
      </c>
      <c r="I13" s="103">
        <f>+SUM(K13,+M13,+O13)</f>
        <v>63594</v>
      </c>
      <c r="J13" s="104">
        <f>IF(D13&gt;0,I13/D13*100,"-")</f>
        <v>97.073773870037101</v>
      </c>
      <c r="K13" s="103">
        <v>26693</v>
      </c>
      <c r="L13" s="104">
        <f>IF(D13&gt;0,K13/D13*100,"-")</f>
        <v>40.74582894475737</v>
      </c>
      <c r="M13" s="103">
        <v>556</v>
      </c>
      <c r="N13" s="104">
        <f>IF(D13&gt;0,M13/D13*100,"-")</f>
        <v>0.8487124299735922</v>
      </c>
      <c r="O13" s="103">
        <v>36345</v>
      </c>
      <c r="P13" s="103">
        <v>12381</v>
      </c>
      <c r="Q13" s="104">
        <f>IF(D13&gt;0,O13/D13*100,"-")</f>
        <v>55.479232495306128</v>
      </c>
      <c r="R13" s="103">
        <v>1020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37</v>
      </c>
      <c r="B14" s="102" t="s">
        <v>268</v>
      </c>
      <c r="C14" s="101" t="s">
        <v>269</v>
      </c>
      <c r="D14" s="103">
        <f>+SUM(E14,+I14)</f>
        <v>21025</v>
      </c>
      <c r="E14" s="103">
        <f>+SUM(G14,+H14)</f>
        <v>978</v>
      </c>
      <c r="F14" s="104">
        <f>IF(D14&gt;0,E14/D14*100,"-")</f>
        <v>4.6516052318668253</v>
      </c>
      <c r="G14" s="103">
        <v>978</v>
      </c>
      <c r="H14" s="103">
        <v>0</v>
      </c>
      <c r="I14" s="103">
        <f>+SUM(K14,+M14,+O14)</f>
        <v>20047</v>
      </c>
      <c r="J14" s="104">
        <f>IF(D14&gt;0,I14/D14*100,"-")</f>
        <v>95.348394768133176</v>
      </c>
      <c r="K14" s="103">
        <v>13586</v>
      </c>
      <c r="L14" s="104">
        <f>IF(D14&gt;0,K14/D14*100,"-")</f>
        <v>64.618311533888232</v>
      </c>
      <c r="M14" s="103">
        <v>0</v>
      </c>
      <c r="N14" s="104">
        <f>IF(D14&gt;0,M14/D14*100,"-")</f>
        <v>0</v>
      </c>
      <c r="O14" s="103">
        <v>6461</v>
      </c>
      <c r="P14" s="103">
        <v>1829</v>
      </c>
      <c r="Q14" s="104">
        <f>IF(D14&gt;0,O14/D14*100,"-")</f>
        <v>30.730083234244947</v>
      </c>
      <c r="R14" s="103">
        <v>144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37</v>
      </c>
      <c r="B15" s="102" t="s">
        <v>270</v>
      </c>
      <c r="C15" s="101" t="s">
        <v>271</v>
      </c>
      <c r="D15" s="103">
        <f>+SUM(E15,+I15)</f>
        <v>35709</v>
      </c>
      <c r="E15" s="103">
        <f>+SUM(G15,+H15)</f>
        <v>417</v>
      </c>
      <c r="F15" s="104">
        <f>IF(D15&gt;0,E15/D15*100,"-")</f>
        <v>1.1677728303788961</v>
      </c>
      <c r="G15" s="103">
        <v>417</v>
      </c>
      <c r="H15" s="103">
        <v>0</v>
      </c>
      <c r="I15" s="103">
        <f>+SUM(K15,+M15,+O15)</f>
        <v>35292</v>
      </c>
      <c r="J15" s="104">
        <f>IF(D15&gt;0,I15/D15*100,"-")</f>
        <v>98.832227169621106</v>
      </c>
      <c r="K15" s="103">
        <v>29326</v>
      </c>
      <c r="L15" s="104">
        <f>IF(D15&gt;0,K15/D15*100,"-")</f>
        <v>82.124954493264994</v>
      </c>
      <c r="M15" s="103">
        <v>0</v>
      </c>
      <c r="N15" s="104">
        <f>IF(D15&gt;0,M15/D15*100,"-")</f>
        <v>0</v>
      </c>
      <c r="O15" s="103">
        <v>5966</v>
      </c>
      <c r="P15" s="103">
        <v>4557</v>
      </c>
      <c r="Q15" s="104">
        <f>IF(D15&gt;0,O15/D15*100,"-")</f>
        <v>16.707272676356098</v>
      </c>
      <c r="R15" s="103">
        <v>347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37</v>
      </c>
      <c r="B16" s="102" t="s">
        <v>272</v>
      </c>
      <c r="C16" s="101" t="s">
        <v>273</v>
      </c>
      <c r="D16" s="103">
        <f>+SUM(E16,+I16)</f>
        <v>113598</v>
      </c>
      <c r="E16" s="103">
        <f>+SUM(G16,+H16)</f>
        <v>1979</v>
      </c>
      <c r="F16" s="104">
        <f>IF(D16&gt;0,E16/D16*100,"-")</f>
        <v>1.7421081357066146</v>
      </c>
      <c r="G16" s="103">
        <v>1979</v>
      </c>
      <c r="H16" s="103">
        <v>0</v>
      </c>
      <c r="I16" s="103">
        <f>+SUM(K16,+M16,+O16)</f>
        <v>111619</v>
      </c>
      <c r="J16" s="104">
        <f>IF(D16&gt;0,I16/D16*100,"-")</f>
        <v>98.257891864293384</v>
      </c>
      <c r="K16" s="103">
        <v>100516</v>
      </c>
      <c r="L16" s="104">
        <f>IF(D16&gt;0,K16/D16*100,"-")</f>
        <v>88.483952182256729</v>
      </c>
      <c r="M16" s="103">
        <v>357</v>
      </c>
      <c r="N16" s="104">
        <f>IF(D16&gt;0,M16/D16*100,"-")</f>
        <v>0.31426609623408863</v>
      </c>
      <c r="O16" s="103">
        <v>10746</v>
      </c>
      <c r="P16" s="103">
        <v>7173</v>
      </c>
      <c r="Q16" s="104">
        <f>IF(D16&gt;0,O16/D16*100,"-")</f>
        <v>9.459673585802566</v>
      </c>
      <c r="R16" s="103">
        <v>1565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37</v>
      </c>
      <c r="B17" s="102" t="s">
        <v>274</v>
      </c>
      <c r="C17" s="101" t="s">
        <v>275</v>
      </c>
      <c r="D17" s="103">
        <f>+SUM(E17,+I17)</f>
        <v>49908</v>
      </c>
      <c r="E17" s="103">
        <f>+SUM(G17,+H17)</f>
        <v>689</v>
      </c>
      <c r="F17" s="104">
        <f>IF(D17&gt;0,E17/D17*100,"-")</f>
        <v>1.3805401939568807</v>
      </c>
      <c r="G17" s="103">
        <v>689</v>
      </c>
      <c r="H17" s="103">
        <v>0</v>
      </c>
      <c r="I17" s="103">
        <f>+SUM(K17,+M17,+O17)</f>
        <v>49219</v>
      </c>
      <c r="J17" s="104">
        <f>IF(D17&gt;0,I17/D17*100,"-")</f>
        <v>98.619459806043125</v>
      </c>
      <c r="K17" s="103">
        <v>43125</v>
      </c>
      <c r="L17" s="104">
        <f>IF(D17&gt;0,K17/D17*100,"-")</f>
        <v>86.408992546285162</v>
      </c>
      <c r="M17" s="103">
        <v>0</v>
      </c>
      <c r="N17" s="104">
        <f>IF(D17&gt;0,M17/D17*100,"-")</f>
        <v>0</v>
      </c>
      <c r="O17" s="103">
        <v>6094</v>
      </c>
      <c r="P17" s="103">
        <v>3202</v>
      </c>
      <c r="Q17" s="104">
        <f>IF(D17&gt;0,O17/D17*100,"-")</f>
        <v>12.210467259757955</v>
      </c>
      <c r="R17" s="103">
        <v>1258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37</v>
      </c>
      <c r="B18" s="102" t="s">
        <v>276</v>
      </c>
      <c r="C18" s="101" t="s">
        <v>277</v>
      </c>
      <c r="D18" s="103">
        <f>+SUM(E18,+I18)</f>
        <v>53448</v>
      </c>
      <c r="E18" s="103">
        <f>+SUM(G18,+H18)</f>
        <v>73</v>
      </c>
      <c r="F18" s="104">
        <f>IF(D18&gt;0,E18/D18*100,"-")</f>
        <v>0.13658135009729083</v>
      </c>
      <c r="G18" s="103">
        <v>73</v>
      </c>
      <c r="H18" s="103">
        <v>0</v>
      </c>
      <c r="I18" s="103">
        <f>+SUM(K18,+M18,+O18)</f>
        <v>53375</v>
      </c>
      <c r="J18" s="104">
        <f>IF(D18&gt;0,I18/D18*100,"-")</f>
        <v>99.863418649902712</v>
      </c>
      <c r="K18" s="103">
        <v>45292</v>
      </c>
      <c r="L18" s="104">
        <f>IF(D18&gt;0,K18/D18*100,"-")</f>
        <v>84.740308337075291</v>
      </c>
      <c r="M18" s="103">
        <v>0</v>
      </c>
      <c r="N18" s="104">
        <f>IF(D18&gt;0,M18/D18*100,"-")</f>
        <v>0</v>
      </c>
      <c r="O18" s="103">
        <v>8083</v>
      </c>
      <c r="P18" s="103">
        <v>6895</v>
      </c>
      <c r="Q18" s="104">
        <f>IF(D18&gt;0,O18/D18*100,"-")</f>
        <v>15.12311031282742</v>
      </c>
      <c r="R18" s="103">
        <v>580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37</v>
      </c>
      <c r="B19" s="102" t="s">
        <v>278</v>
      </c>
      <c r="C19" s="101" t="s">
        <v>279</v>
      </c>
      <c r="D19" s="103">
        <f>+SUM(E19,+I19)</f>
        <v>6167</v>
      </c>
      <c r="E19" s="103">
        <f>+SUM(G19,+H19)</f>
        <v>0</v>
      </c>
      <c r="F19" s="104">
        <f>IF(D19&gt;0,E19/D19*100,"-")</f>
        <v>0</v>
      </c>
      <c r="G19" s="103">
        <v>0</v>
      </c>
      <c r="H19" s="103">
        <v>0</v>
      </c>
      <c r="I19" s="103">
        <f>+SUM(K19,+M19,+O19)</f>
        <v>6167</v>
      </c>
      <c r="J19" s="104">
        <f>IF(D19&gt;0,I19/D19*100,"-")</f>
        <v>100</v>
      </c>
      <c r="K19" s="103">
        <v>0</v>
      </c>
      <c r="L19" s="104">
        <f>IF(D19&gt;0,K19/D19*100,"-")</f>
        <v>0</v>
      </c>
      <c r="M19" s="103">
        <v>0</v>
      </c>
      <c r="N19" s="104">
        <f>IF(D19&gt;0,M19/D19*100,"-")</f>
        <v>0</v>
      </c>
      <c r="O19" s="103">
        <v>6167</v>
      </c>
      <c r="P19" s="103">
        <v>6167</v>
      </c>
      <c r="Q19" s="104">
        <f>IF(D19&gt;0,O19/D19*100,"-")</f>
        <v>100</v>
      </c>
      <c r="R19" s="103">
        <v>57</v>
      </c>
      <c r="S19" s="101" t="s">
        <v>257</v>
      </c>
      <c r="T19" s="101"/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37</v>
      </c>
      <c r="B20" s="102" t="s">
        <v>280</v>
      </c>
      <c r="C20" s="101" t="s">
        <v>281</v>
      </c>
      <c r="D20" s="103">
        <f>+SUM(E20,+I20)</f>
        <v>37546</v>
      </c>
      <c r="E20" s="103">
        <f>+SUM(G20,+H20)</f>
        <v>486</v>
      </c>
      <c r="F20" s="104">
        <f>IF(D20&gt;0,E20/D20*100,"-")</f>
        <v>1.2944121877164012</v>
      </c>
      <c r="G20" s="103">
        <v>486</v>
      </c>
      <c r="H20" s="103">
        <v>0</v>
      </c>
      <c r="I20" s="103">
        <f>+SUM(K20,+M20,+O20)</f>
        <v>37060</v>
      </c>
      <c r="J20" s="104">
        <f>IF(D20&gt;0,I20/D20*100,"-")</f>
        <v>98.705587812283596</v>
      </c>
      <c r="K20" s="103">
        <v>31783</v>
      </c>
      <c r="L20" s="104">
        <f>IF(D20&gt;0,K20/D20*100,"-")</f>
        <v>84.650828317264157</v>
      </c>
      <c r="M20" s="103">
        <v>0</v>
      </c>
      <c r="N20" s="104">
        <f>IF(D20&gt;0,M20/D20*100,"-")</f>
        <v>0</v>
      </c>
      <c r="O20" s="103">
        <v>5277</v>
      </c>
      <c r="P20" s="103">
        <v>2724</v>
      </c>
      <c r="Q20" s="104">
        <f>IF(D20&gt;0,O20/D20*100,"-")</f>
        <v>14.054759495019443</v>
      </c>
      <c r="R20" s="103">
        <v>277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37</v>
      </c>
      <c r="B21" s="102" t="s">
        <v>282</v>
      </c>
      <c r="C21" s="101" t="s">
        <v>283</v>
      </c>
      <c r="D21" s="103">
        <f>+SUM(E21,+I21)</f>
        <v>26452</v>
      </c>
      <c r="E21" s="103">
        <f>+SUM(G21,+H21)</f>
        <v>59</v>
      </c>
      <c r="F21" s="104">
        <f>IF(D21&gt;0,E21/D21*100,"-")</f>
        <v>0.22304551640707695</v>
      </c>
      <c r="G21" s="103">
        <v>59</v>
      </c>
      <c r="H21" s="103">
        <v>0</v>
      </c>
      <c r="I21" s="103">
        <f>+SUM(K21,+M21,+O21)</f>
        <v>26393</v>
      </c>
      <c r="J21" s="104">
        <f>IF(D21&gt;0,I21/D21*100,"-")</f>
        <v>99.776954483592931</v>
      </c>
      <c r="K21" s="103">
        <v>25892</v>
      </c>
      <c r="L21" s="104">
        <f>IF(D21&gt;0,K21/D21*100,"-")</f>
        <v>97.882957810373512</v>
      </c>
      <c r="M21" s="103">
        <v>0</v>
      </c>
      <c r="N21" s="104">
        <f>IF(D21&gt;0,M21/D21*100,"-")</f>
        <v>0</v>
      </c>
      <c r="O21" s="103">
        <v>501</v>
      </c>
      <c r="P21" s="103">
        <v>76</v>
      </c>
      <c r="Q21" s="104">
        <f>IF(D21&gt;0,O21/D21*100,"-")</f>
        <v>1.8939966732194162</v>
      </c>
      <c r="R21" s="103">
        <v>338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37</v>
      </c>
      <c r="B22" s="102" t="s">
        <v>284</v>
      </c>
      <c r="C22" s="101" t="s">
        <v>285</v>
      </c>
      <c r="D22" s="103">
        <f>+SUM(E22,+I22)</f>
        <v>19654</v>
      </c>
      <c r="E22" s="103">
        <f>+SUM(G22,+H22)</f>
        <v>587</v>
      </c>
      <c r="F22" s="104">
        <f>IF(D22&gt;0,E22/D22*100,"-")</f>
        <v>2.9866693802788236</v>
      </c>
      <c r="G22" s="103">
        <v>587</v>
      </c>
      <c r="H22" s="103">
        <v>0</v>
      </c>
      <c r="I22" s="103">
        <f>+SUM(K22,+M22,+O22)</f>
        <v>19067</v>
      </c>
      <c r="J22" s="104">
        <f>IF(D22&gt;0,I22/D22*100,"-")</f>
        <v>97.013330619721174</v>
      </c>
      <c r="K22" s="103">
        <v>10359</v>
      </c>
      <c r="L22" s="104">
        <f>IF(D22&gt;0,K22/D22*100,"-")</f>
        <v>52.706828126590011</v>
      </c>
      <c r="M22" s="103">
        <v>762</v>
      </c>
      <c r="N22" s="104">
        <f>IF(D22&gt;0,M22/D22*100,"-")</f>
        <v>3.8770733692886945</v>
      </c>
      <c r="O22" s="103">
        <v>7946</v>
      </c>
      <c r="P22" s="103">
        <v>7436</v>
      </c>
      <c r="Q22" s="104">
        <f>IF(D22&gt;0,O22/D22*100,"-")</f>
        <v>40.429429123842475</v>
      </c>
      <c r="R22" s="103">
        <v>159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37</v>
      </c>
      <c r="B23" s="102" t="s">
        <v>286</v>
      </c>
      <c r="C23" s="101" t="s">
        <v>287</v>
      </c>
      <c r="D23" s="103">
        <f>+SUM(E23,+I23)</f>
        <v>12816</v>
      </c>
      <c r="E23" s="103">
        <f>+SUM(G23,+H23)</f>
        <v>352</v>
      </c>
      <c r="F23" s="104">
        <f>IF(D23&gt;0,E23/D23*100,"-")</f>
        <v>2.7465667915106118</v>
      </c>
      <c r="G23" s="103">
        <v>351</v>
      </c>
      <c r="H23" s="103">
        <v>1</v>
      </c>
      <c r="I23" s="103">
        <f>+SUM(K23,+M23,+O23)</f>
        <v>12464</v>
      </c>
      <c r="J23" s="104">
        <f>IF(D23&gt;0,I23/D23*100,"-")</f>
        <v>97.253433208489398</v>
      </c>
      <c r="K23" s="103">
        <v>7851</v>
      </c>
      <c r="L23" s="104">
        <f>IF(D23&gt;0,K23/D23*100,"-")</f>
        <v>61.259363295880156</v>
      </c>
      <c r="M23" s="103">
        <v>0</v>
      </c>
      <c r="N23" s="104">
        <f>IF(D23&gt;0,M23/D23*100,"-")</f>
        <v>0</v>
      </c>
      <c r="O23" s="103">
        <v>4613</v>
      </c>
      <c r="P23" s="103">
        <v>2879</v>
      </c>
      <c r="Q23" s="104">
        <f>IF(D23&gt;0,O23/D23*100,"-")</f>
        <v>35.994069912609241</v>
      </c>
      <c r="R23" s="103">
        <v>201</v>
      </c>
      <c r="S23" s="101"/>
      <c r="T23" s="101"/>
      <c r="U23" s="101"/>
      <c r="V23" s="101" t="s">
        <v>257</v>
      </c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37</v>
      </c>
      <c r="B24" s="102" t="s">
        <v>288</v>
      </c>
      <c r="C24" s="101" t="s">
        <v>289</v>
      </c>
      <c r="D24" s="103">
        <f>+SUM(E24,+I24)</f>
        <v>17671</v>
      </c>
      <c r="E24" s="103">
        <f>+SUM(G24,+H24)</f>
        <v>824</v>
      </c>
      <c r="F24" s="104">
        <f>IF(D24&gt;0,E24/D24*100,"-")</f>
        <v>4.6630071869164169</v>
      </c>
      <c r="G24" s="103">
        <v>824</v>
      </c>
      <c r="H24" s="103">
        <v>0</v>
      </c>
      <c r="I24" s="103">
        <f>+SUM(K24,+M24,+O24)</f>
        <v>16847</v>
      </c>
      <c r="J24" s="104">
        <f>IF(D24&gt;0,I24/D24*100,"-")</f>
        <v>95.336992813083583</v>
      </c>
      <c r="K24" s="103">
        <v>15008</v>
      </c>
      <c r="L24" s="104">
        <f>IF(D24&gt;0,K24/D24*100,"-")</f>
        <v>84.930111482089302</v>
      </c>
      <c r="M24" s="103">
        <v>0</v>
      </c>
      <c r="N24" s="104">
        <f>IF(D24&gt;0,M24/D24*100,"-")</f>
        <v>0</v>
      </c>
      <c r="O24" s="103">
        <v>1839</v>
      </c>
      <c r="P24" s="103">
        <v>368</v>
      </c>
      <c r="Q24" s="104">
        <f>IF(D24&gt;0,O24/D24*100,"-")</f>
        <v>10.406881330994285</v>
      </c>
      <c r="R24" s="103">
        <v>205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37</v>
      </c>
      <c r="B25" s="102" t="s">
        <v>290</v>
      </c>
      <c r="C25" s="101" t="s">
        <v>291</v>
      </c>
      <c r="D25" s="103">
        <f>+SUM(E25,+I25)</f>
        <v>7924</v>
      </c>
      <c r="E25" s="103">
        <f>+SUM(G25,+H25)</f>
        <v>89</v>
      </c>
      <c r="F25" s="104">
        <f>IF(D25&gt;0,E25/D25*100,"-")</f>
        <v>1.1231701161029783</v>
      </c>
      <c r="G25" s="103">
        <v>89</v>
      </c>
      <c r="H25" s="103">
        <v>0</v>
      </c>
      <c r="I25" s="103">
        <f>+SUM(K25,+M25,+O25)</f>
        <v>7835</v>
      </c>
      <c r="J25" s="104">
        <f>IF(D25&gt;0,I25/D25*100,"-")</f>
        <v>98.876829883897017</v>
      </c>
      <c r="K25" s="103">
        <v>3184</v>
      </c>
      <c r="L25" s="104">
        <f>IF(D25&gt;0,K25/D25*100,"-")</f>
        <v>40.181726400807669</v>
      </c>
      <c r="M25" s="103">
        <v>0</v>
      </c>
      <c r="N25" s="104">
        <f>IF(D25&gt;0,M25/D25*100,"-")</f>
        <v>0</v>
      </c>
      <c r="O25" s="103">
        <v>4651</v>
      </c>
      <c r="P25" s="103">
        <v>2359</v>
      </c>
      <c r="Q25" s="104">
        <f>IF(D25&gt;0,O25/D25*100,"-")</f>
        <v>58.695103483089348</v>
      </c>
      <c r="R25" s="103">
        <v>80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37</v>
      </c>
      <c r="B26" s="102" t="s">
        <v>292</v>
      </c>
      <c r="C26" s="101" t="s">
        <v>293</v>
      </c>
      <c r="D26" s="103">
        <f>+SUM(E26,+I26)</f>
        <v>16597</v>
      </c>
      <c r="E26" s="103">
        <f>+SUM(G26,+H26)</f>
        <v>3833</v>
      </c>
      <c r="F26" s="104">
        <f>IF(D26&gt;0,E26/D26*100,"-")</f>
        <v>23.094535156956077</v>
      </c>
      <c r="G26" s="103">
        <v>3833</v>
      </c>
      <c r="H26" s="103">
        <v>0</v>
      </c>
      <c r="I26" s="103">
        <f>+SUM(K26,+M26,+O26)</f>
        <v>12764</v>
      </c>
      <c r="J26" s="104">
        <f>IF(D26&gt;0,I26/D26*100,"-")</f>
        <v>76.90546484304393</v>
      </c>
      <c r="K26" s="103">
        <v>4919</v>
      </c>
      <c r="L26" s="104">
        <f>IF(D26&gt;0,K26/D26*100,"-")</f>
        <v>29.637886365005723</v>
      </c>
      <c r="M26" s="103">
        <v>0</v>
      </c>
      <c r="N26" s="104">
        <f>IF(D26&gt;0,M26/D26*100,"-")</f>
        <v>0</v>
      </c>
      <c r="O26" s="103">
        <v>7845</v>
      </c>
      <c r="P26" s="103">
        <v>5648</v>
      </c>
      <c r="Q26" s="104">
        <f>IF(D26&gt;0,O26/D26*100,"-")</f>
        <v>47.267578478038203</v>
      </c>
      <c r="R26" s="103">
        <v>133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6">
    <sortCondition ref="A8:A26"/>
    <sortCondition ref="B8:B26"/>
    <sortCondition ref="C8:C26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石川県</v>
      </c>
      <c r="B7" s="107" t="str">
        <f>水洗化人口等!B7</f>
        <v>17000</v>
      </c>
      <c r="C7" s="106" t="s">
        <v>200</v>
      </c>
      <c r="D7" s="108">
        <f>SUM(E7,+H7,+K7)</f>
        <v>105857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0</v>
      </c>
      <c r="I7" s="108">
        <f>SUM(I$8:I$207)</f>
        <v>0</v>
      </c>
      <c r="J7" s="108">
        <f>SUM(J$8:J$207)</f>
        <v>0</v>
      </c>
      <c r="K7" s="108">
        <f>SUM(L7:M7)</f>
        <v>105857</v>
      </c>
      <c r="L7" s="108">
        <f>SUM(L$8:L$207)</f>
        <v>12161</v>
      </c>
      <c r="M7" s="108">
        <f>SUM(M$8:M$207)</f>
        <v>93696</v>
      </c>
      <c r="N7" s="108">
        <f>SUM(O7,+V7,+AC7)</f>
        <v>105858</v>
      </c>
      <c r="O7" s="108">
        <f>SUM(P7:U7)</f>
        <v>12161</v>
      </c>
      <c r="P7" s="108">
        <f t="shared" ref="P7:U7" si="0">SUM(P$8:P$207)</f>
        <v>10618</v>
      </c>
      <c r="Q7" s="108">
        <f t="shared" si="0"/>
        <v>964</v>
      </c>
      <c r="R7" s="108">
        <f t="shared" si="0"/>
        <v>0</v>
      </c>
      <c r="S7" s="108">
        <f t="shared" si="0"/>
        <v>579</v>
      </c>
      <c r="T7" s="108">
        <f t="shared" si="0"/>
        <v>0</v>
      </c>
      <c r="U7" s="108">
        <f t="shared" si="0"/>
        <v>0</v>
      </c>
      <c r="V7" s="108">
        <f>SUM(W7:AB7)</f>
        <v>93696</v>
      </c>
      <c r="W7" s="108">
        <f t="shared" ref="W7:AB7" si="1">SUM(W$8:W$207)</f>
        <v>91571</v>
      </c>
      <c r="X7" s="108">
        <f t="shared" si="1"/>
        <v>0</v>
      </c>
      <c r="Y7" s="108">
        <f t="shared" si="1"/>
        <v>0</v>
      </c>
      <c r="Z7" s="108">
        <f t="shared" si="1"/>
        <v>2125</v>
      </c>
      <c r="AA7" s="108">
        <f t="shared" si="1"/>
        <v>0</v>
      </c>
      <c r="AB7" s="108">
        <f t="shared" si="1"/>
        <v>0</v>
      </c>
      <c r="AC7" s="108">
        <f>SUM(AD7:AE7)</f>
        <v>1</v>
      </c>
      <c r="AD7" s="108">
        <f>SUM(AD$8:AD$207)</f>
        <v>1</v>
      </c>
      <c r="AE7" s="108">
        <f>SUM(AE$8:AE$207)</f>
        <v>0</v>
      </c>
      <c r="AF7" s="108">
        <f>SUM(AG7:AI7)</f>
        <v>1984</v>
      </c>
      <c r="AG7" s="108">
        <f>SUM(AG$8:AG$207)</f>
        <v>1984</v>
      </c>
      <c r="AH7" s="108">
        <f>SUM(AH$8:AH$207)</f>
        <v>0</v>
      </c>
      <c r="AI7" s="108">
        <f>SUM(AI$8:AI$207)</f>
        <v>0</v>
      </c>
      <c r="AJ7" s="108">
        <f>SUM(AK7:AS7)</f>
        <v>3018</v>
      </c>
      <c r="AK7" s="108">
        <f t="shared" ref="AK7:AS7" si="2">SUM(AK$8:AK$207)</f>
        <v>860</v>
      </c>
      <c r="AL7" s="108">
        <f t="shared" si="2"/>
        <v>222</v>
      </c>
      <c r="AM7" s="108">
        <f t="shared" si="2"/>
        <v>238</v>
      </c>
      <c r="AN7" s="108">
        <f t="shared" si="2"/>
        <v>0</v>
      </c>
      <c r="AO7" s="108">
        <f t="shared" si="2"/>
        <v>0</v>
      </c>
      <c r="AP7" s="108">
        <f t="shared" si="2"/>
        <v>924</v>
      </c>
      <c r="AQ7" s="108">
        <f t="shared" si="2"/>
        <v>0</v>
      </c>
      <c r="AR7" s="108">
        <f t="shared" si="2"/>
        <v>2</v>
      </c>
      <c r="AS7" s="108">
        <f t="shared" si="2"/>
        <v>772</v>
      </c>
      <c r="AT7" s="108">
        <f>SUM(AU7:AY7)</f>
        <v>61</v>
      </c>
      <c r="AU7" s="108">
        <f>SUM(AU$8:AU$207)</f>
        <v>48</v>
      </c>
      <c r="AV7" s="108">
        <f>SUM(AV$8:AV$207)</f>
        <v>0</v>
      </c>
      <c r="AW7" s="108">
        <f>SUM(AW$8:AW$207)</f>
        <v>13</v>
      </c>
      <c r="AX7" s="108">
        <f>SUM(AX$8:AX$207)</f>
        <v>0</v>
      </c>
      <c r="AY7" s="108">
        <f>SUM(AY$8:AY$207)</f>
        <v>0</v>
      </c>
      <c r="AZ7" s="108">
        <f>SUM(BA7:BC7)</f>
        <v>222</v>
      </c>
      <c r="BA7" s="108">
        <f>SUM(BA$8:BA$207)</f>
        <v>222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37</v>
      </c>
      <c r="B8" s="113" t="s">
        <v>254</v>
      </c>
      <c r="C8" s="101" t="s">
        <v>255</v>
      </c>
      <c r="D8" s="103">
        <f>SUM(E8,+H8,+K8)</f>
        <v>8240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8240</v>
      </c>
      <c r="L8" s="103">
        <v>1285</v>
      </c>
      <c r="M8" s="103">
        <v>6955</v>
      </c>
      <c r="N8" s="103">
        <f>SUM(O8,+V8,+AC8)</f>
        <v>8240</v>
      </c>
      <c r="O8" s="103">
        <f>SUM(P8:U8)</f>
        <v>1285</v>
      </c>
      <c r="P8" s="103">
        <v>1285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6955</v>
      </c>
      <c r="W8" s="103">
        <v>6955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93</v>
      </c>
      <c r="AG8" s="103">
        <v>93</v>
      </c>
      <c r="AH8" s="103">
        <v>0</v>
      </c>
      <c r="AI8" s="103">
        <v>0</v>
      </c>
      <c r="AJ8" s="103">
        <f>SUM(AK8:AS8)</f>
        <v>93</v>
      </c>
      <c r="AK8" s="103">
        <v>0</v>
      </c>
      <c r="AL8" s="103">
        <v>0</v>
      </c>
      <c r="AM8" s="103">
        <v>93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10</v>
      </c>
      <c r="AU8" s="103">
        <v>0</v>
      </c>
      <c r="AV8" s="103">
        <v>0</v>
      </c>
      <c r="AW8" s="103">
        <v>10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37</v>
      </c>
      <c r="B9" s="113" t="s">
        <v>258</v>
      </c>
      <c r="C9" s="101" t="s">
        <v>259</v>
      </c>
      <c r="D9" s="103">
        <f>SUM(E9,+H9,+K9)</f>
        <v>19229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19229</v>
      </c>
      <c r="L9" s="103">
        <v>1875</v>
      </c>
      <c r="M9" s="103">
        <v>17354</v>
      </c>
      <c r="N9" s="103">
        <f>SUM(O9,+V9,+AC9)</f>
        <v>19229</v>
      </c>
      <c r="O9" s="103">
        <f>SUM(P9:U9)</f>
        <v>1875</v>
      </c>
      <c r="P9" s="103">
        <v>1875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17354</v>
      </c>
      <c r="W9" s="103">
        <v>17354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5</v>
      </c>
      <c r="AG9" s="103">
        <v>5</v>
      </c>
      <c r="AH9" s="103">
        <v>0</v>
      </c>
      <c r="AI9" s="103">
        <v>0</v>
      </c>
      <c r="AJ9" s="103">
        <f>SUM(AK9:AS9)</f>
        <v>168</v>
      </c>
      <c r="AK9" s="103">
        <v>168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5</v>
      </c>
      <c r="AU9" s="103">
        <v>5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37</v>
      </c>
      <c r="B10" s="113" t="s">
        <v>260</v>
      </c>
      <c r="C10" s="101" t="s">
        <v>261</v>
      </c>
      <c r="D10" s="103">
        <f>SUM(E10,+H10,+K10)</f>
        <v>15413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15413</v>
      </c>
      <c r="L10" s="103">
        <v>1040</v>
      </c>
      <c r="M10" s="103">
        <v>14373</v>
      </c>
      <c r="N10" s="103">
        <f>SUM(O10,+V10,+AC10)</f>
        <v>15413</v>
      </c>
      <c r="O10" s="103">
        <f>SUM(P10:U10)</f>
        <v>1040</v>
      </c>
      <c r="P10" s="103">
        <v>1040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14373</v>
      </c>
      <c r="W10" s="103">
        <v>14373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135</v>
      </c>
      <c r="AG10" s="103">
        <v>135</v>
      </c>
      <c r="AH10" s="103">
        <v>0</v>
      </c>
      <c r="AI10" s="103">
        <v>0</v>
      </c>
      <c r="AJ10" s="103">
        <f>SUM(AK10:AS10)</f>
        <v>261</v>
      </c>
      <c r="AK10" s="103">
        <v>14</v>
      </c>
      <c r="AL10" s="103">
        <v>113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134</v>
      </c>
      <c r="AT10" s="103">
        <f>SUM(AU10:AY10)</f>
        <v>1</v>
      </c>
      <c r="AU10" s="103">
        <v>1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113</v>
      </c>
      <c r="BA10" s="103">
        <v>113</v>
      </c>
      <c r="BB10" s="103">
        <v>0</v>
      </c>
      <c r="BC10" s="103">
        <v>0</v>
      </c>
    </row>
    <row r="11" spans="1:55" s="105" customFormat="1" ht="13.5" customHeight="1">
      <c r="A11" s="115" t="s">
        <v>37</v>
      </c>
      <c r="B11" s="113" t="s">
        <v>262</v>
      </c>
      <c r="C11" s="101" t="s">
        <v>263</v>
      </c>
      <c r="D11" s="103">
        <f>SUM(E11,+H11,+K11)</f>
        <v>8907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8907</v>
      </c>
      <c r="L11" s="103">
        <v>1530</v>
      </c>
      <c r="M11" s="103">
        <v>7377</v>
      </c>
      <c r="N11" s="103">
        <f>SUM(O11,+V11,+AC11)</f>
        <v>8907</v>
      </c>
      <c r="O11" s="103">
        <f>SUM(P11:U11)</f>
        <v>1530</v>
      </c>
      <c r="P11" s="103">
        <v>1530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7377</v>
      </c>
      <c r="W11" s="103">
        <v>7377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135</v>
      </c>
      <c r="AG11" s="103">
        <v>135</v>
      </c>
      <c r="AH11" s="103">
        <v>0</v>
      </c>
      <c r="AI11" s="103">
        <v>0</v>
      </c>
      <c r="AJ11" s="103">
        <f>SUM(AK11:AS11)</f>
        <v>135</v>
      </c>
      <c r="AK11" s="103">
        <v>0</v>
      </c>
      <c r="AL11" s="103">
        <v>0</v>
      </c>
      <c r="AM11" s="103">
        <v>135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3</v>
      </c>
      <c r="AU11" s="103">
        <v>0</v>
      </c>
      <c r="AV11" s="103">
        <v>0</v>
      </c>
      <c r="AW11" s="103">
        <v>3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37</v>
      </c>
      <c r="B12" s="113" t="s">
        <v>264</v>
      </c>
      <c r="C12" s="101" t="s">
        <v>265</v>
      </c>
      <c r="D12" s="103">
        <f>SUM(E12,+H12,+K12)</f>
        <v>3210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3210</v>
      </c>
      <c r="L12" s="103">
        <v>964</v>
      </c>
      <c r="M12" s="103">
        <v>2246</v>
      </c>
      <c r="N12" s="103">
        <f>SUM(O12,+V12,+AC12)</f>
        <v>3210</v>
      </c>
      <c r="O12" s="103">
        <f>SUM(P12:U12)</f>
        <v>964</v>
      </c>
      <c r="P12" s="103">
        <v>0</v>
      </c>
      <c r="Q12" s="103">
        <v>964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2246</v>
      </c>
      <c r="W12" s="103">
        <v>2246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37</v>
      </c>
      <c r="B13" s="113" t="s">
        <v>266</v>
      </c>
      <c r="C13" s="101" t="s">
        <v>267</v>
      </c>
      <c r="D13" s="103">
        <f>SUM(E13,+H13,+K13)</f>
        <v>14821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14821</v>
      </c>
      <c r="L13" s="103">
        <v>485</v>
      </c>
      <c r="M13" s="103">
        <v>14336</v>
      </c>
      <c r="N13" s="103">
        <f>SUM(O13,+V13,+AC13)</f>
        <v>14821</v>
      </c>
      <c r="O13" s="103">
        <f>SUM(P13:U13)</f>
        <v>485</v>
      </c>
      <c r="P13" s="103">
        <v>485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14336</v>
      </c>
      <c r="W13" s="103">
        <v>14336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128</v>
      </c>
      <c r="AG13" s="103">
        <v>128</v>
      </c>
      <c r="AH13" s="103">
        <v>0</v>
      </c>
      <c r="AI13" s="103">
        <v>0</v>
      </c>
      <c r="AJ13" s="103">
        <f>SUM(AK13:AS13)</f>
        <v>251</v>
      </c>
      <c r="AK13" s="103">
        <v>14</v>
      </c>
      <c r="AL13" s="103">
        <v>109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128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109</v>
      </c>
      <c r="BA13" s="103">
        <v>109</v>
      </c>
      <c r="BB13" s="103">
        <v>0</v>
      </c>
      <c r="BC13" s="103">
        <v>0</v>
      </c>
    </row>
    <row r="14" spans="1:55" s="105" customFormat="1" ht="13.5" customHeight="1">
      <c r="A14" s="115" t="s">
        <v>37</v>
      </c>
      <c r="B14" s="113" t="s">
        <v>268</v>
      </c>
      <c r="C14" s="101" t="s">
        <v>269</v>
      </c>
      <c r="D14" s="103">
        <f>SUM(E14,+H14,+K14)</f>
        <v>2604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2604</v>
      </c>
      <c r="L14" s="103">
        <v>124</v>
      </c>
      <c r="M14" s="103">
        <v>2480</v>
      </c>
      <c r="N14" s="103">
        <f>SUM(O14,+V14,+AC14)</f>
        <v>2604</v>
      </c>
      <c r="O14" s="103">
        <f>SUM(P14:U14)</f>
        <v>124</v>
      </c>
      <c r="P14" s="103">
        <v>124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2480</v>
      </c>
      <c r="W14" s="103">
        <v>2480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8</v>
      </c>
      <c r="AG14" s="103">
        <v>8</v>
      </c>
      <c r="AH14" s="103">
        <v>0</v>
      </c>
      <c r="AI14" s="103">
        <v>0</v>
      </c>
      <c r="AJ14" s="103">
        <f>SUM(AK14:AS14)</f>
        <v>97</v>
      </c>
      <c r="AK14" s="103">
        <v>97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8</v>
      </c>
      <c r="AU14" s="103">
        <v>8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37</v>
      </c>
      <c r="B15" s="113" t="s">
        <v>270</v>
      </c>
      <c r="C15" s="101" t="s">
        <v>271</v>
      </c>
      <c r="D15" s="103">
        <f>SUM(E15,+H15,+K15)</f>
        <v>2524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2524</v>
      </c>
      <c r="L15" s="103">
        <v>380</v>
      </c>
      <c r="M15" s="103">
        <v>2144</v>
      </c>
      <c r="N15" s="103">
        <f>SUM(O15,+V15,+AC15)</f>
        <v>2524</v>
      </c>
      <c r="O15" s="103">
        <f>SUM(P15:U15)</f>
        <v>380</v>
      </c>
      <c r="P15" s="103">
        <v>380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2144</v>
      </c>
      <c r="W15" s="103">
        <v>2144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431</v>
      </c>
      <c r="AG15" s="103">
        <v>431</v>
      </c>
      <c r="AH15" s="103">
        <v>0</v>
      </c>
      <c r="AI15" s="103">
        <v>0</v>
      </c>
      <c r="AJ15" s="103">
        <f>SUM(AK15:AS15)</f>
        <v>431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430</v>
      </c>
      <c r="AQ15" s="103">
        <v>0</v>
      </c>
      <c r="AR15" s="103">
        <v>1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37</v>
      </c>
      <c r="B16" s="113" t="s">
        <v>272</v>
      </c>
      <c r="C16" s="101" t="s">
        <v>273</v>
      </c>
      <c r="D16" s="103">
        <f>SUM(E16,+H16,+K16)</f>
        <v>7456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7456</v>
      </c>
      <c r="L16" s="103">
        <v>1093</v>
      </c>
      <c r="M16" s="103">
        <v>6363</v>
      </c>
      <c r="N16" s="103">
        <f>SUM(O16,+V16,+AC16)</f>
        <v>7456</v>
      </c>
      <c r="O16" s="103">
        <f>SUM(P16:U16)</f>
        <v>1093</v>
      </c>
      <c r="P16" s="103">
        <v>1093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6363</v>
      </c>
      <c r="W16" s="103">
        <v>6363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240</v>
      </c>
      <c r="AG16" s="103">
        <v>240</v>
      </c>
      <c r="AH16" s="103">
        <v>0</v>
      </c>
      <c r="AI16" s="103">
        <v>0</v>
      </c>
      <c r="AJ16" s="103">
        <f>SUM(AK16:AS16)</f>
        <v>343</v>
      </c>
      <c r="AK16" s="103">
        <v>107</v>
      </c>
      <c r="AL16" s="103">
        <v>0</v>
      </c>
      <c r="AM16" s="103">
        <v>7</v>
      </c>
      <c r="AN16" s="103">
        <v>0</v>
      </c>
      <c r="AO16" s="103">
        <v>0</v>
      </c>
      <c r="AP16" s="103">
        <v>19</v>
      </c>
      <c r="AQ16" s="103">
        <v>0</v>
      </c>
      <c r="AR16" s="103">
        <v>0</v>
      </c>
      <c r="AS16" s="103">
        <v>210</v>
      </c>
      <c r="AT16" s="103">
        <f>SUM(AU16:AY16)</f>
        <v>4</v>
      </c>
      <c r="AU16" s="103">
        <v>4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37</v>
      </c>
      <c r="B17" s="113" t="s">
        <v>274</v>
      </c>
      <c r="C17" s="101" t="s">
        <v>275</v>
      </c>
      <c r="D17" s="103">
        <f>SUM(E17,+H17,+K17)</f>
        <v>2832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2832</v>
      </c>
      <c r="L17" s="103">
        <v>487</v>
      </c>
      <c r="M17" s="103">
        <v>2345</v>
      </c>
      <c r="N17" s="103">
        <f>SUM(O17,+V17,+AC17)</f>
        <v>2832</v>
      </c>
      <c r="O17" s="103">
        <f>SUM(P17:U17)</f>
        <v>487</v>
      </c>
      <c r="P17" s="103">
        <v>487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2345</v>
      </c>
      <c r="W17" s="103">
        <v>2345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4</v>
      </c>
      <c r="AG17" s="103">
        <v>4</v>
      </c>
      <c r="AH17" s="103">
        <v>0</v>
      </c>
      <c r="AI17" s="103">
        <v>0</v>
      </c>
      <c r="AJ17" s="103">
        <f>SUM(AK17:AS17)</f>
        <v>114</v>
      </c>
      <c r="AK17" s="103">
        <v>114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4</v>
      </c>
      <c r="AU17" s="103">
        <v>4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37</v>
      </c>
      <c r="B18" s="113" t="s">
        <v>276</v>
      </c>
      <c r="C18" s="101" t="s">
        <v>277</v>
      </c>
      <c r="D18" s="103">
        <f>SUM(E18,+H18,+K18)</f>
        <v>1748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1748</v>
      </c>
      <c r="L18" s="103">
        <v>203</v>
      </c>
      <c r="M18" s="103">
        <v>1545</v>
      </c>
      <c r="N18" s="103">
        <f>SUM(O18,+V18,+AC18)</f>
        <v>1748</v>
      </c>
      <c r="O18" s="103">
        <f>SUM(P18:U18)</f>
        <v>203</v>
      </c>
      <c r="P18" s="103">
        <v>203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1545</v>
      </c>
      <c r="W18" s="103">
        <v>1545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87</v>
      </c>
      <c r="AG18" s="103">
        <v>87</v>
      </c>
      <c r="AH18" s="103">
        <v>0</v>
      </c>
      <c r="AI18" s="103">
        <v>0</v>
      </c>
      <c r="AJ18" s="103">
        <f>SUM(AK18:AS18)</f>
        <v>87</v>
      </c>
      <c r="AK18" s="103">
        <v>0</v>
      </c>
      <c r="AL18" s="103">
        <v>0</v>
      </c>
      <c r="AM18" s="103">
        <v>3</v>
      </c>
      <c r="AN18" s="103">
        <v>0</v>
      </c>
      <c r="AO18" s="103">
        <v>0</v>
      </c>
      <c r="AP18" s="103">
        <v>7</v>
      </c>
      <c r="AQ18" s="103">
        <v>0</v>
      </c>
      <c r="AR18" s="103">
        <v>0</v>
      </c>
      <c r="AS18" s="103">
        <v>77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37</v>
      </c>
      <c r="B19" s="113" t="s">
        <v>278</v>
      </c>
      <c r="C19" s="101" t="s">
        <v>279</v>
      </c>
      <c r="D19" s="103">
        <f>SUM(E19,+H19,+K19)</f>
        <v>1163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1163</v>
      </c>
      <c r="L19" s="103">
        <v>45</v>
      </c>
      <c r="M19" s="103">
        <v>1118</v>
      </c>
      <c r="N19" s="103">
        <f>SUM(O19,+V19,+AC19)</f>
        <v>1163</v>
      </c>
      <c r="O19" s="103">
        <f>SUM(P19:U19)</f>
        <v>45</v>
      </c>
      <c r="P19" s="103">
        <v>45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1118</v>
      </c>
      <c r="W19" s="103">
        <v>1118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</v>
      </c>
      <c r="AG19" s="103">
        <v>2</v>
      </c>
      <c r="AH19" s="103">
        <v>0</v>
      </c>
      <c r="AI19" s="103">
        <v>0</v>
      </c>
      <c r="AJ19" s="103">
        <f>SUM(AK19:AS19)</f>
        <v>47</v>
      </c>
      <c r="AK19" s="103">
        <v>47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2</v>
      </c>
      <c r="AU19" s="103">
        <v>2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37</v>
      </c>
      <c r="B20" s="113" t="s">
        <v>280</v>
      </c>
      <c r="C20" s="101" t="s">
        <v>281</v>
      </c>
      <c r="D20" s="103">
        <f>SUM(E20,+H20,+K20)</f>
        <v>1966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1966</v>
      </c>
      <c r="L20" s="103">
        <v>328</v>
      </c>
      <c r="M20" s="103">
        <v>1638</v>
      </c>
      <c r="N20" s="103">
        <f>SUM(O20,+V20,+AC20)</f>
        <v>1966</v>
      </c>
      <c r="O20" s="103">
        <f>SUM(P20:U20)</f>
        <v>328</v>
      </c>
      <c r="P20" s="103">
        <v>328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1638</v>
      </c>
      <c r="W20" s="103">
        <v>1638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336</v>
      </c>
      <c r="AG20" s="103">
        <v>336</v>
      </c>
      <c r="AH20" s="103">
        <v>0</v>
      </c>
      <c r="AI20" s="103">
        <v>0</v>
      </c>
      <c r="AJ20" s="103">
        <f>SUM(AK20:AS20)</f>
        <v>336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335</v>
      </c>
      <c r="AQ20" s="103">
        <v>0</v>
      </c>
      <c r="AR20" s="103">
        <v>1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37</v>
      </c>
      <c r="B21" s="113" t="s">
        <v>282</v>
      </c>
      <c r="C21" s="101" t="s">
        <v>283</v>
      </c>
      <c r="D21" s="103">
        <f>SUM(E21,+H21,+K21)</f>
        <v>779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779</v>
      </c>
      <c r="L21" s="103">
        <v>30</v>
      </c>
      <c r="M21" s="103">
        <v>749</v>
      </c>
      <c r="N21" s="103">
        <f>SUM(O21,+V21,+AC21)</f>
        <v>779</v>
      </c>
      <c r="O21" s="103">
        <f>SUM(P21:U21)</f>
        <v>30</v>
      </c>
      <c r="P21" s="103">
        <v>30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749</v>
      </c>
      <c r="W21" s="103">
        <v>749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133</v>
      </c>
      <c r="AG21" s="103">
        <v>133</v>
      </c>
      <c r="AH21" s="103">
        <v>0</v>
      </c>
      <c r="AI21" s="103">
        <v>0</v>
      </c>
      <c r="AJ21" s="103">
        <f>SUM(AK21:AS21)</f>
        <v>133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133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37</v>
      </c>
      <c r="B22" s="113" t="s">
        <v>284</v>
      </c>
      <c r="C22" s="101" t="s">
        <v>285</v>
      </c>
      <c r="D22" s="103">
        <f>SUM(E22,+H22,+K22)</f>
        <v>6339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6339</v>
      </c>
      <c r="L22" s="103">
        <v>730</v>
      </c>
      <c r="M22" s="103">
        <v>5609</v>
      </c>
      <c r="N22" s="103">
        <f>SUM(O22,+V22,+AC22)</f>
        <v>6339</v>
      </c>
      <c r="O22" s="103">
        <f>SUM(P22:U22)</f>
        <v>730</v>
      </c>
      <c r="P22" s="103">
        <v>730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5609</v>
      </c>
      <c r="W22" s="103">
        <v>5609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19</v>
      </c>
      <c r="AG22" s="103">
        <v>19</v>
      </c>
      <c r="AH22" s="103">
        <v>0</v>
      </c>
      <c r="AI22" s="103">
        <v>0</v>
      </c>
      <c r="AJ22" s="103">
        <f>SUM(AK22:AS22)</f>
        <v>235</v>
      </c>
      <c r="AK22" s="103">
        <v>235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19</v>
      </c>
      <c r="AU22" s="103">
        <v>19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37</v>
      </c>
      <c r="B23" s="113" t="s">
        <v>286</v>
      </c>
      <c r="C23" s="101" t="s">
        <v>287</v>
      </c>
      <c r="D23" s="103">
        <f>SUM(E23,+H23,+K23)</f>
        <v>1736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1736</v>
      </c>
      <c r="L23" s="103">
        <v>43</v>
      </c>
      <c r="M23" s="103">
        <v>1693</v>
      </c>
      <c r="N23" s="103">
        <f>SUM(O23,+V23,+AC23)</f>
        <v>1737</v>
      </c>
      <c r="O23" s="103">
        <f>SUM(P23:U23)</f>
        <v>43</v>
      </c>
      <c r="P23" s="103">
        <v>43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1693</v>
      </c>
      <c r="W23" s="103">
        <v>1693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1</v>
      </c>
      <c r="AD23" s="103">
        <v>1</v>
      </c>
      <c r="AE23" s="103">
        <v>0</v>
      </c>
      <c r="AF23" s="103">
        <f>SUM(AG23:AI23)</f>
        <v>5</v>
      </c>
      <c r="AG23" s="103">
        <v>5</v>
      </c>
      <c r="AH23" s="103">
        <v>0</v>
      </c>
      <c r="AI23" s="103">
        <v>0</v>
      </c>
      <c r="AJ23" s="103">
        <f>SUM(AK23:AS23)</f>
        <v>64</v>
      </c>
      <c r="AK23" s="103">
        <v>64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5</v>
      </c>
      <c r="AU23" s="103">
        <v>5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37</v>
      </c>
      <c r="B24" s="113" t="s">
        <v>288</v>
      </c>
      <c r="C24" s="101" t="s">
        <v>289</v>
      </c>
      <c r="D24" s="103">
        <f>SUM(E24,+H24,+K24)</f>
        <v>1277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1277</v>
      </c>
      <c r="L24" s="103">
        <v>459</v>
      </c>
      <c r="M24" s="103">
        <v>818</v>
      </c>
      <c r="N24" s="103">
        <f>SUM(O24,+V24,+AC24)</f>
        <v>1277</v>
      </c>
      <c r="O24" s="103">
        <f>SUM(P24:U24)</f>
        <v>459</v>
      </c>
      <c r="P24" s="103">
        <v>0</v>
      </c>
      <c r="Q24" s="103">
        <v>0</v>
      </c>
      <c r="R24" s="103">
        <v>0</v>
      </c>
      <c r="S24" s="103">
        <v>459</v>
      </c>
      <c r="T24" s="103">
        <v>0</v>
      </c>
      <c r="U24" s="103">
        <v>0</v>
      </c>
      <c r="V24" s="103">
        <f>SUM(W24:AB24)</f>
        <v>818</v>
      </c>
      <c r="W24" s="103">
        <v>0</v>
      </c>
      <c r="X24" s="103">
        <v>0</v>
      </c>
      <c r="Y24" s="103">
        <v>0</v>
      </c>
      <c r="Z24" s="103">
        <v>818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37</v>
      </c>
      <c r="B25" s="113" t="s">
        <v>290</v>
      </c>
      <c r="C25" s="101" t="s">
        <v>291</v>
      </c>
      <c r="D25" s="103">
        <f>SUM(E25,+H25,+K25)</f>
        <v>1427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1427</v>
      </c>
      <c r="L25" s="103">
        <v>120</v>
      </c>
      <c r="M25" s="103">
        <v>1307</v>
      </c>
      <c r="N25" s="103">
        <f>SUM(O25,+V25,+AC25)</f>
        <v>1427</v>
      </c>
      <c r="O25" s="103">
        <f>SUM(P25:U25)</f>
        <v>120</v>
      </c>
      <c r="P25" s="103">
        <v>0</v>
      </c>
      <c r="Q25" s="103">
        <v>0</v>
      </c>
      <c r="R25" s="103">
        <v>0</v>
      </c>
      <c r="S25" s="103">
        <v>120</v>
      </c>
      <c r="T25" s="103">
        <v>0</v>
      </c>
      <c r="U25" s="103">
        <v>0</v>
      </c>
      <c r="V25" s="103">
        <f>SUM(W25:AB25)</f>
        <v>1307</v>
      </c>
      <c r="W25" s="103">
        <v>0</v>
      </c>
      <c r="X25" s="103">
        <v>0</v>
      </c>
      <c r="Y25" s="103">
        <v>0</v>
      </c>
      <c r="Z25" s="103">
        <v>1307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37</v>
      </c>
      <c r="B26" s="113" t="s">
        <v>292</v>
      </c>
      <c r="C26" s="101" t="s">
        <v>293</v>
      </c>
      <c r="D26" s="103">
        <f>SUM(E26,+H26,+K26)</f>
        <v>4186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4186</v>
      </c>
      <c r="L26" s="103">
        <v>940</v>
      </c>
      <c r="M26" s="103">
        <v>3246</v>
      </c>
      <c r="N26" s="103">
        <f>SUM(O26,+V26,+AC26)</f>
        <v>4186</v>
      </c>
      <c r="O26" s="103">
        <f>SUM(P26:U26)</f>
        <v>940</v>
      </c>
      <c r="P26" s="103">
        <v>940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3246</v>
      </c>
      <c r="W26" s="103">
        <v>3246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223</v>
      </c>
      <c r="AG26" s="103">
        <v>223</v>
      </c>
      <c r="AH26" s="103">
        <v>0</v>
      </c>
      <c r="AI26" s="103">
        <v>0</v>
      </c>
      <c r="AJ26" s="103">
        <f>SUM(AK26:AS26)</f>
        <v>223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223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6">
    <sortCondition ref="A8:A26"/>
    <sortCondition ref="B8:B26"/>
    <sortCondition ref="C8:C2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17000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17201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17202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17203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17204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17205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17206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17207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17209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17210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17211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17212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17324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17361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17365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17384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17386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17407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17461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17463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2022-01-06T00:33:18Z</dcterms:modified>
</cp:coreProperties>
</file>