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5新潟県）\"/>
    </mc:Choice>
  </mc:AlternateContent>
  <bookViews>
    <workbookView xWindow="-120" yWindow="-120" windowWidth="29040" windowHeight="15840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水洗化人口等!$A$6:$AA$36</definedName>
    <definedName name="_xlnm.Print_Area" localSheetId="2">し尿集計結果!$A$1:$M$36</definedName>
    <definedName name="_xlnm.Print_Area" localSheetId="1">し尿処理状況!$2:$37</definedName>
    <definedName name="_xlnm.Print_Area" localSheetId="0">水洗化人口等!$2:$37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N29" i="2" s="1"/>
  <c r="O30" i="2"/>
  <c r="O31" i="2"/>
  <c r="O32" i="2"/>
  <c r="O33" i="2"/>
  <c r="O34" i="2"/>
  <c r="O35" i="2"/>
  <c r="O36" i="2"/>
  <c r="O3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5" i="2"/>
  <c r="N36" i="2"/>
  <c r="N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D31" i="2" s="1"/>
  <c r="H32" i="2"/>
  <c r="H33" i="2"/>
  <c r="H34" i="2"/>
  <c r="H35" i="2"/>
  <c r="H36" i="2"/>
  <c r="H37" i="2"/>
  <c r="D37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2" i="2"/>
  <c r="D33" i="2"/>
  <c r="D34" i="2"/>
  <c r="D35" i="2"/>
  <c r="D36" i="2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8" i="1"/>
  <c r="Q8" i="1" s="1"/>
  <c r="D9" i="1"/>
  <c r="Q9" i="1" s="1"/>
  <c r="D10" i="1"/>
  <c r="Q10" i="1" s="1"/>
  <c r="D11" i="1"/>
  <c r="N11" i="1" s="1"/>
  <c r="D12" i="1"/>
  <c r="Q12" i="1" s="1"/>
  <c r="D13" i="1"/>
  <c r="Q13" i="1" s="1"/>
  <c r="D14" i="1"/>
  <c r="Q14" i="1" s="1"/>
  <c r="D15" i="1"/>
  <c r="Q15" i="1" s="1"/>
  <c r="D16" i="1"/>
  <c r="Q16" i="1" s="1"/>
  <c r="D17" i="1"/>
  <c r="Q17" i="1" s="1"/>
  <c r="D18" i="1"/>
  <c r="Q18" i="1" s="1"/>
  <c r="D19" i="1"/>
  <c r="F19" i="1" s="1"/>
  <c r="D20" i="1"/>
  <c r="Q20" i="1" s="1"/>
  <c r="D21" i="1"/>
  <c r="Q21" i="1" s="1"/>
  <c r="D22" i="1"/>
  <c r="Q22" i="1" s="1"/>
  <c r="D23" i="1"/>
  <c r="Q23" i="1" s="1"/>
  <c r="D24" i="1"/>
  <c r="Q24" i="1" s="1"/>
  <c r="D25" i="1"/>
  <c r="L25" i="1" s="1"/>
  <c r="D26" i="1"/>
  <c r="Q26" i="1" s="1"/>
  <c r="D27" i="1"/>
  <c r="Q27" i="1" s="1"/>
  <c r="D28" i="1"/>
  <c r="Q28" i="1" s="1"/>
  <c r="D29" i="1"/>
  <c r="N29" i="1" s="1"/>
  <c r="D30" i="1"/>
  <c r="Q30" i="1" s="1"/>
  <c r="D31" i="1"/>
  <c r="L31" i="1" s="1"/>
  <c r="D32" i="1"/>
  <c r="Q32" i="1" s="1"/>
  <c r="D33" i="1"/>
  <c r="Q33" i="1" s="1"/>
  <c r="D34" i="1"/>
  <c r="Q34" i="1" s="1"/>
  <c r="D35" i="1"/>
  <c r="Q35" i="1" s="1"/>
  <c r="D36" i="1"/>
  <c r="Q36" i="1" s="1"/>
  <c r="D37" i="1"/>
  <c r="F37" i="1" s="1"/>
  <c r="F25" i="1" l="1"/>
  <c r="F13" i="1"/>
  <c r="J37" i="1"/>
  <c r="J31" i="1"/>
  <c r="J25" i="1"/>
  <c r="J19" i="1"/>
  <c r="J13" i="1"/>
  <c r="L37" i="1"/>
  <c r="L19" i="1"/>
  <c r="L13" i="1"/>
  <c r="N37" i="1"/>
  <c r="N31" i="1"/>
  <c r="N25" i="1"/>
  <c r="N19" i="1"/>
  <c r="N13" i="1"/>
  <c r="Q37" i="1"/>
  <c r="Q31" i="1"/>
  <c r="Q25" i="1"/>
  <c r="Q19" i="1"/>
  <c r="F36" i="1"/>
  <c r="F30" i="1"/>
  <c r="F24" i="1"/>
  <c r="F18" i="1"/>
  <c r="F12" i="1"/>
  <c r="J36" i="1"/>
  <c r="J30" i="1"/>
  <c r="J24" i="1"/>
  <c r="J18" i="1"/>
  <c r="J12" i="1"/>
  <c r="L36" i="1"/>
  <c r="L30" i="1"/>
  <c r="L24" i="1"/>
  <c r="L18" i="1"/>
  <c r="L12" i="1"/>
  <c r="N36" i="1"/>
  <c r="N30" i="1"/>
  <c r="N24" i="1"/>
  <c r="N18" i="1"/>
  <c r="N12" i="1"/>
  <c r="F17" i="1"/>
  <c r="J35" i="1"/>
  <c r="J23" i="1"/>
  <c r="J11" i="1"/>
  <c r="L23" i="1"/>
  <c r="N35" i="1"/>
  <c r="N17" i="1"/>
  <c r="Q29" i="1"/>
  <c r="Q11" i="1"/>
  <c r="F31" i="1"/>
  <c r="F35" i="1"/>
  <c r="F29" i="1"/>
  <c r="F23" i="1"/>
  <c r="F11" i="1"/>
  <c r="J29" i="1"/>
  <c r="J17" i="1"/>
  <c r="L35" i="1"/>
  <c r="L29" i="1"/>
  <c r="L17" i="1"/>
  <c r="L11" i="1"/>
  <c r="N23" i="1"/>
  <c r="F34" i="1"/>
  <c r="F28" i="1"/>
  <c r="F22" i="1"/>
  <c r="F16" i="1"/>
  <c r="F10" i="1"/>
  <c r="J34" i="1"/>
  <c r="J28" i="1"/>
  <c r="J22" i="1"/>
  <c r="J16" i="1"/>
  <c r="J10" i="1"/>
  <c r="L34" i="1"/>
  <c r="L28" i="1"/>
  <c r="L22" i="1"/>
  <c r="L16" i="1"/>
  <c r="L10" i="1"/>
  <c r="N34" i="1"/>
  <c r="N28" i="1"/>
  <c r="N22" i="1"/>
  <c r="N16" i="1"/>
  <c r="N10" i="1"/>
  <c r="F33" i="1"/>
  <c r="F27" i="1"/>
  <c r="F21" i="1"/>
  <c r="F15" i="1"/>
  <c r="F9" i="1"/>
  <c r="J33" i="1"/>
  <c r="J27" i="1"/>
  <c r="J21" i="1"/>
  <c r="J15" i="1"/>
  <c r="J9" i="1"/>
  <c r="L33" i="1"/>
  <c r="L27" i="1"/>
  <c r="L21" i="1"/>
  <c r="L15" i="1"/>
  <c r="L9" i="1"/>
  <c r="N33" i="1"/>
  <c r="N27" i="1"/>
  <c r="N21" i="1"/>
  <c r="N15" i="1"/>
  <c r="N9" i="1"/>
  <c r="F32" i="1"/>
  <c r="F26" i="1"/>
  <c r="F20" i="1"/>
  <c r="F14" i="1"/>
  <c r="F8" i="1"/>
  <c r="J32" i="1"/>
  <c r="J26" i="1"/>
  <c r="J20" i="1"/>
  <c r="J14" i="1"/>
  <c r="J8" i="1"/>
  <c r="L32" i="1"/>
  <c r="L26" i="1"/>
  <c r="L20" i="1"/>
  <c r="L14" i="1"/>
  <c r="L8" i="1"/>
  <c r="N32" i="1"/>
  <c r="N26" i="1"/>
  <c r="N20" i="1"/>
  <c r="N14" i="1"/>
  <c r="N8" i="1"/>
  <c r="A7" i="2"/>
  <c r="AA2" i="4" l="1"/>
  <c r="AB2" i="4" s="1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M2" i="4" s="1"/>
  <c r="AF5" i="4"/>
  <c r="AF6" i="4"/>
  <c r="E7" i="2" l="1"/>
  <c r="AZ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<sst xmlns="http://schemas.openxmlformats.org/spreadsheetml/2006/main" count="754" uniqueCount="316">
  <si>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</si>
  <si>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</si>
  <si>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</si>
  <si>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</si>
  <si>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</si>
  <si>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</si>
  <si>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</si>
  <si>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</si>
  <si>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</si>
  <si>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</si>
  <si>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</si>
  <si>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</si>
  <si>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</si>
  <si>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</si>
  <si>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</si>
  <si>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</si>
  <si>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</si>
  <si>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</si>
  <si>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</si>
  <si>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</si>
  <si>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</si>
  <si>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</si>
  <si>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</si>
  <si>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</si>
  <si>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</si>
  <si>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</si>
  <si>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</si>
  <si>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</si>
  <si>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</si>
  <si>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</si>
  <si>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</si>
  <si>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</si>
  <si>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</si>
  <si>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</si>
  <si>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</si>
  <si>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</si>
  <si>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</si>
  <si>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</si>
  <si>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</si>
  <si>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</si>
  <si>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</si>
  <si>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</si>
  <si>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</si>
  <si>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</si>
  <si>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</si>
  <si>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</si>
  <si>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</si>
  <si>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</si>
  <si>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</si>
  <si>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</si>
  <si>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</si>
  <si>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</si>
  <si>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</si>
  <si>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</si>
  <si>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</si>
  <si>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</si>
  <si>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</si>
  <si>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</si>
  <si>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</si>
  <si>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</si>
  <si>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</si>
  <si>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</si>
  <si>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</si>
  <si>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</si>
  <si>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</si>
  <si>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</si>
  <si>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</si>
  <si>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</si>
  <si>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</si>
  <si>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</si>
  <si>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</si>
  <si>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</si>
  <si>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</si>
  <si>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</si>
  <si>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</si>
  <si>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</si>
  <si>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</si>
  <si>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</si>
  <si>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</si>
  <si>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</si>
  <si>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</si>
  <si>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</si>
  <si>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</si>
  <si>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</si>
  <si>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</si>
  <si>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</si>
  <si>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</si>
  <si>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</si>
  <si>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</si>
  <si>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</si>
  <si>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</si>
  <si>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</si>
  <si>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</si>
  <si>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</si>
  <si>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</si>
  <si>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</si>
  <si>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</si>
  <si>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</si>
  <si>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</si>
  <si>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</si>
  <si>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</si>
  <si>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</si>
  <si>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</si>
  <si>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</si>
  <si>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</si>
  <si>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</si>
  <si>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</si>
  <si>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</si>
  <si>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</si>
  <si>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</si>
  <si>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</si>
  <si>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</si>
  <si>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</si>
  <si>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</si>
  <si>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</si>
  <si>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</si>
  <si>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</si>
  <si>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</si>
  <si>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</si>
  <si>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</si>
  <si>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</si>
  <si>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</si>
  <si>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</si>
  <si>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</si>
  <si>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</si>
  <si>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</si>
  <si>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</si>
  <si>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</si>
  <si>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</si>
  <si>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</si>
  <si>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</si>
  <si>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</si>
  <si>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</si>
  <si>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</si>
  <si>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</si>
  <si>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</si>
  <si>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</si>
  <si>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</si>
  <si>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</si>
  <si>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</si>
  <si>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</si>
  <si>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</si>
  <si>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</si>
  <si>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</si>
  <si>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</si>
  <si>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</si>
  <si>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</si>
  <si>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</si>
  <si>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</si>
  <si>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</si>
  <si>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</si>
  <si>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</si>
  <si>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</si>
  <si>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</si>
  <si>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</si>
  <si>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</si>
  <si>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</si>
  <si>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</si>
  <si>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</si>
  <si>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</si>
  <si>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</si>
  <si>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</si>
  <si>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</si>
  <si>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</si>
  <si>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</si>
  <si>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</si>
  <si>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</si>
  <si>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</si>
  <si>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</si>
  <si>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</si>
  <si>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</si>
  <si>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</si>
  <si>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</si>
  <si>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</si>
  <si>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</si>
  <si>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</si>
  <si>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</si>
  <si>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</si>
  <si>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</si>
  <si>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</si>
  <si>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</si>
  <si>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</si>
  <si>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</si>
  <si>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</si>
  <si>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</si>
  <si>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</si>
  <si>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</si>
  <si>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</si>
  <si>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</si>
  <si>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</si>
  <si>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</si>
  <si>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</si>
  <si>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</si>
  <si>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</si>
  <si>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</si>
  <si>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</si>
  <si>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</si>
  <si>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</si>
  <si>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</si>
  <si>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</si>
  <si>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</si>
  <si>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</si>
  <si>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</si>
  <si>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</si>
  <si>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</si>
  <si>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</si>
  <si>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</si>
  <si>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</si>
  <si>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</si>
  <si>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</si>
  <si>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</si>
  <si>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</si>
  <si>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</si>
  <si>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</si>
  <si>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</si>
  <si>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</si>
  <si>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</si>
  <si>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</si>
  <si>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</si>
  <si>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</si>
  <si>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</si>
  <si>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</si>
  <si>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</si>
  <si>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</si>
  <si>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</si>
  <si>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</si>
  <si>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</si>
  <si>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</si>
  <si>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</si>
  <si>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</si>
  <si>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</si>
  <si>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</si>
  <si>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</si>
  <si>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</si>
  <si>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</si>
  <si>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</si>
  <si>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</si>
  <si>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</si>
  <si>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</si>
  <si>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</si>
  <si>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</si>
  <si>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</si>
  <si>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</si>
  <si>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</si>
  <si>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</si>
  <si>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</si>
  <si>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</si>
  <si>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</si>
  <si>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</si>
  <si>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</si>
  <si>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</si>
  <si>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15000</t>
  </si>
  <si>
    <t>水洗化人口等（令和2年度実績）</t>
    <phoneticPr fontId="3"/>
  </si>
  <si>
    <t>し尿処理の状況（令和2年度実績）</t>
    <phoneticPr fontId="3"/>
  </si>
  <si>
    <t>15100</t>
  </si>
  <si>
    <t>新潟市</t>
  </si>
  <si>
    <t/>
  </si>
  <si>
    <t>○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</si>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</sst>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39</v>
      </c>
      <c r="B7" s="116" t="s">
        <v>251</v>
      </c>
      <c r="C7" s="109" t="s">
        <v>200</v>
      </c>
      <c r="D7" s="110">
        <f>+SUM(E7,+I7)</f>
        <v>2211886</v>
      </c>
      <c r="E7" s="110">
        <f>+SUM(G7,+H7)</f>
        <v>98599</v>
      </c>
      <c r="F7" s="111">
        <f>IF(D7&gt;0,E7/D7*100,"-")</f>
        <v>4.4576890490739576</v>
      </c>
      <c r="G7" s="108">
        <f>SUM(G$8:G$207)</f>
        <v>98534</v>
      </c>
      <c r="H7" s="108">
        <f>SUM(H$8:H$207)</f>
        <v>65</v>
      </c>
      <c r="I7" s="110">
        <f>+SUM(K7,+M7,+O7)</f>
        <v>2113287</v>
      </c>
      <c r="J7" s="111">
        <f>IF(D7&gt;0,I7/D7*100,"-")</f>
        <v>95.542310950926051</v>
      </c>
      <c r="K7" s="108">
        <f>SUM(K$8:K$207)</f>
        <v>1532105</v>
      </c>
      <c r="L7" s="111">
        <f>IF(D7&gt;0,K7/D7*100,"-")</f>
        <v>69.266906160624913</v>
      </c>
      <c r="M7" s="108">
        <f>SUM(M$8:M$207)</f>
        <v>0</v>
      </c>
      <c r="N7" s="111">
        <f>IF(D7&gt;0,M7/D7*100,"-")</f>
        <v>0</v>
      </c>
      <c r="O7" s="108">
        <f>SUM(O$8:O$207)</f>
        <v>581182</v>
      </c>
      <c r="P7" s="108">
        <f>SUM(P$8:P$207)</f>
        <v>226224</v>
      </c>
      <c r="Q7" s="111">
        <f>IF(D7&gt;0,O7/D7*100,"-")</f>
        <v>26.275404790301128</v>
      </c>
      <c r="R7" s="108">
        <f>SUM(R$8:R$207)</f>
        <v>17437</v>
      </c>
      <c r="S7" s="112">
        <f t="shared" ref="S7:Z7" si="0">COUNTIF(S$8:S$207,"○")</f>
        <v>27</v>
      </c>
      <c r="T7" s="112">
        <f t="shared" si="0"/>
        <v>0</v>
      </c>
      <c r="U7" s="112">
        <f t="shared" si="0"/>
        <v>0</v>
      </c>
      <c r="V7" s="112">
        <f t="shared" si="0"/>
        <v>3</v>
      </c>
      <c r="W7" s="112">
        <f t="shared" si="0"/>
        <v>14</v>
      </c>
      <c r="X7" s="112">
        <f t="shared" si="0"/>
        <v>0</v>
      </c>
      <c r="Y7" s="112">
        <f t="shared" si="0"/>
        <v>1</v>
      </c>
      <c r="Z7" s="112">
        <f t="shared" si="0"/>
        <v>15</v>
      </c>
      <c r="AA7" s="188"/>
      <c r="AB7" s="188"/>
    </row>
    <row r="8" spans="1:28" s="105" customFormat="1" ht="13.5" customHeight="1">
      <c r="A8" s="101" t="s">
        <v>39</v>
      </c>
      <c r="B8" s="102" t="s">
        <v>254</v>
      </c>
      <c r="C8" s="101" t="s">
        <v>255</v>
      </c>
      <c r="D8" s="103">
        <f>+SUM(E8,+I8)</f>
        <v>780154</v>
      </c>
      <c r="E8" s="103">
        <f>+SUM(G8,+H8)</f>
        <v>19714</v>
      </c>
      <c r="F8" s="104">
        <f>IF(D8&gt;0,E8/D8*100,"-")</f>
        <v>2.5269369893636382</v>
      </c>
      <c r="G8" s="103">
        <v>19714</v>
      </c>
      <c r="H8" s="103">
        <v>0</v>
      </c>
      <c r="I8" s="103">
        <f>+SUM(K8,+M8,+O8)</f>
        <v>760440</v>
      </c>
      <c r="J8" s="104">
        <f>IF(D8&gt;0,I8/D8*100,"-")</f>
        <v>97.473063010636366</v>
      </c>
      <c r="K8" s="103">
        <v>619247</v>
      </c>
      <c r="L8" s="104">
        <f>IF(D8&gt;0,K8/D8*100,"-")</f>
        <v>79.37496955729253</v>
      </c>
      <c r="M8" s="103">
        <v>0</v>
      </c>
      <c r="N8" s="104">
        <f>IF(D8&gt;0,M8/D8*100,"-")</f>
        <v>0</v>
      </c>
      <c r="O8" s="103">
        <v>141193</v>
      </c>
      <c r="P8" s="103">
        <v>31893</v>
      </c>
      <c r="Q8" s="104">
        <f>IF(D8&gt;0,O8/D8*100,"-")</f>
        <v>18.098093453343829</v>
      </c>
      <c r="R8" s="103">
        <v>5601</v>
      </c>
      <c r="S8" s="101" t="s">
        <v>257</v>
      </c>
      <c r="T8" s="101"/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39</v>
      </c>
      <c r="B9" s="102" t="s">
        <v>258</v>
      </c>
      <c r="C9" s="101" t="s">
        <v>259</v>
      </c>
      <c r="D9" s="103">
        <f>+SUM(E9,+I9)</f>
        <v>266959</v>
      </c>
      <c r="E9" s="103">
        <f>+SUM(G9,+H9)</f>
        <v>2981</v>
      </c>
      <c r="F9" s="104">
        <f>IF(D9&gt;0,E9/D9*100,"-")</f>
        <v>1.1166508714821377</v>
      </c>
      <c r="G9" s="103">
        <v>2981</v>
      </c>
      <c r="H9" s="103">
        <v>0</v>
      </c>
      <c r="I9" s="103">
        <f>+SUM(K9,+M9,+O9)</f>
        <v>263978</v>
      </c>
      <c r="J9" s="104">
        <f>IF(D9&gt;0,I9/D9*100,"-")</f>
        <v>98.883349128517864</v>
      </c>
      <c r="K9" s="103">
        <v>238625</v>
      </c>
      <c r="L9" s="104">
        <f>IF(D9&gt;0,K9/D9*100,"-")</f>
        <v>89.386385175251633</v>
      </c>
      <c r="M9" s="103">
        <v>0</v>
      </c>
      <c r="N9" s="104">
        <f>IF(D9&gt;0,M9/D9*100,"-")</f>
        <v>0</v>
      </c>
      <c r="O9" s="103">
        <v>25353</v>
      </c>
      <c r="P9" s="103">
        <v>13893</v>
      </c>
      <c r="Q9" s="104">
        <f>IF(D9&gt;0,O9/D9*100,"-")</f>
        <v>9.4969639532662331</v>
      </c>
      <c r="R9" s="103">
        <v>2346</v>
      </c>
      <c r="S9" s="101" t="s">
        <v>257</v>
      </c>
      <c r="T9" s="101"/>
      <c r="U9" s="101"/>
      <c r="V9" s="101"/>
      <c r="W9" s="101" t="s">
        <v>257</v>
      </c>
      <c r="X9" s="101"/>
      <c r="Y9" s="101"/>
      <c r="Z9" s="101"/>
      <c r="AA9" s="189" t="s">
        <v>256</v>
      </c>
      <c r="AB9" s="190"/>
    </row>
    <row r="10" spans="1:28" s="105" customFormat="1" ht="13.5" customHeight="1">
      <c r="A10" s="101" t="s">
        <v>39</v>
      </c>
      <c r="B10" s="102" t="s">
        <v>260</v>
      </c>
      <c r="C10" s="101" t="s">
        <v>261</v>
      </c>
      <c r="D10" s="103">
        <f>+SUM(E10,+I10)</f>
        <v>96063</v>
      </c>
      <c r="E10" s="103">
        <f>+SUM(G10,+H10)</f>
        <v>10552</v>
      </c>
      <c r="F10" s="104">
        <f>IF(D10&gt;0,E10/D10*100,"-")</f>
        <v>10.984458116028023</v>
      </c>
      <c r="G10" s="103">
        <v>10552</v>
      </c>
      <c r="H10" s="103">
        <v>0</v>
      </c>
      <c r="I10" s="103">
        <f>+SUM(K10,+M10,+O10)</f>
        <v>85511</v>
      </c>
      <c r="J10" s="104">
        <f>IF(D10&gt;0,I10/D10*100,"-")</f>
        <v>89.015541883971977</v>
      </c>
      <c r="K10" s="103">
        <v>16856</v>
      </c>
      <c r="L10" s="104">
        <f>IF(D10&gt;0,K10/D10*100,"-")</f>
        <v>17.546818233867359</v>
      </c>
      <c r="M10" s="103">
        <v>0</v>
      </c>
      <c r="N10" s="104">
        <f>IF(D10&gt;0,M10/D10*100,"-")</f>
        <v>0</v>
      </c>
      <c r="O10" s="103">
        <v>68655</v>
      </c>
      <c r="P10" s="103">
        <v>29804</v>
      </c>
      <c r="Q10" s="104">
        <f>IF(D10&gt;0,O10/D10*100,"-")</f>
        <v>71.468723650104621</v>
      </c>
      <c r="R10" s="103">
        <v>682</v>
      </c>
      <c r="S10" s="101" t="s">
        <v>257</v>
      </c>
      <c r="T10" s="101"/>
      <c r="U10" s="101"/>
      <c r="V10" s="101"/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39</v>
      </c>
      <c r="B11" s="102" t="s">
        <v>262</v>
      </c>
      <c r="C11" s="101" t="s">
        <v>263</v>
      </c>
      <c r="D11" s="103">
        <f>+SUM(E11,+I11)</f>
        <v>81976</v>
      </c>
      <c r="E11" s="103">
        <f>+SUM(G11,+H11)</f>
        <v>1265</v>
      </c>
      <c r="F11" s="104">
        <f>IF(D11&gt;0,E11/D11*100,"-")</f>
        <v>1.5431345759734556</v>
      </c>
      <c r="G11" s="103">
        <v>1265</v>
      </c>
      <c r="H11" s="103">
        <v>0</v>
      </c>
      <c r="I11" s="103">
        <f>+SUM(K11,+M11,+O11)</f>
        <v>80711</v>
      </c>
      <c r="J11" s="104">
        <f>IF(D11&gt;0,I11/D11*100,"-")</f>
        <v>98.456865424026546</v>
      </c>
      <c r="K11" s="103">
        <v>61576</v>
      </c>
      <c r="L11" s="104">
        <f>IF(D11&gt;0,K11/D11*100,"-")</f>
        <v>75.114667707621734</v>
      </c>
      <c r="M11" s="103">
        <v>0</v>
      </c>
      <c r="N11" s="104">
        <f>IF(D11&gt;0,M11/D11*100,"-")</f>
        <v>0</v>
      </c>
      <c r="O11" s="103">
        <v>19135</v>
      </c>
      <c r="P11" s="103">
        <v>18415</v>
      </c>
      <c r="Q11" s="104">
        <f>IF(D11&gt;0,O11/D11*100,"-")</f>
        <v>23.342197716404804</v>
      </c>
      <c r="R11" s="103">
        <v>913</v>
      </c>
      <c r="S11" s="101" t="s">
        <v>257</v>
      </c>
      <c r="T11" s="101"/>
      <c r="U11" s="101"/>
      <c r="V11" s="101"/>
      <c r="W11" s="101" t="s">
        <v>257</v>
      </c>
      <c r="X11" s="101"/>
      <c r="Y11" s="101"/>
      <c r="Z11" s="101"/>
      <c r="AA11" s="189" t="s">
        <v>256</v>
      </c>
      <c r="AB11" s="190"/>
    </row>
    <row r="12" spans="1:28" s="105" customFormat="1" ht="13.5" customHeight="1">
      <c r="A12" s="101" t="s">
        <v>39</v>
      </c>
      <c r="B12" s="102" t="s">
        <v>264</v>
      </c>
      <c r="C12" s="101" t="s">
        <v>265</v>
      </c>
      <c r="D12" s="103">
        <f>+SUM(E12,+I12)</f>
        <v>96374</v>
      </c>
      <c r="E12" s="103">
        <f>+SUM(G12,+H12)</f>
        <v>11696</v>
      </c>
      <c r="F12" s="104">
        <f>IF(D12&gt;0,E12/D12*100,"-")</f>
        <v>12.136053292381762</v>
      </c>
      <c r="G12" s="103">
        <v>11696</v>
      </c>
      <c r="H12" s="103">
        <v>0</v>
      </c>
      <c r="I12" s="103">
        <f>+SUM(K12,+M12,+O12)</f>
        <v>84678</v>
      </c>
      <c r="J12" s="104">
        <f>IF(D12&gt;0,I12/D12*100,"-")</f>
        <v>87.86394670761824</v>
      </c>
      <c r="K12" s="103">
        <v>35468</v>
      </c>
      <c r="L12" s="104">
        <f>IF(D12&gt;0,K12/D12*100,"-")</f>
        <v>36.802457094237035</v>
      </c>
      <c r="M12" s="103">
        <v>0</v>
      </c>
      <c r="N12" s="104">
        <f>IF(D12&gt;0,M12/D12*100,"-")</f>
        <v>0</v>
      </c>
      <c r="O12" s="103">
        <v>49210</v>
      </c>
      <c r="P12" s="103">
        <v>20901</v>
      </c>
      <c r="Q12" s="104">
        <f>IF(D12&gt;0,O12/D12*100,"-")</f>
        <v>51.061489613381205</v>
      </c>
      <c r="R12" s="103">
        <v>637</v>
      </c>
      <c r="S12" s="101" t="s">
        <v>257</v>
      </c>
      <c r="T12" s="101"/>
      <c r="U12" s="101"/>
      <c r="V12" s="101"/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39</v>
      </c>
      <c r="B13" s="102" t="s">
        <v>266</v>
      </c>
      <c r="C13" s="101" t="s">
        <v>267</v>
      </c>
      <c r="D13" s="103">
        <f>+SUM(E13,+I13)</f>
        <v>34318</v>
      </c>
      <c r="E13" s="103">
        <f>+SUM(G13,+H13)</f>
        <v>624</v>
      </c>
      <c r="F13" s="104">
        <f>IF(D13&gt;0,E13/D13*100,"-")</f>
        <v>1.8182877790081007</v>
      </c>
      <c r="G13" s="103">
        <v>624</v>
      </c>
      <c r="H13" s="103">
        <v>0</v>
      </c>
      <c r="I13" s="103">
        <f>+SUM(K13,+M13,+O13)</f>
        <v>33694</v>
      </c>
      <c r="J13" s="104">
        <f>IF(D13&gt;0,I13/D13*100,"-")</f>
        <v>98.181712220991898</v>
      </c>
      <c r="K13" s="103">
        <v>27810</v>
      </c>
      <c r="L13" s="104">
        <f>IF(D13&gt;0,K13/D13*100,"-")</f>
        <v>81.036190920216796</v>
      </c>
      <c r="M13" s="103">
        <v>0</v>
      </c>
      <c r="N13" s="104">
        <f>IF(D13&gt;0,M13/D13*100,"-")</f>
        <v>0</v>
      </c>
      <c r="O13" s="103">
        <v>5884</v>
      </c>
      <c r="P13" s="103">
        <v>4721</v>
      </c>
      <c r="Q13" s="104">
        <f>IF(D13&gt;0,O13/D13*100,"-")</f>
        <v>17.145521300775105</v>
      </c>
      <c r="R13" s="103">
        <v>215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39</v>
      </c>
      <c r="B14" s="102" t="s">
        <v>268</v>
      </c>
      <c r="C14" s="101" t="s">
        <v>269</v>
      </c>
      <c r="D14" s="103">
        <f>+SUM(E14,+I14)</f>
        <v>26296</v>
      </c>
      <c r="E14" s="103">
        <f>+SUM(G14,+H14)</f>
        <v>1709</v>
      </c>
      <c r="F14" s="104">
        <f>IF(D14&gt;0,E14/D14*100,"-")</f>
        <v>6.4990873136598726</v>
      </c>
      <c r="G14" s="103">
        <v>1671</v>
      </c>
      <c r="H14" s="103">
        <v>38</v>
      </c>
      <c r="I14" s="103">
        <f>+SUM(K14,+M14,+O14)</f>
        <v>24587</v>
      </c>
      <c r="J14" s="104">
        <f>IF(D14&gt;0,I14/D14*100,"-")</f>
        <v>93.500912686340129</v>
      </c>
      <c r="K14" s="103">
        <v>14922</v>
      </c>
      <c r="L14" s="104">
        <f>IF(D14&gt;0,K14/D14*100,"-")</f>
        <v>56.746273197444474</v>
      </c>
      <c r="M14" s="103">
        <v>0</v>
      </c>
      <c r="N14" s="104">
        <f>IF(D14&gt;0,M14/D14*100,"-")</f>
        <v>0</v>
      </c>
      <c r="O14" s="103">
        <v>9665</v>
      </c>
      <c r="P14" s="103">
        <v>1847</v>
      </c>
      <c r="Q14" s="104">
        <f>IF(D14&gt;0,O14/D14*100,"-")</f>
        <v>36.754639488895648</v>
      </c>
      <c r="R14" s="103">
        <v>102</v>
      </c>
      <c r="S14" s="101" t="s">
        <v>257</v>
      </c>
      <c r="T14" s="101"/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39</v>
      </c>
      <c r="B15" s="102" t="s">
        <v>270</v>
      </c>
      <c r="C15" s="101" t="s">
        <v>271</v>
      </c>
      <c r="D15" s="103">
        <f>+SUM(E15,+I15)</f>
        <v>51302</v>
      </c>
      <c r="E15" s="103">
        <f>+SUM(G15,+H15)</f>
        <v>3486</v>
      </c>
      <c r="F15" s="104">
        <f>IF(D15&gt;0,E15/D15*100,"-")</f>
        <v>6.7950567229347776</v>
      </c>
      <c r="G15" s="103">
        <v>3486</v>
      </c>
      <c r="H15" s="103">
        <v>0</v>
      </c>
      <c r="I15" s="103">
        <f>+SUM(K15,+M15,+O15)</f>
        <v>47816</v>
      </c>
      <c r="J15" s="104">
        <f>IF(D15&gt;0,I15/D15*100,"-")</f>
        <v>93.204943277065226</v>
      </c>
      <c r="K15" s="103">
        <v>36613</v>
      </c>
      <c r="L15" s="104">
        <f>IF(D15&gt;0,K15/D15*100,"-")</f>
        <v>71.367588008264775</v>
      </c>
      <c r="M15" s="103">
        <v>0</v>
      </c>
      <c r="N15" s="104">
        <f>IF(D15&gt;0,M15/D15*100,"-")</f>
        <v>0</v>
      </c>
      <c r="O15" s="103">
        <v>11203</v>
      </c>
      <c r="P15" s="103">
        <v>9065</v>
      </c>
      <c r="Q15" s="104">
        <f>IF(D15&gt;0,O15/D15*100,"-")</f>
        <v>21.837355268800437</v>
      </c>
      <c r="R15" s="103">
        <v>313</v>
      </c>
      <c r="S15" s="101" t="s">
        <v>257</v>
      </c>
      <c r="T15" s="101"/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39</v>
      </c>
      <c r="B16" s="102" t="s">
        <v>272</v>
      </c>
      <c r="C16" s="101" t="s">
        <v>273</v>
      </c>
      <c r="D16" s="103">
        <f>+SUM(E16,+I16)</f>
        <v>39971</v>
      </c>
      <c r="E16" s="103">
        <f>+SUM(G16,+H16)</f>
        <v>894</v>
      </c>
      <c r="F16" s="104">
        <f>IF(D16&gt;0,E16/D16*100,"-")</f>
        <v>2.2366215506242026</v>
      </c>
      <c r="G16" s="103">
        <v>894</v>
      </c>
      <c r="H16" s="103">
        <v>0</v>
      </c>
      <c r="I16" s="103">
        <f>+SUM(K16,+M16,+O16)</f>
        <v>39077</v>
      </c>
      <c r="J16" s="104">
        <f>IF(D16&gt;0,I16/D16*100,"-")</f>
        <v>97.763378449375793</v>
      </c>
      <c r="K16" s="103">
        <v>35779</v>
      </c>
      <c r="L16" s="104">
        <f>IF(D16&gt;0,K16/D16*100,"-")</f>
        <v>89.512396487453401</v>
      </c>
      <c r="M16" s="103">
        <v>0</v>
      </c>
      <c r="N16" s="104">
        <f>IF(D16&gt;0,M16/D16*100,"-")</f>
        <v>0</v>
      </c>
      <c r="O16" s="103">
        <v>3298</v>
      </c>
      <c r="P16" s="103">
        <v>875</v>
      </c>
      <c r="Q16" s="104">
        <f>IF(D16&gt;0,O16/D16*100,"-")</f>
        <v>8.2509819619223936</v>
      </c>
      <c r="R16" s="103">
        <v>288</v>
      </c>
      <c r="S16" s="101" t="s">
        <v>257</v>
      </c>
      <c r="T16" s="101"/>
      <c r="U16" s="101"/>
      <c r="V16" s="101"/>
      <c r="W16" s="101" t="s">
        <v>257</v>
      </c>
      <c r="X16" s="101"/>
      <c r="Y16" s="101"/>
      <c r="Z16" s="101"/>
      <c r="AA16" s="189" t="s">
        <v>256</v>
      </c>
      <c r="AB16" s="190"/>
    </row>
    <row r="17" spans="1:28" s="105" customFormat="1" ht="13.5" customHeight="1">
      <c r="A17" s="101" t="s">
        <v>39</v>
      </c>
      <c r="B17" s="102" t="s">
        <v>274</v>
      </c>
      <c r="C17" s="101" t="s">
        <v>275</v>
      </c>
      <c r="D17" s="103">
        <f>+SUM(E17,+I17)</f>
        <v>58159</v>
      </c>
      <c r="E17" s="103">
        <f>+SUM(G17,+H17)</f>
        <v>3295</v>
      </c>
      <c r="F17" s="104">
        <f>IF(D17&gt;0,E17/D17*100,"-")</f>
        <v>5.6655031895321439</v>
      </c>
      <c r="G17" s="103">
        <v>3295</v>
      </c>
      <c r="H17" s="103">
        <v>0</v>
      </c>
      <c r="I17" s="103">
        <f>+SUM(K17,+M17,+O17)</f>
        <v>54864</v>
      </c>
      <c r="J17" s="104">
        <f>IF(D17&gt;0,I17/D17*100,"-")</f>
        <v>94.334496810467854</v>
      </c>
      <c r="K17" s="103">
        <v>33261</v>
      </c>
      <c r="L17" s="104">
        <f>IF(D17&gt;0,K17/D17*100,"-")</f>
        <v>57.189772864045118</v>
      </c>
      <c r="M17" s="103">
        <v>0</v>
      </c>
      <c r="N17" s="104">
        <f>IF(D17&gt;0,M17/D17*100,"-")</f>
        <v>0</v>
      </c>
      <c r="O17" s="103">
        <v>21603</v>
      </c>
      <c r="P17" s="103">
        <v>2290</v>
      </c>
      <c r="Q17" s="104">
        <f>IF(D17&gt;0,O17/D17*100,"-")</f>
        <v>37.144723946422737</v>
      </c>
      <c r="R17" s="103">
        <v>345</v>
      </c>
      <c r="S17" s="101" t="s">
        <v>257</v>
      </c>
      <c r="T17" s="101"/>
      <c r="U17" s="101"/>
      <c r="V17" s="101"/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39</v>
      </c>
      <c r="B18" s="102" t="s">
        <v>276</v>
      </c>
      <c r="C18" s="101" t="s">
        <v>277</v>
      </c>
      <c r="D18" s="103">
        <f>+SUM(E18,+I18)</f>
        <v>78778</v>
      </c>
      <c r="E18" s="103">
        <f>+SUM(G18,+H18)</f>
        <v>12214</v>
      </c>
      <c r="F18" s="104">
        <f>IF(D18&gt;0,E18/D18*100,"-")</f>
        <v>15.504328619665388</v>
      </c>
      <c r="G18" s="103">
        <v>12214</v>
      </c>
      <c r="H18" s="103">
        <v>0</v>
      </c>
      <c r="I18" s="103">
        <f>+SUM(K18,+M18,+O18)</f>
        <v>66564</v>
      </c>
      <c r="J18" s="104">
        <f>IF(D18&gt;0,I18/D18*100,"-")</f>
        <v>84.495671380334613</v>
      </c>
      <c r="K18" s="103">
        <v>29890</v>
      </c>
      <c r="L18" s="104">
        <f>IF(D18&gt;0,K18/D18*100,"-")</f>
        <v>37.942065043540076</v>
      </c>
      <c r="M18" s="103">
        <v>0</v>
      </c>
      <c r="N18" s="104">
        <f>IF(D18&gt;0,M18/D18*100,"-")</f>
        <v>0</v>
      </c>
      <c r="O18" s="103">
        <v>36674</v>
      </c>
      <c r="P18" s="103">
        <v>4301</v>
      </c>
      <c r="Q18" s="104">
        <f>IF(D18&gt;0,O18/D18*100,"-")</f>
        <v>46.553606336794537</v>
      </c>
      <c r="R18" s="103">
        <v>537</v>
      </c>
      <c r="S18" s="101" t="s">
        <v>257</v>
      </c>
      <c r="T18" s="101"/>
      <c r="U18" s="101"/>
      <c r="V18" s="101"/>
      <c r="W18" s="101"/>
      <c r="X18" s="101"/>
      <c r="Y18" s="101"/>
      <c r="Z18" s="101" t="s">
        <v>257</v>
      </c>
      <c r="AA18" s="189" t="s">
        <v>256</v>
      </c>
      <c r="AB18" s="190"/>
    </row>
    <row r="19" spans="1:28" s="105" customFormat="1" ht="13.5" customHeight="1">
      <c r="A19" s="101" t="s">
        <v>39</v>
      </c>
      <c r="B19" s="102" t="s">
        <v>278</v>
      </c>
      <c r="C19" s="101" t="s">
        <v>279</v>
      </c>
      <c r="D19" s="103">
        <f>+SUM(E19,+I19)</f>
        <v>41496</v>
      </c>
      <c r="E19" s="103">
        <f>+SUM(G19,+H19)</f>
        <v>2879</v>
      </c>
      <c r="F19" s="104">
        <f>IF(D19&gt;0,E19/D19*100,"-")</f>
        <v>6.9380181222286481</v>
      </c>
      <c r="G19" s="103">
        <v>2879</v>
      </c>
      <c r="H19" s="103">
        <v>0</v>
      </c>
      <c r="I19" s="103">
        <f>+SUM(K19,+M19,+O19)</f>
        <v>38617</v>
      </c>
      <c r="J19" s="104">
        <f>IF(D19&gt;0,I19/D19*100,"-")</f>
        <v>93.061981877771345</v>
      </c>
      <c r="K19" s="103">
        <v>33458</v>
      </c>
      <c r="L19" s="104">
        <f>IF(D19&gt;0,K19/D19*100,"-")</f>
        <v>80.629458261037215</v>
      </c>
      <c r="M19" s="103">
        <v>0</v>
      </c>
      <c r="N19" s="104">
        <f>IF(D19&gt;0,M19/D19*100,"-")</f>
        <v>0</v>
      </c>
      <c r="O19" s="103">
        <v>5159</v>
      </c>
      <c r="P19" s="103">
        <v>3099</v>
      </c>
      <c r="Q19" s="104">
        <f>IF(D19&gt;0,O19/D19*100,"-")</f>
        <v>12.432523616734143</v>
      </c>
      <c r="R19" s="103">
        <v>400</v>
      </c>
      <c r="S19" s="101" t="s">
        <v>257</v>
      </c>
      <c r="T19" s="101"/>
      <c r="U19" s="101"/>
      <c r="V19" s="101"/>
      <c r="W19" s="101" t="s">
        <v>257</v>
      </c>
      <c r="X19" s="101"/>
      <c r="Y19" s="101"/>
      <c r="Z19" s="101"/>
      <c r="AA19" s="189" t="s">
        <v>256</v>
      </c>
      <c r="AB19" s="190"/>
    </row>
    <row r="20" spans="1:28" s="105" customFormat="1" ht="13.5" customHeight="1">
      <c r="A20" s="101" t="s">
        <v>39</v>
      </c>
      <c r="B20" s="102" t="s">
        <v>280</v>
      </c>
      <c r="C20" s="101" t="s">
        <v>281</v>
      </c>
      <c r="D20" s="103">
        <f>+SUM(E20,+I20)</f>
        <v>31473</v>
      </c>
      <c r="E20" s="103">
        <f>+SUM(G20,+H20)</f>
        <v>1835</v>
      </c>
      <c r="F20" s="104">
        <f>IF(D20&gt;0,E20/D20*100,"-")</f>
        <v>5.8303943062307368</v>
      </c>
      <c r="G20" s="103">
        <v>1835</v>
      </c>
      <c r="H20" s="103">
        <v>0</v>
      </c>
      <c r="I20" s="103">
        <f>+SUM(K20,+M20,+O20)</f>
        <v>29638</v>
      </c>
      <c r="J20" s="104">
        <f>IF(D20&gt;0,I20/D20*100,"-")</f>
        <v>94.16960569376927</v>
      </c>
      <c r="K20" s="103">
        <v>20716</v>
      </c>
      <c r="L20" s="104">
        <f>IF(D20&gt;0,K20/D20*100,"-")</f>
        <v>65.821497791758006</v>
      </c>
      <c r="M20" s="103">
        <v>0</v>
      </c>
      <c r="N20" s="104">
        <f>IF(D20&gt;0,M20/D20*100,"-")</f>
        <v>0</v>
      </c>
      <c r="O20" s="103">
        <v>8922</v>
      </c>
      <c r="P20" s="103">
        <v>6157</v>
      </c>
      <c r="Q20" s="104">
        <f>IF(D20&gt;0,O20/D20*100,"-")</f>
        <v>28.34810790201125</v>
      </c>
      <c r="R20" s="103">
        <v>416</v>
      </c>
      <c r="S20" s="101" t="s">
        <v>257</v>
      </c>
      <c r="T20" s="101"/>
      <c r="U20" s="101"/>
      <c r="V20" s="101"/>
      <c r="W20" s="101" t="s">
        <v>257</v>
      </c>
      <c r="X20" s="101"/>
      <c r="Y20" s="101"/>
      <c r="Z20" s="101"/>
      <c r="AA20" s="189" t="s">
        <v>256</v>
      </c>
      <c r="AB20" s="190"/>
    </row>
    <row r="21" spans="1:28" s="105" customFormat="1" ht="13.5" customHeight="1">
      <c r="A21" s="101" t="s">
        <v>39</v>
      </c>
      <c r="B21" s="102" t="s">
        <v>282</v>
      </c>
      <c r="C21" s="101" t="s">
        <v>283</v>
      </c>
      <c r="D21" s="103">
        <f>+SUM(E21,+I21)</f>
        <v>49076</v>
      </c>
      <c r="E21" s="103">
        <f>+SUM(G21,+H21)</f>
        <v>5272</v>
      </c>
      <c r="F21" s="104">
        <f>IF(D21&gt;0,E21/D21*100,"-")</f>
        <v>10.742521802917922</v>
      </c>
      <c r="G21" s="103">
        <v>5272</v>
      </c>
      <c r="H21" s="103">
        <v>0</v>
      </c>
      <c r="I21" s="103">
        <f>+SUM(K21,+M21,+O21)</f>
        <v>43804</v>
      </c>
      <c r="J21" s="104">
        <f>IF(D21&gt;0,I21/D21*100,"-")</f>
        <v>89.257478197082079</v>
      </c>
      <c r="K21" s="103">
        <v>23834</v>
      </c>
      <c r="L21" s="104">
        <f>IF(D21&gt;0,K21/D21*100,"-")</f>
        <v>48.565490260004893</v>
      </c>
      <c r="M21" s="103">
        <v>0</v>
      </c>
      <c r="N21" s="104">
        <f>IF(D21&gt;0,M21/D21*100,"-")</f>
        <v>0</v>
      </c>
      <c r="O21" s="103">
        <v>19970</v>
      </c>
      <c r="P21" s="103">
        <v>8541</v>
      </c>
      <c r="Q21" s="104">
        <f>IF(D21&gt;0,O21/D21*100,"-")</f>
        <v>40.691987937077187</v>
      </c>
      <c r="R21" s="103">
        <v>470</v>
      </c>
      <c r="S21" s="101" t="s">
        <v>257</v>
      </c>
      <c r="T21" s="101"/>
      <c r="U21" s="101"/>
      <c r="V21" s="101"/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39</v>
      </c>
      <c r="B22" s="102" t="s">
        <v>284</v>
      </c>
      <c r="C22" s="101" t="s">
        <v>285</v>
      </c>
      <c r="D22" s="103">
        <f>+SUM(E22,+I22)</f>
        <v>189572</v>
      </c>
      <c r="E22" s="103">
        <f>+SUM(G22,+H22)</f>
        <v>5109</v>
      </c>
      <c r="F22" s="104">
        <f>IF(D22&gt;0,E22/D22*100,"-")</f>
        <v>2.6950182516405374</v>
      </c>
      <c r="G22" s="103">
        <v>5085</v>
      </c>
      <c r="H22" s="103">
        <v>24</v>
      </c>
      <c r="I22" s="103">
        <f>+SUM(K22,+M22,+O22)</f>
        <v>184463</v>
      </c>
      <c r="J22" s="104">
        <f>IF(D22&gt;0,I22/D22*100,"-")</f>
        <v>97.304981748359467</v>
      </c>
      <c r="K22" s="103">
        <v>114653</v>
      </c>
      <c r="L22" s="104">
        <f>IF(D22&gt;0,K22/D22*100,"-")</f>
        <v>60.479923195408603</v>
      </c>
      <c r="M22" s="103">
        <v>0</v>
      </c>
      <c r="N22" s="104">
        <f>IF(D22&gt;0,M22/D22*100,"-")</f>
        <v>0</v>
      </c>
      <c r="O22" s="103">
        <v>69810</v>
      </c>
      <c r="P22" s="103">
        <v>21386</v>
      </c>
      <c r="Q22" s="104">
        <f>IF(D22&gt;0,O22/D22*100,"-")</f>
        <v>36.825058552950857</v>
      </c>
      <c r="R22" s="103">
        <v>1689</v>
      </c>
      <c r="S22" s="101" t="s">
        <v>257</v>
      </c>
      <c r="T22" s="101"/>
      <c r="U22" s="101"/>
      <c r="V22" s="101"/>
      <c r="W22" s="101" t="s">
        <v>257</v>
      </c>
      <c r="X22" s="101"/>
      <c r="Y22" s="101"/>
      <c r="Z22" s="101"/>
      <c r="AA22" s="189" t="s">
        <v>256</v>
      </c>
      <c r="AB22" s="190"/>
    </row>
    <row r="23" spans="1:28" s="105" customFormat="1" ht="13.5" customHeight="1">
      <c r="A23" s="101" t="s">
        <v>39</v>
      </c>
      <c r="B23" s="102" t="s">
        <v>286</v>
      </c>
      <c r="C23" s="101" t="s">
        <v>287</v>
      </c>
      <c r="D23" s="103">
        <f>+SUM(E23,+I23)</f>
        <v>41702</v>
      </c>
      <c r="E23" s="103">
        <f>+SUM(G23,+H23)</f>
        <v>1714</v>
      </c>
      <c r="F23" s="104">
        <f>IF(D23&gt;0,E23/D23*100,"-")</f>
        <v>4.1101146227998662</v>
      </c>
      <c r="G23" s="103">
        <v>1714</v>
      </c>
      <c r="H23" s="103">
        <v>0</v>
      </c>
      <c r="I23" s="103">
        <f>+SUM(K23,+M23,+O23)</f>
        <v>39988</v>
      </c>
      <c r="J23" s="104">
        <f>IF(D23&gt;0,I23/D23*100,"-")</f>
        <v>95.88988537720013</v>
      </c>
      <c r="K23" s="103">
        <v>37643</v>
      </c>
      <c r="L23" s="104">
        <f>IF(D23&gt;0,K23/D23*100,"-")</f>
        <v>90.266653877511871</v>
      </c>
      <c r="M23" s="103">
        <v>0</v>
      </c>
      <c r="N23" s="104">
        <f>IF(D23&gt;0,M23/D23*100,"-")</f>
        <v>0</v>
      </c>
      <c r="O23" s="103">
        <v>2345</v>
      </c>
      <c r="P23" s="103">
        <v>904</v>
      </c>
      <c r="Q23" s="104">
        <f>IF(D23&gt;0,O23/D23*100,"-")</f>
        <v>5.6232314996882646</v>
      </c>
      <c r="R23" s="103">
        <v>282</v>
      </c>
      <c r="S23" s="101" t="s">
        <v>257</v>
      </c>
      <c r="T23" s="101"/>
      <c r="U23" s="101"/>
      <c r="V23" s="101"/>
      <c r="W23" s="101"/>
      <c r="X23" s="101"/>
      <c r="Y23" s="101"/>
      <c r="Z23" s="101" t="s">
        <v>257</v>
      </c>
      <c r="AA23" s="189" t="s">
        <v>256</v>
      </c>
      <c r="AB23" s="190"/>
    </row>
    <row r="24" spans="1:28" s="105" customFormat="1" ht="13.5" customHeight="1">
      <c r="A24" s="101" t="s">
        <v>39</v>
      </c>
      <c r="B24" s="102" t="s">
        <v>288</v>
      </c>
      <c r="C24" s="101" t="s">
        <v>289</v>
      </c>
      <c r="D24" s="103">
        <f>+SUM(E24,+I24)</f>
        <v>53270</v>
      </c>
      <c r="E24" s="103">
        <f>+SUM(G24,+H24)</f>
        <v>5835</v>
      </c>
      <c r="F24" s="104">
        <f>IF(D24&gt;0,E24/D24*100,"-")</f>
        <v>10.953632438520744</v>
      </c>
      <c r="G24" s="103">
        <v>5835</v>
      </c>
      <c r="H24" s="103">
        <v>0</v>
      </c>
      <c r="I24" s="103">
        <f>+SUM(K24,+M24,+O24)</f>
        <v>47435</v>
      </c>
      <c r="J24" s="104">
        <f>IF(D24&gt;0,I24/D24*100,"-")</f>
        <v>89.046367561479258</v>
      </c>
      <c r="K24" s="103">
        <v>22271</v>
      </c>
      <c r="L24" s="104">
        <f>IF(D24&gt;0,K24/D24*100,"-")</f>
        <v>41.807771728928103</v>
      </c>
      <c r="M24" s="103">
        <v>0</v>
      </c>
      <c r="N24" s="104">
        <f>IF(D24&gt;0,M24/D24*100,"-")</f>
        <v>0</v>
      </c>
      <c r="O24" s="103">
        <v>25164</v>
      </c>
      <c r="P24" s="103">
        <v>9549</v>
      </c>
      <c r="Q24" s="104">
        <f>IF(D24&gt;0,O24/D24*100,"-")</f>
        <v>47.238595832551155</v>
      </c>
      <c r="R24" s="103">
        <v>234</v>
      </c>
      <c r="S24" s="101" t="s">
        <v>257</v>
      </c>
      <c r="T24" s="101"/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39</v>
      </c>
      <c r="B25" s="102" t="s">
        <v>290</v>
      </c>
      <c r="C25" s="101" t="s">
        <v>291</v>
      </c>
      <c r="D25" s="103">
        <f>+SUM(E25,+I25)</f>
        <v>35277</v>
      </c>
      <c r="E25" s="103">
        <f>+SUM(G25,+H25)</f>
        <v>455</v>
      </c>
      <c r="F25" s="104">
        <f>IF(D25&gt;0,E25/D25*100,"-")</f>
        <v>1.2897922158913739</v>
      </c>
      <c r="G25" s="103">
        <v>455</v>
      </c>
      <c r="H25" s="103">
        <v>0</v>
      </c>
      <c r="I25" s="103">
        <f>+SUM(K25,+M25,+O25)</f>
        <v>34822</v>
      </c>
      <c r="J25" s="104">
        <f>IF(D25&gt;0,I25/D25*100,"-")</f>
        <v>98.710207784108633</v>
      </c>
      <c r="K25" s="103">
        <v>27846</v>
      </c>
      <c r="L25" s="104">
        <f>IF(D25&gt;0,K25/D25*100,"-")</f>
        <v>78.935283612552084</v>
      </c>
      <c r="M25" s="103">
        <v>0</v>
      </c>
      <c r="N25" s="104">
        <f>IF(D25&gt;0,M25/D25*100,"-")</f>
        <v>0</v>
      </c>
      <c r="O25" s="103">
        <v>6976</v>
      </c>
      <c r="P25" s="103">
        <v>6367</v>
      </c>
      <c r="Q25" s="104">
        <f>IF(D25&gt;0,O25/D25*100,"-")</f>
        <v>19.774924171556538</v>
      </c>
      <c r="R25" s="103">
        <v>231</v>
      </c>
      <c r="S25" s="101" t="s">
        <v>257</v>
      </c>
      <c r="T25" s="101"/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39</v>
      </c>
      <c r="B26" s="102" t="s">
        <v>292</v>
      </c>
      <c r="C26" s="101" t="s">
        <v>293</v>
      </c>
      <c r="D26" s="103">
        <f>+SUM(E26,+I26)</f>
        <v>55364</v>
      </c>
      <c r="E26" s="103">
        <f>+SUM(G26,+H26)</f>
        <v>1644</v>
      </c>
      <c r="F26" s="104">
        <f>IF(D26&gt;0,E26/D26*100,"-")</f>
        <v>2.9694386243768514</v>
      </c>
      <c r="G26" s="103">
        <v>1644</v>
      </c>
      <c r="H26" s="103">
        <v>0</v>
      </c>
      <c r="I26" s="103">
        <f>+SUM(K26,+M26,+O26)</f>
        <v>53720</v>
      </c>
      <c r="J26" s="104">
        <f>IF(D26&gt;0,I26/D26*100,"-")</f>
        <v>97.030561375623151</v>
      </c>
      <c r="K26" s="103">
        <v>39963</v>
      </c>
      <c r="L26" s="104">
        <f>IF(D26&gt;0,K26/D26*100,"-")</f>
        <v>72.182284517014665</v>
      </c>
      <c r="M26" s="103">
        <v>0</v>
      </c>
      <c r="N26" s="104">
        <f>IF(D26&gt;0,M26/D26*100,"-")</f>
        <v>0</v>
      </c>
      <c r="O26" s="103">
        <v>13757</v>
      </c>
      <c r="P26" s="103">
        <v>11086</v>
      </c>
      <c r="Q26" s="104">
        <f>IF(D26&gt;0,O26/D26*100,"-")</f>
        <v>24.848276858608482</v>
      </c>
      <c r="R26" s="103">
        <v>785</v>
      </c>
      <c r="S26" s="101" t="s">
        <v>257</v>
      </c>
      <c r="T26" s="101"/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39</v>
      </c>
      <c r="B27" s="102" t="s">
        <v>294</v>
      </c>
      <c r="C27" s="101" t="s">
        <v>295</v>
      </c>
      <c r="D27" s="103">
        <f>+SUM(E27,+I27)</f>
        <v>28581</v>
      </c>
      <c r="E27" s="103">
        <f>+SUM(G27,+H27)</f>
        <v>1919</v>
      </c>
      <c r="F27" s="104">
        <f>IF(D27&gt;0,E27/D27*100,"-")</f>
        <v>6.714250726006787</v>
      </c>
      <c r="G27" s="103">
        <v>1919</v>
      </c>
      <c r="H27" s="103">
        <v>0</v>
      </c>
      <c r="I27" s="103">
        <f>+SUM(K27,+M27,+O27)</f>
        <v>26662</v>
      </c>
      <c r="J27" s="104">
        <f>IF(D27&gt;0,I27/D27*100,"-")</f>
        <v>93.285749273993218</v>
      </c>
      <c r="K27" s="103">
        <v>16092</v>
      </c>
      <c r="L27" s="104">
        <f>IF(D27&gt;0,K27/D27*100,"-")</f>
        <v>56.30313844861972</v>
      </c>
      <c r="M27" s="103">
        <v>0</v>
      </c>
      <c r="N27" s="104">
        <f>IF(D27&gt;0,M27/D27*100,"-")</f>
        <v>0</v>
      </c>
      <c r="O27" s="103">
        <v>10570</v>
      </c>
      <c r="P27" s="103">
        <v>7130</v>
      </c>
      <c r="Q27" s="104">
        <f>IF(D27&gt;0,O27/D27*100,"-")</f>
        <v>36.982610825373499</v>
      </c>
      <c r="R27" s="103">
        <v>207</v>
      </c>
      <c r="S27" s="101" t="s">
        <v>257</v>
      </c>
      <c r="T27" s="101"/>
      <c r="U27" s="101"/>
      <c r="V27" s="101"/>
      <c r="W27" s="101"/>
      <c r="X27" s="101"/>
      <c r="Y27" s="101" t="s">
        <v>257</v>
      </c>
      <c r="Z27" s="101"/>
      <c r="AA27" s="189" t="s">
        <v>256</v>
      </c>
      <c r="AB27" s="190"/>
    </row>
    <row r="28" spans="1:28" s="105" customFormat="1" ht="13.5" customHeight="1">
      <c r="A28" s="101" t="s">
        <v>39</v>
      </c>
      <c r="B28" s="102" t="s">
        <v>296</v>
      </c>
      <c r="C28" s="101" t="s">
        <v>297</v>
      </c>
      <c r="D28" s="103">
        <f>+SUM(E28,+I28)</f>
        <v>14242</v>
      </c>
      <c r="E28" s="103">
        <f>+SUM(G28,+H28)</f>
        <v>662</v>
      </c>
      <c r="F28" s="104">
        <f>IF(D28&gt;0,E28/D28*100,"-")</f>
        <v>4.6482235641061651</v>
      </c>
      <c r="G28" s="103">
        <v>662</v>
      </c>
      <c r="H28" s="103">
        <v>0</v>
      </c>
      <c r="I28" s="103">
        <f>+SUM(K28,+M28,+O28)</f>
        <v>13580</v>
      </c>
      <c r="J28" s="104">
        <f>IF(D28&gt;0,I28/D28*100,"-")</f>
        <v>95.351776435893825</v>
      </c>
      <c r="K28" s="103">
        <v>12775</v>
      </c>
      <c r="L28" s="104">
        <f>IF(D28&gt;0,K28/D28*100,"-")</f>
        <v>89.699480410054761</v>
      </c>
      <c r="M28" s="103">
        <v>0</v>
      </c>
      <c r="N28" s="104">
        <f>IF(D28&gt;0,M28/D28*100,"-")</f>
        <v>0</v>
      </c>
      <c r="O28" s="103">
        <v>805</v>
      </c>
      <c r="P28" s="103">
        <v>333</v>
      </c>
      <c r="Q28" s="104">
        <f>IF(D28&gt;0,O28/D28*100,"-")</f>
        <v>5.6522960258390675</v>
      </c>
      <c r="R28" s="103">
        <v>306</v>
      </c>
      <c r="S28" s="101" t="s">
        <v>257</v>
      </c>
      <c r="T28" s="101"/>
      <c r="U28" s="101"/>
      <c r="V28" s="101"/>
      <c r="W28" s="101" t="s">
        <v>257</v>
      </c>
      <c r="X28" s="101"/>
      <c r="Y28" s="101"/>
      <c r="Z28" s="101"/>
      <c r="AA28" s="189" t="s">
        <v>256</v>
      </c>
      <c r="AB28" s="190"/>
    </row>
    <row r="29" spans="1:28" s="105" customFormat="1" ht="13.5" customHeight="1">
      <c r="A29" s="101" t="s">
        <v>39</v>
      </c>
      <c r="B29" s="102" t="s">
        <v>298</v>
      </c>
      <c r="C29" s="101" t="s">
        <v>299</v>
      </c>
      <c r="D29" s="103">
        <f>+SUM(E29,+I29)</f>
        <v>7948</v>
      </c>
      <c r="E29" s="103">
        <f>+SUM(G29,+H29)</f>
        <v>188</v>
      </c>
      <c r="F29" s="104">
        <f>IF(D29&gt;0,E29/D29*100,"-")</f>
        <v>2.3653749370910924</v>
      </c>
      <c r="G29" s="103">
        <v>188</v>
      </c>
      <c r="H29" s="103">
        <v>0</v>
      </c>
      <c r="I29" s="103">
        <f>+SUM(K29,+M29,+O29)</f>
        <v>7760</v>
      </c>
      <c r="J29" s="104">
        <f>IF(D29&gt;0,I29/D29*100,"-")</f>
        <v>97.63462506290891</v>
      </c>
      <c r="K29" s="103">
        <v>7159</v>
      </c>
      <c r="L29" s="104">
        <f>IF(D29&gt;0,K29/D29*100,"-")</f>
        <v>90.072974333165575</v>
      </c>
      <c r="M29" s="103">
        <v>0</v>
      </c>
      <c r="N29" s="104">
        <f>IF(D29&gt;0,M29/D29*100,"-")</f>
        <v>0</v>
      </c>
      <c r="O29" s="103">
        <v>601</v>
      </c>
      <c r="P29" s="103">
        <v>4</v>
      </c>
      <c r="Q29" s="104">
        <f>IF(D29&gt;0,O29/D29*100,"-")</f>
        <v>7.5616507297433317</v>
      </c>
      <c r="R29" s="103">
        <v>22</v>
      </c>
      <c r="S29" s="101" t="s">
        <v>257</v>
      </c>
      <c r="T29" s="101"/>
      <c r="U29" s="101"/>
      <c r="V29" s="101"/>
      <c r="W29" s="101" t="s">
        <v>257</v>
      </c>
      <c r="X29" s="101"/>
      <c r="Y29" s="101"/>
      <c r="Z29" s="101"/>
      <c r="AA29" s="189" t="s">
        <v>256</v>
      </c>
      <c r="AB29" s="190"/>
    </row>
    <row r="30" spans="1:28" s="105" customFormat="1" ht="13.5" customHeight="1">
      <c r="A30" s="101" t="s">
        <v>39</v>
      </c>
      <c r="B30" s="102" t="s">
        <v>300</v>
      </c>
      <c r="C30" s="101" t="s">
        <v>301</v>
      </c>
      <c r="D30" s="103">
        <f>+SUM(E30,+I30)</f>
        <v>11401</v>
      </c>
      <c r="E30" s="103">
        <f>+SUM(G30,+H30)</f>
        <v>690</v>
      </c>
      <c r="F30" s="104">
        <f>IF(D30&gt;0,E30/D30*100,"-")</f>
        <v>6.0521006929216732</v>
      </c>
      <c r="G30" s="103">
        <v>687</v>
      </c>
      <c r="H30" s="103">
        <v>3</v>
      </c>
      <c r="I30" s="103">
        <f>+SUM(K30,+M30,+O30)</f>
        <v>10711</v>
      </c>
      <c r="J30" s="104">
        <f>IF(D30&gt;0,I30/D30*100,"-")</f>
        <v>93.94789930707833</v>
      </c>
      <c r="K30" s="103">
        <v>3511</v>
      </c>
      <c r="L30" s="104">
        <f>IF(D30&gt;0,K30/D30*100,"-")</f>
        <v>30.795544250504342</v>
      </c>
      <c r="M30" s="103">
        <v>0</v>
      </c>
      <c r="N30" s="104">
        <f>IF(D30&gt;0,M30/D30*100,"-")</f>
        <v>0</v>
      </c>
      <c r="O30" s="103">
        <v>7200</v>
      </c>
      <c r="P30" s="103">
        <v>2898</v>
      </c>
      <c r="Q30" s="104">
        <f>IF(D30&gt;0,O30/D30*100,"-")</f>
        <v>63.152355056573981</v>
      </c>
      <c r="R30" s="103">
        <v>45</v>
      </c>
      <c r="S30" s="101" t="s">
        <v>257</v>
      </c>
      <c r="T30" s="101"/>
      <c r="U30" s="101"/>
      <c r="V30" s="101"/>
      <c r="W30" s="101" t="s">
        <v>257</v>
      </c>
      <c r="X30" s="101"/>
      <c r="Y30" s="101"/>
      <c r="Z30" s="101"/>
      <c r="AA30" s="189" t="s">
        <v>256</v>
      </c>
      <c r="AB30" s="190"/>
    </row>
    <row r="31" spans="1:28" s="105" customFormat="1" ht="13.5" customHeight="1">
      <c r="A31" s="101" t="s">
        <v>39</v>
      </c>
      <c r="B31" s="102" t="s">
        <v>302</v>
      </c>
      <c r="C31" s="101" t="s">
        <v>303</v>
      </c>
      <c r="D31" s="103">
        <f>+SUM(E31,+I31)</f>
        <v>10444</v>
      </c>
      <c r="E31" s="103">
        <f>+SUM(G31,+H31)</f>
        <v>105</v>
      </c>
      <c r="F31" s="104">
        <f>IF(D31&gt;0,E31/D31*100,"-")</f>
        <v>1.0053619302949062</v>
      </c>
      <c r="G31" s="103">
        <v>105</v>
      </c>
      <c r="H31" s="103">
        <v>0</v>
      </c>
      <c r="I31" s="103">
        <f>+SUM(K31,+M31,+O31)</f>
        <v>10339</v>
      </c>
      <c r="J31" s="104">
        <f>IF(D31&gt;0,I31/D31*100,"-")</f>
        <v>98.994638069705104</v>
      </c>
      <c r="K31" s="103">
        <v>6314</v>
      </c>
      <c r="L31" s="104">
        <f>IF(D31&gt;0,K31/D31*100,"-")</f>
        <v>60.455764075067023</v>
      </c>
      <c r="M31" s="103">
        <v>0</v>
      </c>
      <c r="N31" s="104">
        <f>IF(D31&gt;0,M31/D31*100,"-")</f>
        <v>0</v>
      </c>
      <c r="O31" s="103">
        <v>4025</v>
      </c>
      <c r="P31" s="103">
        <v>3309</v>
      </c>
      <c r="Q31" s="104">
        <f>IF(D31&gt;0,O31/D31*100,"-")</f>
        <v>38.538873994638067</v>
      </c>
      <c r="R31" s="103">
        <v>40</v>
      </c>
      <c r="S31" s="101" t="s">
        <v>257</v>
      </c>
      <c r="T31" s="101"/>
      <c r="U31" s="101"/>
      <c r="V31" s="101"/>
      <c r="W31" s="101" t="s">
        <v>257</v>
      </c>
      <c r="X31" s="101"/>
      <c r="Y31" s="101"/>
      <c r="Z31" s="101"/>
      <c r="AA31" s="189" t="s">
        <v>256</v>
      </c>
      <c r="AB31" s="190"/>
    </row>
    <row r="32" spans="1:28" s="105" customFormat="1" ht="13.5" customHeight="1">
      <c r="A32" s="101" t="s">
        <v>39</v>
      </c>
      <c r="B32" s="102" t="s">
        <v>304</v>
      </c>
      <c r="C32" s="101" t="s">
        <v>305</v>
      </c>
      <c r="D32" s="103">
        <f>+SUM(E32,+I32)</f>
        <v>4278</v>
      </c>
      <c r="E32" s="103">
        <f>+SUM(G32,+H32)</f>
        <v>80</v>
      </c>
      <c r="F32" s="104">
        <f>IF(D32&gt;0,E32/D32*100,"-")</f>
        <v>1.8700327255726974</v>
      </c>
      <c r="G32" s="103">
        <v>80</v>
      </c>
      <c r="H32" s="103">
        <v>0</v>
      </c>
      <c r="I32" s="103">
        <f>+SUM(K32,+M32,+O32)</f>
        <v>4198</v>
      </c>
      <c r="J32" s="104">
        <f>IF(D32&gt;0,I32/D32*100,"-")</f>
        <v>98.129967274427301</v>
      </c>
      <c r="K32" s="103">
        <v>2124</v>
      </c>
      <c r="L32" s="104">
        <f>IF(D32&gt;0,K32/D32*100,"-")</f>
        <v>49.649368863955118</v>
      </c>
      <c r="M32" s="103">
        <v>0</v>
      </c>
      <c r="N32" s="104">
        <f>IF(D32&gt;0,M32/D32*100,"-")</f>
        <v>0</v>
      </c>
      <c r="O32" s="103">
        <v>2074</v>
      </c>
      <c r="P32" s="103">
        <v>1942</v>
      </c>
      <c r="Q32" s="104">
        <f>IF(D32&gt;0,O32/D32*100,"-")</f>
        <v>48.480598410472183</v>
      </c>
      <c r="R32" s="103">
        <v>20</v>
      </c>
      <c r="S32" s="101" t="s">
        <v>257</v>
      </c>
      <c r="T32" s="101"/>
      <c r="U32" s="101"/>
      <c r="V32" s="101"/>
      <c r="W32" s="101" t="s">
        <v>257</v>
      </c>
      <c r="X32" s="101"/>
      <c r="Y32" s="101"/>
      <c r="Z32" s="101"/>
      <c r="AA32" s="189" t="s">
        <v>256</v>
      </c>
      <c r="AB32" s="190"/>
    </row>
    <row r="33" spans="1:28" s="105" customFormat="1" ht="13.5" customHeight="1">
      <c r="A33" s="101" t="s">
        <v>39</v>
      </c>
      <c r="B33" s="102" t="s">
        <v>306</v>
      </c>
      <c r="C33" s="101" t="s">
        <v>307</v>
      </c>
      <c r="D33" s="103">
        <f>+SUM(E33,+I33)</f>
        <v>7999</v>
      </c>
      <c r="E33" s="103">
        <f>+SUM(G33,+H33)</f>
        <v>131</v>
      </c>
      <c r="F33" s="104">
        <f>IF(D33&gt;0,E33/D33*100,"-")</f>
        <v>1.6377047130891362</v>
      </c>
      <c r="G33" s="103">
        <v>131</v>
      </c>
      <c r="H33" s="103">
        <v>0</v>
      </c>
      <c r="I33" s="103">
        <f>+SUM(K33,+M33,+O33)</f>
        <v>7868</v>
      </c>
      <c r="J33" s="104">
        <f>IF(D33&gt;0,I33/D33*100,"-")</f>
        <v>98.362295286910864</v>
      </c>
      <c r="K33" s="103">
        <v>5699</v>
      </c>
      <c r="L33" s="104">
        <f>IF(D33&gt;0,K33/D33*100,"-")</f>
        <v>71.246405800725086</v>
      </c>
      <c r="M33" s="103">
        <v>0</v>
      </c>
      <c r="N33" s="104">
        <f>IF(D33&gt;0,M33/D33*100,"-")</f>
        <v>0</v>
      </c>
      <c r="O33" s="103">
        <v>2169</v>
      </c>
      <c r="P33" s="103">
        <v>1295</v>
      </c>
      <c r="Q33" s="104">
        <f>IF(D33&gt;0,O33/D33*100,"-")</f>
        <v>27.115889486185772</v>
      </c>
      <c r="R33" s="103">
        <v>161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39</v>
      </c>
      <c r="B34" s="102" t="s">
        <v>308</v>
      </c>
      <c r="C34" s="101" t="s">
        <v>309</v>
      </c>
      <c r="D34" s="103">
        <f>+SUM(E34,+I34)</f>
        <v>9287</v>
      </c>
      <c r="E34" s="103">
        <f>+SUM(G34,+H34)</f>
        <v>1078</v>
      </c>
      <c r="F34" s="104">
        <f>IF(D34&gt;0,E34/D34*100,"-")</f>
        <v>11.607623559814794</v>
      </c>
      <c r="G34" s="103">
        <v>1078</v>
      </c>
      <c r="H34" s="103">
        <v>0</v>
      </c>
      <c r="I34" s="103">
        <f>+SUM(K34,+M34,+O34)</f>
        <v>8209</v>
      </c>
      <c r="J34" s="104">
        <f>IF(D34&gt;0,I34/D34*100,"-")</f>
        <v>88.392376440185203</v>
      </c>
      <c r="K34" s="103">
        <v>4934</v>
      </c>
      <c r="L34" s="104">
        <f>IF(D34&gt;0,K34/D34*100,"-")</f>
        <v>53.128028426833204</v>
      </c>
      <c r="M34" s="103">
        <v>0</v>
      </c>
      <c r="N34" s="104">
        <f>IF(D34&gt;0,M34/D34*100,"-")</f>
        <v>0</v>
      </c>
      <c r="O34" s="103">
        <v>3275</v>
      </c>
      <c r="P34" s="103">
        <v>2665</v>
      </c>
      <c r="Q34" s="104">
        <f>IF(D34&gt;0,O34/D34*100,"-")</f>
        <v>35.264348013351999</v>
      </c>
      <c r="R34" s="103">
        <v>103</v>
      </c>
      <c r="S34" s="101" t="s">
        <v>257</v>
      </c>
      <c r="T34" s="101"/>
      <c r="U34" s="101"/>
      <c r="V34" s="101"/>
      <c r="W34" s="101" t="s">
        <v>257</v>
      </c>
      <c r="X34" s="101"/>
      <c r="Y34" s="101"/>
      <c r="Z34" s="101"/>
      <c r="AA34" s="189" t="s">
        <v>256</v>
      </c>
      <c r="AB34" s="190"/>
    </row>
    <row r="35" spans="1:28" s="105" customFormat="1" ht="13.5" customHeight="1">
      <c r="A35" s="101" t="s">
        <v>39</v>
      </c>
      <c r="B35" s="102" t="s">
        <v>310</v>
      </c>
      <c r="C35" s="101" t="s">
        <v>311</v>
      </c>
      <c r="D35" s="103">
        <f>+SUM(E35,+I35)</f>
        <v>4411</v>
      </c>
      <c r="E35" s="103">
        <f>+SUM(G35,+H35)</f>
        <v>23</v>
      </c>
      <c r="F35" s="104">
        <f>IF(D35&gt;0,E35/D35*100,"-")</f>
        <v>0.52142371344366356</v>
      </c>
      <c r="G35" s="103">
        <v>23</v>
      </c>
      <c r="H35" s="103">
        <v>0</v>
      </c>
      <c r="I35" s="103">
        <f>+SUM(K35,+M35,+O35)</f>
        <v>4388</v>
      </c>
      <c r="J35" s="104">
        <f>IF(D35&gt;0,I35/D35*100,"-")</f>
        <v>99.478576286556347</v>
      </c>
      <c r="K35" s="103">
        <v>0</v>
      </c>
      <c r="L35" s="104">
        <f>IF(D35&gt;0,K35/D35*100,"-")</f>
        <v>0</v>
      </c>
      <c r="M35" s="103">
        <v>0</v>
      </c>
      <c r="N35" s="104">
        <f>IF(D35&gt;0,M35/D35*100,"-")</f>
        <v>0</v>
      </c>
      <c r="O35" s="103">
        <v>4388</v>
      </c>
      <c r="P35" s="103">
        <v>99</v>
      </c>
      <c r="Q35" s="104">
        <f>IF(D35&gt;0,O35/D35*100,"-")</f>
        <v>99.478576286556347</v>
      </c>
      <c r="R35" s="103">
        <v>25</v>
      </c>
      <c r="S35" s="101" t="s">
        <v>257</v>
      </c>
      <c r="T35" s="101"/>
      <c r="U35" s="101"/>
      <c r="V35" s="101"/>
      <c r="W35" s="101" t="s">
        <v>257</v>
      </c>
      <c r="X35" s="101"/>
      <c r="Y35" s="101"/>
      <c r="Z35" s="101"/>
      <c r="AA35" s="189" t="s">
        <v>256</v>
      </c>
      <c r="AB35" s="190"/>
    </row>
    <row r="36" spans="1:28" s="105" customFormat="1" ht="13.5" customHeight="1">
      <c r="A36" s="101" t="s">
        <v>39</v>
      </c>
      <c r="B36" s="102" t="s">
        <v>312</v>
      </c>
      <c r="C36" s="101" t="s">
        <v>313</v>
      </c>
      <c r="D36" s="103">
        <f>+SUM(E36,+I36)</f>
        <v>5355</v>
      </c>
      <c r="E36" s="103">
        <f>+SUM(G36,+H36)</f>
        <v>550</v>
      </c>
      <c r="F36" s="104">
        <f>IF(D36&gt;0,E36/D36*100,"-")</f>
        <v>10.270774976657329</v>
      </c>
      <c r="G36" s="103">
        <v>550</v>
      </c>
      <c r="H36" s="103">
        <v>0</v>
      </c>
      <c r="I36" s="103">
        <f>+SUM(K36,+M36,+O36)</f>
        <v>4805</v>
      </c>
      <c r="J36" s="104">
        <f>IF(D36&gt;0,I36/D36*100,"-")</f>
        <v>89.729225023342678</v>
      </c>
      <c r="K36" s="103">
        <v>3066</v>
      </c>
      <c r="L36" s="104">
        <f>IF(D36&gt;0,K36/D36*100,"-")</f>
        <v>57.254901960784309</v>
      </c>
      <c r="M36" s="103">
        <v>0</v>
      </c>
      <c r="N36" s="104">
        <f>IF(D36&gt;0,M36/D36*100,"-")</f>
        <v>0</v>
      </c>
      <c r="O36" s="103">
        <v>1739</v>
      </c>
      <c r="P36" s="103">
        <v>1095</v>
      </c>
      <c r="Q36" s="104">
        <f>IF(D36&gt;0,O36/D36*100,"-")</f>
        <v>32.474323062558355</v>
      </c>
      <c r="R36" s="103">
        <v>22</v>
      </c>
      <c r="S36" s="101"/>
      <c r="T36" s="101"/>
      <c r="U36" s="101"/>
      <c r="V36" s="101" t="s">
        <v>257</v>
      </c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39</v>
      </c>
      <c r="B37" s="102" t="s">
        <v>314</v>
      </c>
      <c r="C37" s="101" t="s">
        <v>315</v>
      </c>
      <c r="D37" s="103">
        <f>+SUM(E37,+I37)</f>
        <v>360</v>
      </c>
      <c r="E37" s="103">
        <f>+SUM(G37,+H37)</f>
        <v>0</v>
      </c>
      <c r="F37" s="104">
        <f>IF(D37&gt;0,E37/D37*100,"-")</f>
        <v>0</v>
      </c>
      <c r="G37" s="103">
        <v>0</v>
      </c>
      <c r="H37" s="103">
        <v>0</v>
      </c>
      <c r="I37" s="103">
        <f>+SUM(K37,+M37,+O37)</f>
        <v>360</v>
      </c>
      <c r="J37" s="104">
        <f>IF(D37&gt;0,I37/D37*100,"-")</f>
        <v>100</v>
      </c>
      <c r="K37" s="103">
        <v>0</v>
      </c>
      <c r="L37" s="104">
        <f>IF(D37&gt;0,K37/D37*100,"-")</f>
        <v>0</v>
      </c>
      <c r="M37" s="103">
        <v>0</v>
      </c>
      <c r="N37" s="104">
        <f>IF(D37&gt;0,M37/D37*100,"-")</f>
        <v>0</v>
      </c>
      <c r="O37" s="103">
        <v>360</v>
      </c>
      <c r="P37" s="103">
        <v>360</v>
      </c>
      <c r="Q37" s="104">
        <f>IF(D37&gt;0,O37/D37*100,"-")</f>
        <v>100</v>
      </c>
      <c r="R37" s="103">
        <v>0</v>
      </c>
      <c r="S37" s="101"/>
      <c r="T37" s="101"/>
      <c r="U37" s="101"/>
      <c r="V37" s="101" t="s">
        <v>257</v>
      </c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/>
      <c r="B38" s="102"/>
      <c r="C38" s="101"/>
      <c r="D38" s="103"/>
      <c r="E38" s="103"/>
      <c r="F38" s="104"/>
      <c r="G38" s="103"/>
      <c r="H38" s="103"/>
      <c r="I38" s="103"/>
      <c r="J38" s="104"/>
      <c r="K38" s="103"/>
      <c r="L38" s="104"/>
      <c r="M38" s="103"/>
      <c r="N38" s="104"/>
      <c r="O38" s="103"/>
      <c r="P38" s="103"/>
      <c r="Q38" s="104"/>
      <c r="R38" s="103"/>
      <c r="S38" s="101"/>
      <c r="T38" s="101"/>
      <c r="U38" s="101"/>
      <c r="V38" s="101"/>
      <c r="W38" s="101"/>
      <c r="X38" s="101"/>
      <c r="Y38" s="101"/>
      <c r="Z38" s="101"/>
      <c r="AA38" s="190"/>
      <c r="AB38" s="190"/>
    </row>
    <row r="39" spans="1:28" s="105" customFormat="1" ht="13.5" customHeight="1">
      <c r="A39" s="101"/>
      <c r="B39" s="102"/>
      <c r="C39" s="101"/>
      <c r="D39" s="103"/>
      <c r="E39" s="103"/>
      <c r="F39" s="104"/>
      <c r="G39" s="103"/>
      <c r="H39" s="103"/>
      <c r="I39" s="103"/>
      <c r="J39" s="104"/>
      <c r="K39" s="103"/>
      <c r="L39" s="104"/>
      <c r="M39" s="103"/>
      <c r="N39" s="104"/>
      <c r="O39" s="103"/>
      <c r="P39" s="103"/>
      <c r="Q39" s="104"/>
      <c r="R39" s="103"/>
      <c r="S39" s="101"/>
      <c r="T39" s="101"/>
      <c r="U39" s="101"/>
      <c r="V39" s="101"/>
      <c r="W39" s="101"/>
      <c r="X39" s="101"/>
      <c r="Y39" s="101"/>
      <c r="Z39" s="101"/>
      <c r="AA39" s="190"/>
      <c r="AB39" s="190"/>
    </row>
    <row r="40" spans="1:28" s="105" customFormat="1" ht="13.5" customHeight="1">
      <c r="A40" s="101"/>
      <c r="B40" s="102"/>
      <c r="C40" s="101"/>
      <c r="D40" s="103"/>
      <c r="E40" s="103"/>
      <c r="F40" s="104"/>
      <c r="G40" s="103"/>
      <c r="H40" s="103"/>
      <c r="I40" s="103"/>
      <c r="J40" s="104"/>
      <c r="K40" s="103"/>
      <c r="L40" s="104"/>
      <c r="M40" s="103"/>
      <c r="N40" s="104"/>
      <c r="O40" s="103"/>
      <c r="P40" s="103"/>
      <c r="Q40" s="104"/>
      <c r="R40" s="103"/>
      <c r="S40" s="101"/>
      <c r="T40" s="101"/>
      <c r="U40" s="101"/>
      <c r="V40" s="101"/>
      <c r="W40" s="101"/>
      <c r="X40" s="101"/>
      <c r="Y40" s="101"/>
      <c r="Z40" s="101"/>
      <c r="AA40" s="190"/>
      <c r="AB40" s="190"/>
    </row>
    <row r="41" spans="1:28" s="105" customFormat="1" ht="13.5" customHeight="1">
      <c r="A41" s="101"/>
      <c r="B41" s="102"/>
      <c r="C41" s="101"/>
      <c r="D41" s="103"/>
      <c r="E41" s="103"/>
      <c r="F41" s="104"/>
      <c r="G41" s="103"/>
      <c r="H41" s="103"/>
      <c r="I41" s="103"/>
      <c r="J41" s="104"/>
      <c r="K41" s="103"/>
      <c r="L41" s="104"/>
      <c r="M41" s="103"/>
      <c r="N41" s="104"/>
      <c r="O41" s="103"/>
      <c r="P41" s="103"/>
      <c r="Q41" s="104"/>
      <c r="R41" s="103"/>
      <c r="S41" s="101"/>
      <c r="T41" s="101"/>
      <c r="U41" s="101"/>
      <c r="V41" s="101"/>
      <c r="W41" s="101"/>
      <c r="X41" s="101"/>
      <c r="Y41" s="101"/>
      <c r="Z41" s="101"/>
      <c r="AA41" s="190"/>
      <c r="AB41" s="190"/>
    </row>
    <row r="42" spans="1:28" s="105" customFormat="1" ht="13.5" customHeight="1">
      <c r="A42" s="101"/>
      <c r="B42" s="102"/>
      <c r="C42" s="101"/>
      <c r="D42" s="103"/>
      <c r="E42" s="103"/>
      <c r="F42" s="104"/>
      <c r="G42" s="103"/>
      <c r="H42" s="103"/>
      <c r="I42" s="103"/>
      <c r="J42" s="104"/>
      <c r="K42" s="103"/>
      <c r="L42" s="104"/>
      <c r="M42" s="103"/>
      <c r="N42" s="104"/>
      <c r="O42" s="103"/>
      <c r="P42" s="103"/>
      <c r="Q42" s="104"/>
      <c r="R42" s="103"/>
      <c r="S42" s="101"/>
      <c r="T42" s="101"/>
      <c r="U42" s="101"/>
      <c r="V42" s="101"/>
      <c r="W42" s="101"/>
      <c r="X42" s="101"/>
      <c r="Y42" s="101"/>
      <c r="Z42" s="101"/>
      <c r="AA42" s="190"/>
      <c r="AB42" s="190"/>
    </row>
    <row r="43" spans="1:28" s="105" customFormat="1" ht="13.5" customHeight="1">
      <c r="A43" s="101"/>
      <c r="B43" s="102"/>
      <c r="C43" s="101"/>
      <c r="D43" s="103"/>
      <c r="E43" s="103"/>
      <c r="F43" s="104"/>
      <c r="G43" s="103"/>
      <c r="H43" s="103"/>
      <c r="I43" s="103"/>
      <c r="J43" s="104"/>
      <c r="K43" s="103"/>
      <c r="L43" s="104"/>
      <c r="M43" s="103"/>
      <c r="N43" s="104"/>
      <c r="O43" s="103"/>
      <c r="P43" s="103"/>
      <c r="Q43" s="104"/>
      <c r="R43" s="103"/>
      <c r="S43" s="101"/>
      <c r="T43" s="101"/>
      <c r="U43" s="101"/>
      <c r="V43" s="101"/>
      <c r="W43" s="101"/>
      <c r="X43" s="101"/>
      <c r="Y43" s="101"/>
      <c r="Z43" s="101"/>
      <c r="AA43" s="190"/>
      <c r="AB43" s="190"/>
    </row>
    <row r="44" spans="1:28" s="105" customFormat="1" ht="13.5" customHeight="1">
      <c r="A44" s="101"/>
      <c r="B44" s="102"/>
      <c r="C44" s="101"/>
      <c r="D44" s="103"/>
      <c r="E44" s="103"/>
      <c r="F44" s="104"/>
      <c r="G44" s="103"/>
      <c r="H44" s="103"/>
      <c r="I44" s="103"/>
      <c r="J44" s="104"/>
      <c r="K44" s="103"/>
      <c r="L44" s="104"/>
      <c r="M44" s="103"/>
      <c r="N44" s="104"/>
      <c r="O44" s="103"/>
      <c r="P44" s="103"/>
      <c r="Q44" s="104"/>
      <c r="R44" s="103"/>
      <c r="S44" s="101"/>
      <c r="T44" s="101"/>
      <c r="U44" s="101"/>
      <c r="V44" s="101"/>
      <c r="W44" s="101"/>
      <c r="X44" s="101"/>
      <c r="Y44" s="101"/>
      <c r="Z44" s="101"/>
      <c r="AA44" s="190"/>
      <c r="AB44" s="190"/>
    </row>
    <row r="45" spans="1:28" s="105" customFormat="1" ht="13.5" customHeight="1">
      <c r="A45" s="101"/>
      <c r="B45" s="102"/>
      <c r="C45" s="101"/>
      <c r="D45" s="103"/>
      <c r="E45" s="103"/>
      <c r="F45" s="104"/>
      <c r="G45" s="103"/>
      <c r="H45" s="103"/>
      <c r="I45" s="103"/>
      <c r="J45" s="104"/>
      <c r="K45" s="103"/>
      <c r="L45" s="104"/>
      <c r="M45" s="103"/>
      <c r="N45" s="104"/>
      <c r="O45" s="103"/>
      <c r="P45" s="103"/>
      <c r="Q45" s="104"/>
      <c r="R45" s="103"/>
      <c r="S45" s="101"/>
      <c r="T45" s="101"/>
      <c r="U45" s="101"/>
      <c r="V45" s="101"/>
      <c r="W45" s="101"/>
      <c r="X45" s="101"/>
      <c r="Y45" s="101"/>
      <c r="Z45" s="101"/>
      <c r="AA45" s="190"/>
      <c r="AB45" s="190"/>
    </row>
    <row r="46" spans="1:28" s="105" customFormat="1" ht="13.5" customHeight="1">
      <c r="A46" s="101"/>
      <c r="B46" s="102"/>
      <c r="C46" s="101"/>
      <c r="D46" s="103"/>
      <c r="E46" s="103"/>
      <c r="F46" s="104"/>
      <c r="G46" s="103"/>
      <c r="H46" s="103"/>
      <c r="I46" s="103"/>
      <c r="J46" s="104"/>
      <c r="K46" s="103"/>
      <c r="L46" s="104"/>
      <c r="M46" s="103"/>
      <c r="N46" s="104"/>
      <c r="O46" s="103"/>
      <c r="P46" s="103"/>
      <c r="Q46" s="104"/>
      <c r="R46" s="103"/>
      <c r="S46" s="101"/>
      <c r="T46" s="101"/>
      <c r="U46" s="101"/>
      <c r="V46" s="101"/>
      <c r="W46" s="101"/>
      <c r="X46" s="101"/>
      <c r="Y46" s="101"/>
      <c r="Z46" s="101"/>
      <c r="AA46" s="190"/>
      <c r="AB46" s="190"/>
    </row>
    <row r="47" spans="1:28" s="105" customFormat="1" ht="13.5" customHeight="1">
      <c r="A47" s="101"/>
      <c r="B47" s="102"/>
      <c r="C47" s="101"/>
      <c r="D47" s="103"/>
      <c r="E47" s="103"/>
      <c r="F47" s="104"/>
      <c r="G47" s="103"/>
      <c r="H47" s="103"/>
      <c r="I47" s="103"/>
      <c r="J47" s="104"/>
      <c r="K47" s="103"/>
      <c r="L47" s="104"/>
      <c r="M47" s="103"/>
      <c r="N47" s="104"/>
      <c r="O47" s="103"/>
      <c r="P47" s="103"/>
      <c r="Q47" s="104"/>
      <c r="R47" s="103"/>
      <c r="S47" s="101"/>
      <c r="T47" s="101"/>
      <c r="U47" s="101"/>
      <c r="V47" s="101"/>
      <c r="W47" s="101"/>
      <c r="X47" s="101"/>
      <c r="Y47" s="101"/>
      <c r="Z47" s="101"/>
      <c r="AA47" s="190"/>
      <c r="AB47" s="190"/>
    </row>
    <row r="48" spans="1:28" s="105" customFormat="1" ht="13.5" customHeight="1">
      <c r="A48" s="101"/>
      <c r="B48" s="102"/>
      <c r="C48" s="101"/>
      <c r="D48" s="103"/>
      <c r="E48" s="103"/>
      <c r="F48" s="104"/>
      <c r="G48" s="103"/>
      <c r="H48" s="103"/>
      <c r="I48" s="103"/>
      <c r="J48" s="104"/>
      <c r="K48" s="103"/>
      <c r="L48" s="104"/>
      <c r="M48" s="103"/>
      <c r="N48" s="104"/>
      <c r="O48" s="103"/>
      <c r="P48" s="103"/>
      <c r="Q48" s="104"/>
      <c r="R48" s="103"/>
      <c r="S48" s="101"/>
      <c r="T48" s="101"/>
      <c r="U48" s="101"/>
      <c r="V48" s="101"/>
      <c r="W48" s="101"/>
      <c r="X48" s="101"/>
      <c r="Y48" s="101"/>
      <c r="Z48" s="101"/>
      <c r="AA48" s="190"/>
      <c r="AB48" s="190"/>
    </row>
    <row r="49" spans="1:28" s="105" customFormat="1" ht="13.5" customHeight="1">
      <c r="A49" s="101"/>
      <c r="B49" s="102"/>
      <c r="C49" s="101"/>
      <c r="D49" s="103"/>
      <c r="E49" s="103"/>
      <c r="F49" s="104"/>
      <c r="G49" s="103"/>
      <c r="H49" s="103"/>
      <c r="I49" s="103"/>
      <c r="J49" s="104"/>
      <c r="K49" s="103"/>
      <c r="L49" s="104"/>
      <c r="M49" s="103"/>
      <c r="N49" s="104"/>
      <c r="O49" s="103"/>
      <c r="P49" s="103"/>
      <c r="Q49" s="104"/>
      <c r="R49" s="103"/>
      <c r="S49" s="101"/>
      <c r="T49" s="101"/>
      <c r="U49" s="101"/>
      <c r="V49" s="101"/>
      <c r="W49" s="101"/>
      <c r="X49" s="101"/>
      <c r="Y49" s="101"/>
      <c r="Z49" s="101"/>
      <c r="AA49" s="190"/>
      <c r="AB49" s="190"/>
    </row>
    <row r="50" spans="1:28" s="105" customFormat="1" ht="13.5" customHeight="1">
      <c r="A50" s="101"/>
      <c r="B50" s="102"/>
      <c r="C50" s="101"/>
      <c r="D50" s="103"/>
      <c r="E50" s="103"/>
      <c r="F50" s="104"/>
      <c r="G50" s="103"/>
      <c r="H50" s="103"/>
      <c r="I50" s="103"/>
      <c r="J50" s="104"/>
      <c r="K50" s="103"/>
      <c r="L50" s="104"/>
      <c r="M50" s="103"/>
      <c r="N50" s="104"/>
      <c r="O50" s="103"/>
      <c r="P50" s="103"/>
      <c r="Q50" s="104"/>
      <c r="R50" s="103"/>
      <c r="S50" s="101"/>
      <c r="T50" s="101"/>
      <c r="U50" s="101"/>
      <c r="V50" s="101"/>
      <c r="W50" s="101"/>
      <c r="X50" s="101"/>
      <c r="Y50" s="101"/>
      <c r="Z50" s="101"/>
      <c r="AA50" s="190"/>
      <c r="AB50" s="190"/>
    </row>
    <row r="51" spans="1:28" s="105" customFormat="1" ht="13.5" customHeight="1">
      <c r="A51" s="101"/>
      <c r="B51" s="102"/>
      <c r="C51" s="101"/>
      <c r="D51" s="103"/>
      <c r="E51" s="103"/>
      <c r="F51" s="104"/>
      <c r="G51" s="103"/>
      <c r="H51" s="103"/>
      <c r="I51" s="103"/>
      <c r="J51" s="104"/>
      <c r="K51" s="103"/>
      <c r="L51" s="104"/>
      <c r="M51" s="103"/>
      <c r="N51" s="104"/>
      <c r="O51" s="103"/>
      <c r="P51" s="103"/>
      <c r="Q51" s="104"/>
      <c r="R51" s="103"/>
      <c r="S51" s="101"/>
      <c r="T51" s="101"/>
      <c r="U51" s="101"/>
      <c r="V51" s="101"/>
      <c r="W51" s="101"/>
      <c r="X51" s="101"/>
      <c r="Y51" s="101"/>
      <c r="Z51" s="101"/>
      <c r="AA51" s="190"/>
      <c r="AB51" s="190"/>
    </row>
    <row r="52" spans="1:28" s="105" customFormat="1" ht="13.5" customHeight="1">
      <c r="A52" s="101"/>
      <c r="B52" s="102"/>
      <c r="C52" s="101"/>
      <c r="D52" s="103"/>
      <c r="E52" s="103"/>
      <c r="F52" s="104"/>
      <c r="G52" s="103"/>
      <c r="H52" s="103"/>
      <c r="I52" s="103"/>
      <c r="J52" s="104"/>
      <c r="K52" s="103"/>
      <c r="L52" s="104"/>
      <c r="M52" s="103"/>
      <c r="N52" s="104"/>
      <c r="O52" s="103"/>
      <c r="P52" s="103"/>
      <c r="Q52" s="104"/>
      <c r="R52" s="103"/>
      <c r="S52" s="101"/>
      <c r="T52" s="101"/>
      <c r="U52" s="101"/>
      <c r="V52" s="101"/>
      <c r="W52" s="101"/>
      <c r="X52" s="101"/>
      <c r="Y52" s="101"/>
      <c r="Z52" s="101"/>
      <c r="AA52" s="190"/>
      <c r="AB52" s="190"/>
    </row>
    <row r="53" spans="1:28" s="105" customFormat="1" ht="13.5" customHeight="1">
      <c r="A53" s="101"/>
      <c r="B53" s="102"/>
      <c r="C53" s="101"/>
      <c r="D53" s="103"/>
      <c r="E53" s="103"/>
      <c r="F53" s="104"/>
      <c r="G53" s="103"/>
      <c r="H53" s="103"/>
      <c r="I53" s="103"/>
      <c r="J53" s="104"/>
      <c r="K53" s="103"/>
      <c r="L53" s="104"/>
      <c r="M53" s="103"/>
      <c r="N53" s="104"/>
      <c r="O53" s="103"/>
      <c r="P53" s="103"/>
      <c r="Q53" s="104"/>
      <c r="R53" s="103"/>
      <c r="S53" s="101"/>
      <c r="T53" s="101"/>
      <c r="U53" s="101"/>
      <c r="V53" s="101"/>
      <c r="W53" s="101"/>
      <c r="X53" s="101"/>
      <c r="Y53" s="101"/>
      <c r="Z53" s="101"/>
      <c r="AA53" s="190"/>
      <c r="AB53" s="190"/>
    </row>
    <row r="54" spans="1:28" s="105" customFormat="1" ht="13.5" customHeight="1">
      <c r="A54" s="101"/>
      <c r="B54" s="102"/>
      <c r="C54" s="101"/>
      <c r="D54" s="103"/>
      <c r="E54" s="103"/>
      <c r="F54" s="104"/>
      <c r="G54" s="103"/>
      <c r="H54" s="103"/>
      <c r="I54" s="103"/>
      <c r="J54" s="104"/>
      <c r="K54" s="103"/>
      <c r="L54" s="104"/>
      <c r="M54" s="103"/>
      <c r="N54" s="104"/>
      <c r="O54" s="103"/>
      <c r="P54" s="103"/>
      <c r="Q54" s="104"/>
      <c r="R54" s="103"/>
      <c r="S54" s="101"/>
      <c r="T54" s="101"/>
      <c r="U54" s="101"/>
      <c r="V54" s="101"/>
      <c r="W54" s="101"/>
      <c r="X54" s="101"/>
      <c r="Y54" s="101"/>
      <c r="Z54" s="101"/>
      <c r="AA54" s="190"/>
      <c r="AB54" s="190"/>
    </row>
    <row r="55" spans="1:28" s="105" customFormat="1" ht="13.5" customHeight="1">
      <c r="A55" s="101"/>
      <c r="B55" s="102"/>
      <c r="C55" s="101"/>
      <c r="D55" s="103"/>
      <c r="E55" s="103"/>
      <c r="F55" s="104"/>
      <c r="G55" s="103"/>
      <c r="H55" s="103"/>
      <c r="I55" s="103"/>
      <c r="J55" s="104"/>
      <c r="K55" s="103"/>
      <c r="L55" s="104"/>
      <c r="M55" s="103"/>
      <c r="N55" s="104"/>
      <c r="O55" s="103"/>
      <c r="P55" s="103"/>
      <c r="Q55" s="104"/>
      <c r="R55" s="103"/>
      <c r="S55" s="101"/>
      <c r="T55" s="101"/>
      <c r="U55" s="101"/>
      <c r="V55" s="101"/>
      <c r="W55" s="101"/>
      <c r="X55" s="101"/>
      <c r="Y55" s="101"/>
      <c r="Z55" s="101"/>
      <c r="AA55" s="190"/>
      <c r="AB55" s="190"/>
    </row>
    <row r="56" spans="1:28" s="105" customFormat="1" ht="13.5" customHeight="1">
      <c r="A56" s="101"/>
      <c r="B56" s="102"/>
      <c r="C56" s="101"/>
      <c r="D56" s="103"/>
      <c r="E56" s="103"/>
      <c r="F56" s="104"/>
      <c r="G56" s="103"/>
      <c r="H56" s="103"/>
      <c r="I56" s="103"/>
      <c r="J56" s="104"/>
      <c r="K56" s="103"/>
      <c r="L56" s="104"/>
      <c r="M56" s="103"/>
      <c r="N56" s="104"/>
      <c r="O56" s="103"/>
      <c r="P56" s="103"/>
      <c r="Q56" s="104"/>
      <c r="R56" s="103"/>
      <c r="S56" s="101"/>
      <c r="T56" s="101"/>
      <c r="U56" s="101"/>
      <c r="V56" s="101"/>
      <c r="W56" s="101"/>
      <c r="X56" s="101"/>
      <c r="Y56" s="101"/>
      <c r="Z56" s="101"/>
      <c r="AA56" s="190"/>
      <c r="AB56" s="190"/>
    </row>
    <row r="57" spans="1:28" s="105" customFormat="1" ht="13.5" customHeight="1">
      <c r="A57" s="101"/>
      <c r="B57" s="102"/>
      <c r="C57" s="101"/>
      <c r="D57" s="103"/>
      <c r="E57" s="103"/>
      <c r="F57" s="104"/>
      <c r="G57" s="103"/>
      <c r="H57" s="103"/>
      <c r="I57" s="103"/>
      <c r="J57" s="104"/>
      <c r="K57" s="103"/>
      <c r="L57" s="104"/>
      <c r="M57" s="103"/>
      <c r="N57" s="104"/>
      <c r="O57" s="103"/>
      <c r="P57" s="103"/>
      <c r="Q57" s="104"/>
      <c r="R57" s="103"/>
      <c r="S57" s="101"/>
      <c r="T57" s="101"/>
      <c r="U57" s="101"/>
      <c r="V57" s="101"/>
      <c r="W57" s="101"/>
      <c r="X57" s="101"/>
      <c r="Y57" s="101"/>
      <c r="Z57" s="101"/>
      <c r="AA57" s="190"/>
      <c r="AB57" s="190"/>
    </row>
    <row r="58" spans="1:28" s="105" customFormat="1" ht="13.5" customHeight="1">
      <c r="A58" s="101"/>
      <c r="B58" s="102"/>
      <c r="C58" s="101"/>
      <c r="D58" s="103"/>
      <c r="E58" s="103"/>
      <c r="F58" s="104"/>
      <c r="G58" s="103"/>
      <c r="H58" s="103"/>
      <c r="I58" s="103"/>
      <c r="J58" s="104"/>
      <c r="K58" s="103"/>
      <c r="L58" s="104"/>
      <c r="M58" s="103"/>
      <c r="N58" s="104"/>
      <c r="O58" s="103"/>
      <c r="P58" s="103"/>
      <c r="Q58" s="104"/>
      <c r="R58" s="103"/>
      <c r="S58" s="101"/>
      <c r="T58" s="101"/>
      <c r="U58" s="101"/>
      <c r="V58" s="101"/>
      <c r="W58" s="101"/>
      <c r="X58" s="101"/>
      <c r="Y58" s="101"/>
      <c r="Z58" s="101"/>
      <c r="AA58" s="190"/>
      <c r="AB58" s="190"/>
    </row>
    <row r="59" spans="1:28" s="105" customFormat="1" ht="13.5" customHeight="1">
      <c r="A59" s="101"/>
      <c r="B59" s="102"/>
      <c r="C59" s="101"/>
      <c r="D59" s="103"/>
      <c r="E59" s="103"/>
      <c r="F59" s="104"/>
      <c r="G59" s="103"/>
      <c r="H59" s="103"/>
      <c r="I59" s="103"/>
      <c r="J59" s="104"/>
      <c r="K59" s="103"/>
      <c r="L59" s="104"/>
      <c r="M59" s="103"/>
      <c r="N59" s="104"/>
      <c r="O59" s="103"/>
      <c r="P59" s="103"/>
      <c r="Q59" s="104"/>
      <c r="R59" s="103"/>
      <c r="S59" s="101"/>
      <c r="T59" s="101"/>
      <c r="U59" s="101"/>
      <c r="V59" s="101"/>
      <c r="W59" s="101"/>
      <c r="X59" s="101"/>
      <c r="Y59" s="101"/>
      <c r="Z59" s="101"/>
      <c r="AA59" s="190"/>
      <c r="AB59" s="190"/>
    </row>
    <row r="60" spans="1:28" s="105" customFormat="1" ht="13.5" customHeight="1">
      <c r="A60" s="101"/>
      <c r="B60" s="102"/>
      <c r="C60" s="101"/>
      <c r="D60" s="103"/>
      <c r="E60" s="103"/>
      <c r="F60" s="104"/>
      <c r="G60" s="103"/>
      <c r="H60" s="103"/>
      <c r="I60" s="103"/>
      <c r="J60" s="104"/>
      <c r="K60" s="103"/>
      <c r="L60" s="104"/>
      <c r="M60" s="103"/>
      <c r="N60" s="104"/>
      <c r="O60" s="103"/>
      <c r="P60" s="103"/>
      <c r="Q60" s="104"/>
      <c r="R60" s="103"/>
      <c r="S60" s="101"/>
      <c r="T60" s="101"/>
      <c r="U60" s="101"/>
      <c r="V60" s="101"/>
      <c r="W60" s="101"/>
      <c r="X60" s="101"/>
      <c r="Y60" s="101"/>
      <c r="Z60" s="101"/>
      <c r="AA60" s="190"/>
      <c r="AB60" s="190"/>
    </row>
    <row r="61" spans="1:28" s="105" customFormat="1" ht="13.5" customHeight="1">
      <c r="A61" s="101"/>
      <c r="B61" s="102"/>
      <c r="C61" s="101"/>
      <c r="D61" s="103"/>
      <c r="E61" s="103"/>
      <c r="F61" s="104"/>
      <c r="G61" s="103"/>
      <c r="H61" s="103"/>
      <c r="I61" s="103"/>
      <c r="J61" s="104"/>
      <c r="K61" s="103"/>
      <c r="L61" s="104"/>
      <c r="M61" s="103"/>
      <c r="N61" s="104"/>
      <c r="O61" s="103"/>
      <c r="P61" s="103"/>
      <c r="Q61" s="104"/>
      <c r="R61" s="103"/>
      <c r="S61" s="101"/>
      <c r="T61" s="101"/>
      <c r="U61" s="101"/>
      <c r="V61" s="101"/>
      <c r="W61" s="101"/>
      <c r="X61" s="101"/>
      <c r="Y61" s="101"/>
      <c r="Z61" s="101"/>
      <c r="AA61" s="190"/>
      <c r="AB61" s="190"/>
    </row>
    <row r="62" spans="1:28" s="105" customFormat="1" ht="13.5" customHeight="1">
      <c r="A62" s="101"/>
      <c r="B62" s="102"/>
      <c r="C62" s="101"/>
      <c r="D62" s="103"/>
      <c r="E62" s="103"/>
      <c r="F62" s="104"/>
      <c r="G62" s="103"/>
      <c r="H62" s="103"/>
      <c r="I62" s="103"/>
      <c r="J62" s="104"/>
      <c r="K62" s="103"/>
      <c r="L62" s="104"/>
      <c r="M62" s="103"/>
      <c r="N62" s="104"/>
      <c r="O62" s="103"/>
      <c r="P62" s="103"/>
      <c r="Q62" s="104"/>
      <c r="R62" s="103"/>
      <c r="S62" s="101"/>
      <c r="T62" s="101"/>
      <c r="U62" s="101"/>
      <c r="V62" s="101"/>
      <c r="W62" s="101"/>
      <c r="X62" s="101"/>
      <c r="Y62" s="101"/>
      <c r="Z62" s="101"/>
      <c r="AA62" s="190"/>
      <c r="AB62" s="190"/>
    </row>
    <row r="63" spans="1:28" s="105" customFormat="1" ht="13.5" customHeight="1">
      <c r="A63" s="101"/>
      <c r="B63" s="102"/>
      <c r="C63" s="101"/>
      <c r="D63" s="103"/>
      <c r="E63" s="103"/>
      <c r="F63" s="104"/>
      <c r="G63" s="103"/>
      <c r="H63" s="103"/>
      <c r="I63" s="103"/>
      <c r="J63" s="104"/>
      <c r="K63" s="103"/>
      <c r="L63" s="104"/>
      <c r="M63" s="103"/>
      <c r="N63" s="104"/>
      <c r="O63" s="103"/>
      <c r="P63" s="103"/>
      <c r="Q63" s="104"/>
      <c r="R63" s="103"/>
      <c r="S63" s="101"/>
      <c r="T63" s="101"/>
      <c r="U63" s="101"/>
      <c r="V63" s="101"/>
      <c r="W63" s="101"/>
      <c r="X63" s="101"/>
      <c r="Y63" s="101"/>
      <c r="Z63" s="101"/>
      <c r="AA63" s="190"/>
      <c r="AB63" s="190"/>
    </row>
    <row r="64" spans="1:28" s="105" customFormat="1" ht="13.5" customHeight="1">
      <c r="A64" s="101"/>
      <c r="B64" s="102"/>
      <c r="C64" s="101"/>
      <c r="D64" s="103"/>
      <c r="E64" s="103"/>
      <c r="F64" s="104"/>
      <c r="G64" s="103"/>
      <c r="H64" s="103"/>
      <c r="I64" s="103"/>
      <c r="J64" s="104"/>
      <c r="K64" s="103"/>
      <c r="L64" s="104"/>
      <c r="M64" s="103"/>
      <c r="N64" s="104"/>
      <c r="O64" s="103"/>
      <c r="P64" s="103"/>
      <c r="Q64" s="104"/>
      <c r="R64" s="103"/>
      <c r="S64" s="101"/>
      <c r="T64" s="101"/>
      <c r="U64" s="101"/>
      <c r="V64" s="101"/>
      <c r="W64" s="101"/>
      <c r="X64" s="101"/>
      <c r="Y64" s="101"/>
      <c r="Z64" s="101"/>
      <c r="AA64" s="190"/>
      <c r="AB64" s="190"/>
    </row>
    <row r="65" spans="1:28" s="105" customFormat="1" ht="13.5" customHeight="1">
      <c r="A65" s="101"/>
      <c r="B65" s="102"/>
      <c r="C65" s="101"/>
      <c r="D65" s="103"/>
      <c r="E65" s="103"/>
      <c r="F65" s="104"/>
      <c r="G65" s="103"/>
      <c r="H65" s="103"/>
      <c r="I65" s="103"/>
      <c r="J65" s="104"/>
      <c r="K65" s="103"/>
      <c r="L65" s="104"/>
      <c r="M65" s="103"/>
      <c r="N65" s="104"/>
      <c r="O65" s="103"/>
      <c r="P65" s="103"/>
      <c r="Q65" s="104"/>
      <c r="R65" s="103"/>
      <c r="S65" s="101"/>
      <c r="T65" s="101"/>
      <c r="U65" s="101"/>
      <c r="V65" s="101"/>
      <c r="W65" s="101"/>
      <c r="X65" s="101"/>
      <c r="Y65" s="101"/>
      <c r="Z65" s="101"/>
      <c r="AA65" s="190"/>
      <c r="AB65" s="190"/>
    </row>
    <row r="66" spans="1:28" s="105" customFormat="1" ht="13.5" customHeight="1">
      <c r="A66" s="101"/>
      <c r="B66" s="102"/>
      <c r="C66" s="101"/>
      <c r="D66" s="103"/>
      <c r="E66" s="103"/>
      <c r="F66" s="104"/>
      <c r="G66" s="103"/>
      <c r="H66" s="103"/>
      <c r="I66" s="103"/>
      <c r="J66" s="104"/>
      <c r="K66" s="103"/>
      <c r="L66" s="104"/>
      <c r="M66" s="103"/>
      <c r="N66" s="104"/>
      <c r="O66" s="103"/>
      <c r="P66" s="103"/>
      <c r="Q66" s="104"/>
      <c r="R66" s="103"/>
      <c r="S66" s="101"/>
      <c r="T66" s="101"/>
      <c r="U66" s="101"/>
      <c r="V66" s="101"/>
      <c r="W66" s="101"/>
      <c r="X66" s="101"/>
      <c r="Y66" s="101"/>
      <c r="Z66" s="101"/>
      <c r="AA66" s="190"/>
      <c r="AB66" s="190"/>
    </row>
    <row r="67" spans="1:28" s="105" customFormat="1" ht="13.5" customHeight="1">
      <c r="A67" s="101"/>
      <c r="B67" s="102"/>
      <c r="C67" s="101"/>
      <c r="D67" s="103"/>
      <c r="E67" s="103"/>
      <c r="F67" s="104"/>
      <c r="G67" s="103"/>
      <c r="H67" s="103"/>
      <c r="I67" s="103"/>
      <c r="J67" s="104"/>
      <c r="K67" s="103"/>
      <c r="L67" s="104"/>
      <c r="M67" s="103"/>
      <c r="N67" s="104"/>
      <c r="O67" s="103"/>
      <c r="P67" s="103"/>
      <c r="Q67" s="104"/>
      <c r="R67" s="103"/>
      <c r="S67" s="101"/>
      <c r="T67" s="101"/>
      <c r="U67" s="101"/>
      <c r="V67" s="101"/>
      <c r="W67" s="101"/>
      <c r="X67" s="101"/>
      <c r="Y67" s="101"/>
      <c r="Z67" s="101"/>
      <c r="AA67" s="190"/>
      <c r="AB67" s="190"/>
    </row>
    <row r="68" spans="1:28" s="105" customFormat="1" ht="13.5" customHeight="1">
      <c r="A68" s="101"/>
      <c r="B68" s="102"/>
      <c r="C68" s="101"/>
      <c r="D68" s="103"/>
      <c r="E68" s="103"/>
      <c r="F68" s="104"/>
      <c r="G68" s="103"/>
      <c r="H68" s="103"/>
      <c r="I68" s="103"/>
      <c r="J68" s="104"/>
      <c r="K68" s="103"/>
      <c r="L68" s="104"/>
      <c r="M68" s="103"/>
      <c r="N68" s="104"/>
      <c r="O68" s="103"/>
      <c r="P68" s="103"/>
      <c r="Q68" s="104"/>
      <c r="R68" s="103"/>
      <c r="S68" s="101"/>
      <c r="T68" s="101"/>
      <c r="U68" s="101"/>
      <c r="V68" s="101"/>
      <c r="W68" s="101"/>
      <c r="X68" s="101"/>
      <c r="Y68" s="101"/>
      <c r="Z68" s="101"/>
      <c r="AA68" s="190"/>
      <c r="AB68" s="190"/>
    </row>
    <row r="69" spans="1:28" s="105" customFormat="1" ht="13.5" customHeight="1">
      <c r="A69" s="101"/>
      <c r="B69" s="102"/>
      <c r="C69" s="101"/>
      <c r="D69" s="103"/>
      <c r="E69" s="103"/>
      <c r="F69" s="104"/>
      <c r="G69" s="103"/>
      <c r="H69" s="103"/>
      <c r="I69" s="103"/>
      <c r="J69" s="104"/>
      <c r="K69" s="103"/>
      <c r="L69" s="104"/>
      <c r="M69" s="103"/>
      <c r="N69" s="104"/>
      <c r="O69" s="103"/>
      <c r="P69" s="103"/>
      <c r="Q69" s="104"/>
      <c r="R69" s="103"/>
      <c r="S69" s="101"/>
      <c r="T69" s="101"/>
      <c r="U69" s="101"/>
      <c r="V69" s="101"/>
      <c r="W69" s="101"/>
      <c r="X69" s="101"/>
      <c r="Y69" s="101"/>
      <c r="Z69" s="101"/>
      <c r="AA69" s="190"/>
      <c r="AB69" s="190"/>
    </row>
    <row r="70" spans="1:28" s="105" customFormat="1" ht="13.5" customHeight="1">
      <c r="A70" s="101"/>
      <c r="B70" s="102"/>
      <c r="C70" s="101"/>
      <c r="D70" s="103"/>
      <c r="E70" s="103"/>
      <c r="F70" s="104"/>
      <c r="G70" s="103"/>
      <c r="H70" s="103"/>
      <c r="I70" s="103"/>
      <c r="J70" s="104"/>
      <c r="K70" s="103"/>
      <c r="L70" s="104"/>
      <c r="M70" s="103"/>
      <c r="N70" s="104"/>
      <c r="O70" s="103"/>
      <c r="P70" s="103"/>
      <c r="Q70" s="104"/>
      <c r="R70" s="103"/>
      <c r="S70" s="101"/>
      <c r="T70" s="101"/>
      <c r="U70" s="101"/>
      <c r="V70" s="101"/>
      <c r="W70" s="101"/>
      <c r="X70" s="101"/>
      <c r="Y70" s="101"/>
      <c r="Z70" s="101"/>
      <c r="AA70" s="190"/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37">
    <sortCondition ref="A8:A37"/>
    <sortCondition ref="B8:B37"/>
    <sortCondition ref="C8:C37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&amp;L水洗化人口等（令和2年度実績）</oddHeader>
  </headerFooter>
  <colBreaks count="1" manualBreakCount="1">
    <brk id="17" min="1" max="3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新潟県</v>
      </c>
      <c r="B7" s="107" t="str">
        <f>水洗化人口等!B7</f>
        <v>15000</v>
      </c>
      <c r="C7" s="106" t="s">
        <v>200</v>
      </c>
      <c r="D7" s="108">
        <f>SUM(E7,+H7,+K7)</f>
        <v>427400</v>
      </c>
      <c r="E7" s="108">
        <f>SUM(F7:G7)</f>
        <v>3646</v>
      </c>
      <c r="F7" s="108">
        <f>SUM(F$8:F$207)</f>
        <v>3646</v>
      </c>
      <c r="G7" s="108">
        <f>SUM(G$8:G$207)</f>
        <v>0</v>
      </c>
      <c r="H7" s="108">
        <f>SUM(I7:J7)</f>
        <v>87362</v>
      </c>
      <c r="I7" s="108">
        <f>SUM(I$8:I$207)</f>
        <v>75273</v>
      </c>
      <c r="J7" s="108">
        <f>SUM(J$8:J$207)</f>
        <v>12089</v>
      </c>
      <c r="K7" s="108">
        <f>SUM(L7:M7)</f>
        <v>336392</v>
      </c>
      <c r="L7" s="108">
        <f>SUM(L$8:L$207)</f>
        <v>3100</v>
      </c>
      <c r="M7" s="108">
        <f>SUM(M$8:M$207)</f>
        <v>333292</v>
      </c>
      <c r="N7" s="108">
        <f>SUM(O7,+V7,+AC7)</f>
        <v>427446</v>
      </c>
      <c r="O7" s="108">
        <f>SUM(P7:U7)</f>
        <v>82019</v>
      </c>
      <c r="P7" s="108">
        <f t="shared" ref="P7:U7" si="0">SUM(P$8:P$207)</f>
        <v>70397</v>
      </c>
      <c r="Q7" s="108">
        <f t="shared" si="0"/>
        <v>0</v>
      </c>
      <c r="R7" s="108">
        <f t="shared" si="0"/>
        <v>0</v>
      </c>
      <c r="S7" s="108">
        <f t="shared" si="0"/>
        <v>11622</v>
      </c>
      <c r="T7" s="108">
        <f t="shared" si="0"/>
        <v>0</v>
      </c>
      <c r="U7" s="108">
        <f t="shared" si="0"/>
        <v>0</v>
      </c>
      <c r="V7" s="108">
        <f>SUM(W7:AB7)</f>
        <v>345381</v>
      </c>
      <c r="W7" s="108">
        <f t="shared" ref="W7:AB7" si="1">SUM(W$8:W$207)</f>
        <v>306090</v>
      </c>
      <c r="X7" s="108">
        <f t="shared" si="1"/>
        <v>0</v>
      </c>
      <c r="Y7" s="108">
        <f t="shared" si="1"/>
        <v>0</v>
      </c>
      <c r="Z7" s="108">
        <f t="shared" si="1"/>
        <v>39291</v>
      </c>
      <c r="AA7" s="108">
        <f t="shared" si="1"/>
        <v>0</v>
      </c>
      <c r="AB7" s="108">
        <f t="shared" si="1"/>
        <v>0</v>
      </c>
      <c r="AC7" s="108">
        <f>SUM(AD7:AE7)</f>
        <v>46</v>
      </c>
      <c r="AD7" s="108">
        <f>SUM(AD$8:AD$207)</f>
        <v>46</v>
      </c>
      <c r="AE7" s="108">
        <f>SUM(AE$8:AE$207)</f>
        <v>0</v>
      </c>
      <c r="AF7" s="108">
        <f>SUM(AG7:AI7)</f>
        <v>8279</v>
      </c>
      <c r="AG7" s="108">
        <f>SUM(AG$8:AG$207)</f>
        <v>8279</v>
      </c>
      <c r="AH7" s="108">
        <f>SUM(AH$8:AH$207)</f>
        <v>0</v>
      </c>
      <c r="AI7" s="108">
        <f>SUM(AI$8:AI$207)</f>
        <v>0</v>
      </c>
      <c r="AJ7" s="108">
        <f>SUM(AK7:AS7)</f>
        <v>8410</v>
      </c>
      <c r="AK7" s="108">
        <f t="shared" ref="AK7:AS7" si="2">SUM(AK$8:AK$207)</f>
        <v>189</v>
      </c>
      <c r="AL7" s="108">
        <f t="shared" si="2"/>
        <v>131</v>
      </c>
      <c r="AM7" s="108">
        <f t="shared" si="2"/>
        <v>7957</v>
      </c>
      <c r="AN7" s="108">
        <f t="shared" si="2"/>
        <v>120</v>
      </c>
      <c r="AO7" s="108">
        <f t="shared" si="2"/>
        <v>0</v>
      </c>
      <c r="AP7" s="108">
        <f t="shared" si="2"/>
        <v>0</v>
      </c>
      <c r="AQ7" s="108">
        <f t="shared" si="2"/>
        <v>0</v>
      </c>
      <c r="AR7" s="108">
        <f t="shared" si="2"/>
        <v>3</v>
      </c>
      <c r="AS7" s="108">
        <f t="shared" si="2"/>
        <v>10</v>
      </c>
      <c r="AT7" s="108">
        <f>SUM(AU7:AY7)</f>
        <v>240</v>
      </c>
      <c r="AU7" s="108">
        <f>SUM(AU$8:AU$207)</f>
        <v>189</v>
      </c>
      <c r="AV7" s="108">
        <f>SUM(AV$8:AV$207)</f>
        <v>0</v>
      </c>
      <c r="AW7" s="108">
        <f>SUM(AW$8:AW$207)</f>
        <v>51</v>
      </c>
      <c r="AX7" s="108">
        <f>SUM(AX$8:AX$207)</f>
        <v>0</v>
      </c>
      <c r="AY7" s="108">
        <f>SUM(AY$8:AY$207)</f>
        <v>0</v>
      </c>
      <c r="AZ7" s="108">
        <f>SUM(BA7:BC7)</f>
        <v>257</v>
      </c>
      <c r="BA7" s="108">
        <f>SUM(BA$8:BA$207)</f>
        <v>257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39</v>
      </c>
      <c r="B8" s="113" t="s">
        <v>254</v>
      </c>
      <c r="C8" s="101" t="s">
        <v>255</v>
      </c>
      <c r="D8" s="103">
        <f>SUM(E8,+H8,+K8)</f>
        <v>85303</v>
      </c>
      <c r="E8" s="103">
        <f>SUM(F8:G8)</f>
        <v>0</v>
      </c>
      <c r="F8" s="103">
        <v>0</v>
      </c>
      <c r="G8" s="103">
        <v>0</v>
      </c>
      <c r="H8" s="103">
        <f>SUM(I8:J8)</f>
        <v>14029</v>
      </c>
      <c r="I8" s="103">
        <v>14029</v>
      </c>
      <c r="J8" s="103">
        <v>0</v>
      </c>
      <c r="K8" s="103">
        <f>SUM(L8:M8)</f>
        <v>71274</v>
      </c>
      <c r="L8" s="103">
        <v>0</v>
      </c>
      <c r="M8" s="103">
        <v>71274</v>
      </c>
      <c r="N8" s="103">
        <f>SUM(O8,+V8,+AC8)</f>
        <v>85303</v>
      </c>
      <c r="O8" s="103">
        <f>SUM(P8:U8)</f>
        <v>14029</v>
      </c>
      <c r="P8" s="103">
        <v>12681</v>
      </c>
      <c r="Q8" s="103">
        <v>0</v>
      </c>
      <c r="R8" s="103">
        <v>0</v>
      </c>
      <c r="S8" s="103">
        <v>1348</v>
      </c>
      <c r="T8" s="103">
        <v>0</v>
      </c>
      <c r="U8" s="103">
        <v>0</v>
      </c>
      <c r="V8" s="103">
        <f>SUM(W8:AB8)</f>
        <v>71274</v>
      </c>
      <c r="W8" s="103">
        <v>66606</v>
      </c>
      <c r="X8" s="103">
        <v>0</v>
      </c>
      <c r="Y8" s="103">
        <v>0</v>
      </c>
      <c r="Z8" s="103">
        <v>4668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2850</v>
      </c>
      <c r="AG8" s="103">
        <v>2850</v>
      </c>
      <c r="AH8" s="103">
        <v>0</v>
      </c>
      <c r="AI8" s="103">
        <v>0</v>
      </c>
      <c r="AJ8" s="103">
        <f>SUM(AK8:AS8)</f>
        <v>2850</v>
      </c>
      <c r="AK8" s="103">
        <v>0</v>
      </c>
      <c r="AL8" s="103">
        <v>0</v>
      </c>
      <c r="AM8" s="103">
        <v>2850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80</v>
      </c>
      <c r="BA8" s="103">
        <v>80</v>
      </c>
      <c r="BB8" s="103">
        <v>0</v>
      </c>
      <c r="BC8" s="103">
        <v>0</v>
      </c>
    </row>
    <row r="9" spans="1:55" s="105" customFormat="1" ht="13.5" customHeight="1">
      <c r="A9" s="115" t="s">
        <v>39</v>
      </c>
      <c r="B9" s="113" t="s">
        <v>258</v>
      </c>
      <c r="C9" s="101" t="s">
        <v>259</v>
      </c>
      <c r="D9" s="103">
        <f>SUM(E9,+H9,+K9)</f>
        <v>21135</v>
      </c>
      <c r="E9" s="103">
        <f>SUM(F9:G9)</f>
        <v>0</v>
      </c>
      <c r="F9" s="103">
        <v>0</v>
      </c>
      <c r="G9" s="103">
        <v>0</v>
      </c>
      <c r="H9" s="103">
        <f>SUM(I9:J9)</f>
        <v>2563</v>
      </c>
      <c r="I9" s="103">
        <v>2563</v>
      </c>
      <c r="J9" s="103">
        <v>0</v>
      </c>
      <c r="K9" s="103">
        <f>SUM(L9:M9)</f>
        <v>18572</v>
      </c>
      <c r="L9" s="103">
        <v>0</v>
      </c>
      <c r="M9" s="103">
        <v>18572</v>
      </c>
      <c r="N9" s="103">
        <f>SUM(O9,+V9,+AC9)</f>
        <v>21135</v>
      </c>
      <c r="O9" s="103">
        <f>SUM(P9:U9)</f>
        <v>2563</v>
      </c>
      <c r="P9" s="103">
        <v>80</v>
      </c>
      <c r="Q9" s="103">
        <v>0</v>
      </c>
      <c r="R9" s="103">
        <v>0</v>
      </c>
      <c r="S9" s="103">
        <v>2483</v>
      </c>
      <c r="T9" s="103">
        <v>0</v>
      </c>
      <c r="U9" s="103">
        <v>0</v>
      </c>
      <c r="V9" s="103">
        <f>SUM(W9:AB9)</f>
        <v>18572</v>
      </c>
      <c r="W9" s="103">
        <v>382</v>
      </c>
      <c r="X9" s="103">
        <v>0</v>
      </c>
      <c r="Y9" s="103">
        <v>0</v>
      </c>
      <c r="Z9" s="103">
        <v>18190</v>
      </c>
      <c r="AA9" s="103">
        <v>0</v>
      </c>
      <c r="AB9" s="103">
        <v>0</v>
      </c>
      <c r="AC9" s="103">
        <f>SUM(AD9:AE9)</f>
        <v>0</v>
      </c>
      <c r="AD9" s="103">
        <v>0</v>
      </c>
      <c r="AE9" s="103">
        <v>0</v>
      </c>
      <c r="AF9" s="103">
        <f>SUM(AG9:AI9)</f>
        <v>17</v>
      </c>
      <c r="AG9" s="103">
        <v>17</v>
      </c>
      <c r="AH9" s="103">
        <v>0</v>
      </c>
      <c r="AI9" s="103">
        <v>0</v>
      </c>
      <c r="AJ9" s="103">
        <f>SUM(AK9:AS9)</f>
        <v>17</v>
      </c>
      <c r="AK9" s="103">
        <v>0</v>
      </c>
      <c r="AL9" s="103">
        <v>0</v>
      </c>
      <c r="AM9" s="103">
        <v>17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39</v>
      </c>
      <c r="B10" s="113" t="s">
        <v>260</v>
      </c>
      <c r="C10" s="101" t="s">
        <v>261</v>
      </c>
      <c r="D10" s="103">
        <f>SUM(E10,+H10,+K10)</f>
        <v>43563</v>
      </c>
      <c r="E10" s="103">
        <f>SUM(F10:G10)</f>
        <v>0</v>
      </c>
      <c r="F10" s="103">
        <v>0</v>
      </c>
      <c r="G10" s="103">
        <v>0</v>
      </c>
      <c r="H10" s="103">
        <f>SUM(I10:J10)</f>
        <v>6707</v>
      </c>
      <c r="I10" s="103">
        <v>6707</v>
      </c>
      <c r="J10" s="103">
        <v>0</v>
      </c>
      <c r="K10" s="103">
        <f>SUM(L10:M10)</f>
        <v>36856</v>
      </c>
      <c r="L10" s="103">
        <v>6</v>
      </c>
      <c r="M10" s="103">
        <v>36850</v>
      </c>
      <c r="N10" s="103">
        <f>SUM(O10,+V10,+AC10)</f>
        <v>43563</v>
      </c>
      <c r="O10" s="103">
        <f>SUM(P10:U10)</f>
        <v>6713</v>
      </c>
      <c r="P10" s="103">
        <v>6713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36850</v>
      </c>
      <c r="W10" s="103">
        <v>36850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1372</v>
      </c>
      <c r="AG10" s="103">
        <v>1372</v>
      </c>
      <c r="AH10" s="103">
        <v>0</v>
      </c>
      <c r="AI10" s="103">
        <v>0</v>
      </c>
      <c r="AJ10" s="103">
        <f>SUM(AK10:AS10)</f>
        <v>1372</v>
      </c>
      <c r="AK10" s="103">
        <v>0</v>
      </c>
      <c r="AL10" s="103">
        <v>0</v>
      </c>
      <c r="AM10" s="103">
        <v>1362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10</v>
      </c>
      <c r="AT10" s="103">
        <f>SUM(AU10:AY10)</f>
        <v>50</v>
      </c>
      <c r="AU10" s="103">
        <v>0</v>
      </c>
      <c r="AV10" s="103">
        <v>0</v>
      </c>
      <c r="AW10" s="103">
        <v>50</v>
      </c>
      <c r="AX10" s="103">
        <v>0</v>
      </c>
      <c r="AY10" s="103">
        <v>0</v>
      </c>
      <c r="AZ10" s="103">
        <f>SUM(BA10:BC10)</f>
        <v>0</v>
      </c>
      <c r="BA10" s="103">
        <v>0</v>
      </c>
      <c r="BB10" s="103">
        <v>0</v>
      </c>
      <c r="BC10" s="103">
        <v>0</v>
      </c>
    </row>
    <row r="11" spans="1:55" s="105" customFormat="1" ht="13.5" customHeight="1">
      <c r="A11" s="115" t="s">
        <v>39</v>
      </c>
      <c r="B11" s="113" t="s">
        <v>262</v>
      </c>
      <c r="C11" s="101" t="s">
        <v>263</v>
      </c>
      <c r="D11" s="103">
        <f>SUM(E11,+H11,+K11)</f>
        <v>16096</v>
      </c>
      <c r="E11" s="103">
        <f>SUM(F11:G11)</f>
        <v>868</v>
      </c>
      <c r="F11" s="103">
        <v>868</v>
      </c>
      <c r="G11" s="103">
        <v>0</v>
      </c>
      <c r="H11" s="103">
        <f>SUM(I11:J11)</f>
        <v>0</v>
      </c>
      <c r="I11" s="103">
        <v>0</v>
      </c>
      <c r="J11" s="103">
        <v>0</v>
      </c>
      <c r="K11" s="103">
        <f>SUM(L11:M11)</f>
        <v>15228</v>
      </c>
      <c r="L11" s="103">
        <v>0</v>
      </c>
      <c r="M11" s="103">
        <v>15228</v>
      </c>
      <c r="N11" s="103">
        <f>SUM(O11,+V11,+AC11)</f>
        <v>16096</v>
      </c>
      <c r="O11" s="103">
        <f>SUM(P11:U11)</f>
        <v>868</v>
      </c>
      <c r="P11" s="103">
        <v>868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15228</v>
      </c>
      <c r="W11" s="103">
        <v>15228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865</v>
      </c>
      <c r="AG11" s="103">
        <v>865</v>
      </c>
      <c r="AH11" s="103">
        <v>0</v>
      </c>
      <c r="AI11" s="103">
        <v>0</v>
      </c>
      <c r="AJ11" s="103">
        <f>SUM(AK11:AS11)</f>
        <v>865</v>
      </c>
      <c r="AK11" s="103">
        <v>0</v>
      </c>
      <c r="AL11" s="103">
        <v>0</v>
      </c>
      <c r="AM11" s="103">
        <v>865</v>
      </c>
      <c r="AN11" s="103">
        <v>0</v>
      </c>
      <c r="AO11" s="103">
        <v>0</v>
      </c>
      <c r="AP11" s="103">
        <v>0</v>
      </c>
      <c r="AQ11" s="103">
        <v>0</v>
      </c>
      <c r="AR11" s="103">
        <v>0</v>
      </c>
      <c r="AS11" s="103">
        <v>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39</v>
      </c>
      <c r="B12" s="113" t="s">
        <v>264</v>
      </c>
      <c r="C12" s="101" t="s">
        <v>265</v>
      </c>
      <c r="D12" s="103">
        <f>SUM(E12,+H12,+K12)</f>
        <v>36989</v>
      </c>
      <c r="E12" s="103">
        <f>SUM(F12:G12)</f>
        <v>0</v>
      </c>
      <c r="F12" s="103">
        <v>0</v>
      </c>
      <c r="G12" s="103">
        <v>0</v>
      </c>
      <c r="H12" s="103">
        <f>SUM(I12:J12)</f>
        <v>10924</v>
      </c>
      <c r="I12" s="103">
        <v>10924</v>
      </c>
      <c r="J12" s="103">
        <v>0</v>
      </c>
      <c r="K12" s="103">
        <f>SUM(L12:M12)</f>
        <v>26065</v>
      </c>
      <c r="L12" s="103">
        <v>0</v>
      </c>
      <c r="M12" s="103">
        <v>26065</v>
      </c>
      <c r="N12" s="103">
        <f>SUM(O12,+V12,+AC12)</f>
        <v>36989</v>
      </c>
      <c r="O12" s="103">
        <f>SUM(P12:U12)</f>
        <v>10924</v>
      </c>
      <c r="P12" s="103">
        <v>10924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26065</v>
      </c>
      <c r="W12" s="103">
        <v>26065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10</v>
      </c>
      <c r="AG12" s="103">
        <v>10</v>
      </c>
      <c r="AH12" s="103">
        <v>0</v>
      </c>
      <c r="AI12" s="103">
        <v>0</v>
      </c>
      <c r="AJ12" s="103">
        <f>SUM(AK12:AS12)</f>
        <v>10</v>
      </c>
      <c r="AK12" s="103">
        <v>0</v>
      </c>
      <c r="AL12" s="103">
        <v>0</v>
      </c>
      <c r="AM12" s="103">
        <v>10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0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39</v>
      </c>
      <c r="B13" s="113" t="s">
        <v>266</v>
      </c>
      <c r="C13" s="101" t="s">
        <v>267</v>
      </c>
      <c r="D13" s="103">
        <f>SUM(E13,+H13,+K13)</f>
        <v>5166</v>
      </c>
      <c r="E13" s="103">
        <f>SUM(F13:G13)</f>
        <v>0</v>
      </c>
      <c r="F13" s="103">
        <v>0</v>
      </c>
      <c r="G13" s="103">
        <v>0</v>
      </c>
      <c r="H13" s="103">
        <f>SUM(I13:J13)</f>
        <v>0</v>
      </c>
      <c r="I13" s="103">
        <v>0</v>
      </c>
      <c r="J13" s="103">
        <v>0</v>
      </c>
      <c r="K13" s="103">
        <f>SUM(L13:M13)</f>
        <v>5166</v>
      </c>
      <c r="L13" s="103">
        <v>891</v>
      </c>
      <c r="M13" s="103">
        <v>4275</v>
      </c>
      <c r="N13" s="103">
        <f>SUM(O13,+V13,+AC13)</f>
        <v>5166</v>
      </c>
      <c r="O13" s="103">
        <f>SUM(P13:U13)</f>
        <v>891</v>
      </c>
      <c r="P13" s="103">
        <v>891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4275</v>
      </c>
      <c r="W13" s="103">
        <v>4275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206</v>
      </c>
      <c r="AG13" s="103">
        <v>206</v>
      </c>
      <c r="AH13" s="103">
        <v>0</v>
      </c>
      <c r="AI13" s="103">
        <v>0</v>
      </c>
      <c r="AJ13" s="103">
        <f>SUM(AK13:AS13)</f>
        <v>206</v>
      </c>
      <c r="AK13" s="103">
        <v>0</v>
      </c>
      <c r="AL13" s="103">
        <v>0</v>
      </c>
      <c r="AM13" s="103">
        <v>206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0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0</v>
      </c>
      <c r="BA13" s="103">
        <v>0</v>
      </c>
      <c r="BB13" s="103">
        <v>0</v>
      </c>
      <c r="BC13" s="103">
        <v>0</v>
      </c>
    </row>
    <row r="14" spans="1:55" s="105" customFormat="1" ht="13.5" customHeight="1">
      <c r="A14" s="115" t="s">
        <v>39</v>
      </c>
      <c r="B14" s="113" t="s">
        <v>268</v>
      </c>
      <c r="C14" s="101" t="s">
        <v>269</v>
      </c>
      <c r="D14" s="103">
        <f>SUM(E14,+H14,+K14)</f>
        <v>7200</v>
      </c>
      <c r="E14" s="103">
        <f>SUM(F14:G14)</f>
        <v>0</v>
      </c>
      <c r="F14" s="103">
        <v>0</v>
      </c>
      <c r="G14" s="103">
        <v>0</v>
      </c>
      <c r="H14" s="103">
        <f>SUM(I14:J14)</f>
        <v>1189</v>
      </c>
      <c r="I14" s="103">
        <v>1189</v>
      </c>
      <c r="J14" s="103">
        <v>0</v>
      </c>
      <c r="K14" s="103">
        <f>SUM(L14:M14)</f>
        <v>6011</v>
      </c>
      <c r="L14" s="103">
        <v>0</v>
      </c>
      <c r="M14" s="103">
        <v>6011</v>
      </c>
      <c r="N14" s="103">
        <f>SUM(O14,+V14,+AC14)</f>
        <v>7227</v>
      </c>
      <c r="O14" s="103">
        <f>SUM(P14:U14)</f>
        <v>1189</v>
      </c>
      <c r="P14" s="103">
        <v>1189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6011</v>
      </c>
      <c r="W14" s="103">
        <v>6011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27</v>
      </c>
      <c r="AD14" s="103">
        <v>27</v>
      </c>
      <c r="AE14" s="103">
        <v>0</v>
      </c>
      <c r="AF14" s="103">
        <f>SUM(AG14:AI14)</f>
        <v>0</v>
      </c>
      <c r="AG14" s="103">
        <v>0</v>
      </c>
      <c r="AH14" s="103">
        <v>0</v>
      </c>
      <c r="AI14" s="103">
        <v>0</v>
      </c>
      <c r="AJ14" s="103">
        <f>SUM(AK14:AS14)</f>
        <v>0</v>
      </c>
      <c r="AK14" s="103">
        <v>0</v>
      </c>
      <c r="AL14" s="103">
        <v>0</v>
      </c>
      <c r="AM14" s="103">
        <v>0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39</v>
      </c>
      <c r="B15" s="113" t="s">
        <v>270</v>
      </c>
      <c r="C15" s="101" t="s">
        <v>271</v>
      </c>
      <c r="D15" s="103">
        <f>SUM(E15,+H15,+K15)</f>
        <v>12091</v>
      </c>
      <c r="E15" s="103">
        <f>SUM(F15:G15)</f>
        <v>0</v>
      </c>
      <c r="F15" s="103">
        <v>0</v>
      </c>
      <c r="G15" s="103">
        <v>0</v>
      </c>
      <c r="H15" s="103">
        <f>SUM(I15:J15)</f>
        <v>2690</v>
      </c>
      <c r="I15" s="103">
        <v>2690</v>
      </c>
      <c r="J15" s="103">
        <v>0</v>
      </c>
      <c r="K15" s="103">
        <f>SUM(L15:M15)</f>
        <v>9401</v>
      </c>
      <c r="L15" s="103">
        <v>122</v>
      </c>
      <c r="M15" s="103">
        <v>9279</v>
      </c>
      <c r="N15" s="103">
        <f>SUM(O15,+V15,+AC15)</f>
        <v>12091</v>
      </c>
      <c r="O15" s="103">
        <f>SUM(P15:U15)</f>
        <v>2812</v>
      </c>
      <c r="P15" s="103">
        <v>773</v>
      </c>
      <c r="Q15" s="103">
        <v>0</v>
      </c>
      <c r="R15" s="103">
        <v>0</v>
      </c>
      <c r="S15" s="103">
        <v>2039</v>
      </c>
      <c r="T15" s="103">
        <v>0</v>
      </c>
      <c r="U15" s="103">
        <v>0</v>
      </c>
      <c r="V15" s="103">
        <f>SUM(W15:AB15)</f>
        <v>9279</v>
      </c>
      <c r="W15" s="103">
        <v>1445</v>
      </c>
      <c r="X15" s="103">
        <v>0</v>
      </c>
      <c r="Y15" s="103">
        <v>0</v>
      </c>
      <c r="Z15" s="103">
        <v>7834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68</v>
      </c>
      <c r="AG15" s="103">
        <v>68</v>
      </c>
      <c r="AH15" s="103">
        <v>0</v>
      </c>
      <c r="AI15" s="103">
        <v>0</v>
      </c>
      <c r="AJ15" s="103">
        <f>SUM(AK15:AS15)</f>
        <v>68</v>
      </c>
      <c r="AK15" s="103">
        <v>0</v>
      </c>
      <c r="AL15" s="103">
        <v>0</v>
      </c>
      <c r="AM15" s="103">
        <v>4</v>
      </c>
      <c r="AN15" s="103">
        <v>64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1</v>
      </c>
      <c r="AU15" s="103">
        <v>0</v>
      </c>
      <c r="AV15" s="103">
        <v>0</v>
      </c>
      <c r="AW15" s="103">
        <v>1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39</v>
      </c>
      <c r="B16" s="113" t="s">
        <v>272</v>
      </c>
      <c r="C16" s="101" t="s">
        <v>273</v>
      </c>
      <c r="D16" s="103">
        <f>SUM(E16,+H16,+K16)</f>
        <v>3762</v>
      </c>
      <c r="E16" s="103">
        <f>SUM(F16:G16)</f>
        <v>0</v>
      </c>
      <c r="F16" s="103">
        <v>0</v>
      </c>
      <c r="G16" s="103">
        <v>0</v>
      </c>
      <c r="H16" s="103">
        <f>SUM(I16:J16)</f>
        <v>819</v>
      </c>
      <c r="I16" s="103">
        <v>819</v>
      </c>
      <c r="J16" s="103">
        <v>0</v>
      </c>
      <c r="K16" s="103">
        <f>SUM(L16:M16)</f>
        <v>2943</v>
      </c>
      <c r="L16" s="103">
        <v>0</v>
      </c>
      <c r="M16" s="103">
        <v>2943</v>
      </c>
      <c r="N16" s="103">
        <f>SUM(O16,+V16,+AC16)</f>
        <v>3762</v>
      </c>
      <c r="O16" s="103">
        <f>SUM(P16:U16)</f>
        <v>819</v>
      </c>
      <c r="P16" s="103">
        <v>0</v>
      </c>
      <c r="Q16" s="103">
        <v>0</v>
      </c>
      <c r="R16" s="103">
        <v>0</v>
      </c>
      <c r="S16" s="103">
        <v>819</v>
      </c>
      <c r="T16" s="103">
        <v>0</v>
      </c>
      <c r="U16" s="103">
        <v>0</v>
      </c>
      <c r="V16" s="103">
        <f>SUM(W16:AB16)</f>
        <v>2943</v>
      </c>
      <c r="W16" s="103">
        <v>0</v>
      </c>
      <c r="X16" s="103">
        <v>0</v>
      </c>
      <c r="Y16" s="103">
        <v>0</v>
      </c>
      <c r="Z16" s="103">
        <v>2943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0</v>
      </c>
      <c r="AG16" s="103">
        <v>0</v>
      </c>
      <c r="AH16" s="103">
        <v>0</v>
      </c>
      <c r="AI16" s="103">
        <v>0</v>
      </c>
      <c r="AJ16" s="103">
        <f>SUM(AK16:AS16)</f>
        <v>0</v>
      </c>
      <c r="AK16" s="103">
        <v>0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0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39</v>
      </c>
      <c r="B17" s="113" t="s">
        <v>274</v>
      </c>
      <c r="C17" s="101" t="s">
        <v>275</v>
      </c>
      <c r="D17" s="103">
        <f>SUM(E17,+H17,+K17)</f>
        <v>20714</v>
      </c>
      <c r="E17" s="103">
        <f>SUM(F17:G17)</f>
        <v>0</v>
      </c>
      <c r="F17" s="103">
        <v>0</v>
      </c>
      <c r="G17" s="103">
        <v>0</v>
      </c>
      <c r="H17" s="103">
        <f>SUM(I17:J17)</f>
        <v>9679</v>
      </c>
      <c r="I17" s="103">
        <v>3532</v>
      </c>
      <c r="J17" s="103">
        <v>6147</v>
      </c>
      <c r="K17" s="103">
        <f>SUM(L17:M17)</f>
        <v>11035</v>
      </c>
      <c r="L17" s="103">
        <v>287</v>
      </c>
      <c r="M17" s="103">
        <v>10748</v>
      </c>
      <c r="N17" s="103">
        <f>SUM(O17,+V17,+AC17)</f>
        <v>20714</v>
      </c>
      <c r="O17" s="103">
        <f>SUM(P17:U17)</f>
        <v>3819</v>
      </c>
      <c r="P17" s="103">
        <v>3819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16895</v>
      </c>
      <c r="W17" s="103">
        <v>16895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824</v>
      </c>
      <c r="AG17" s="103">
        <v>824</v>
      </c>
      <c r="AH17" s="103">
        <v>0</v>
      </c>
      <c r="AI17" s="103">
        <v>0</v>
      </c>
      <c r="AJ17" s="103">
        <f>SUM(AK17:AS17)</f>
        <v>824</v>
      </c>
      <c r="AK17" s="103">
        <v>0</v>
      </c>
      <c r="AL17" s="103">
        <v>0</v>
      </c>
      <c r="AM17" s="103">
        <v>824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0</v>
      </c>
      <c r="AT17" s="103">
        <f>SUM(AU17:AY17)</f>
        <v>0</v>
      </c>
      <c r="AU17" s="103">
        <v>0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39</v>
      </c>
      <c r="B18" s="113" t="s">
        <v>276</v>
      </c>
      <c r="C18" s="101" t="s">
        <v>277</v>
      </c>
      <c r="D18" s="103">
        <f>SUM(E18,+H18,+K18)</f>
        <v>28907</v>
      </c>
      <c r="E18" s="103">
        <f>SUM(F18:G18)</f>
        <v>0</v>
      </c>
      <c r="F18" s="103">
        <v>0</v>
      </c>
      <c r="G18" s="103">
        <v>0</v>
      </c>
      <c r="H18" s="103">
        <f>SUM(I18:J18)</f>
        <v>4086</v>
      </c>
      <c r="I18" s="103">
        <v>4086</v>
      </c>
      <c r="J18" s="103">
        <v>0</v>
      </c>
      <c r="K18" s="103">
        <f>SUM(L18:M18)</f>
        <v>24821</v>
      </c>
      <c r="L18" s="103">
        <v>0</v>
      </c>
      <c r="M18" s="103">
        <v>24821</v>
      </c>
      <c r="N18" s="103">
        <f>SUM(O18,+V18,+AC18)</f>
        <v>28907</v>
      </c>
      <c r="O18" s="103">
        <f>SUM(P18:U18)</f>
        <v>4086</v>
      </c>
      <c r="P18" s="103">
        <v>4086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24821</v>
      </c>
      <c r="W18" s="103">
        <v>24821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189</v>
      </c>
      <c r="AG18" s="103">
        <v>189</v>
      </c>
      <c r="AH18" s="103">
        <v>0</v>
      </c>
      <c r="AI18" s="103">
        <v>0</v>
      </c>
      <c r="AJ18" s="103">
        <f>SUM(AK18:AS18)</f>
        <v>189</v>
      </c>
      <c r="AK18" s="103">
        <v>189</v>
      </c>
      <c r="AL18" s="103">
        <v>0</v>
      </c>
      <c r="AM18" s="103">
        <v>0</v>
      </c>
      <c r="AN18" s="103">
        <v>0</v>
      </c>
      <c r="AO18" s="103">
        <v>0</v>
      </c>
      <c r="AP18" s="103">
        <v>0</v>
      </c>
      <c r="AQ18" s="103">
        <v>0</v>
      </c>
      <c r="AR18" s="103">
        <v>0</v>
      </c>
      <c r="AS18" s="103">
        <v>0</v>
      </c>
      <c r="AT18" s="103">
        <f>SUM(AU18:AY18)</f>
        <v>189</v>
      </c>
      <c r="AU18" s="103">
        <v>189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39</v>
      </c>
      <c r="B19" s="113" t="s">
        <v>278</v>
      </c>
      <c r="C19" s="101" t="s">
        <v>279</v>
      </c>
      <c r="D19" s="103">
        <f>SUM(E19,+H19,+K19)</f>
        <v>4895</v>
      </c>
      <c r="E19" s="103">
        <f>SUM(F19:G19)</f>
        <v>0</v>
      </c>
      <c r="F19" s="103">
        <v>0</v>
      </c>
      <c r="G19" s="103">
        <v>0</v>
      </c>
      <c r="H19" s="103">
        <f>SUM(I19:J19)</f>
        <v>1275</v>
      </c>
      <c r="I19" s="103">
        <v>1275</v>
      </c>
      <c r="J19" s="103">
        <v>0</v>
      </c>
      <c r="K19" s="103">
        <f>SUM(L19:M19)</f>
        <v>3620</v>
      </c>
      <c r="L19" s="103">
        <v>302</v>
      </c>
      <c r="M19" s="103">
        <v>3318</v>
      </c>
      <c r="N19" s="103">
        <f>SUM(O19,+V19,+AC19)</f>
        <v>4895</v>
      </c>
      <c r="O19" s="103">
        <f>SUM(P19:U19)</f>
        <v>1577</v>
      </c>
      <c r="P19" s="103">
        <v>1577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3318</v>
      </c>
      <c r="W19" s="103">
        <v>3318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2</v>
      </c>
      <c r="AG19" s="103">
        <v>2</v>
      </c>
      <c r="AH19" s="103">
        <v>0</v>
      </c>
      <c r="AI19" s="103">
        <v>0</v>
      </c>
      <c r="AJ19" s="103">
        <f>SUM(AK19:AS19)</f>
        <v>2</v>
      </c>
      <c r="AK19" s="103">
        <v>0</v>
      </c>
      <c r="AL19" s="103">
        <v>0</v>
      </c>
      <c r="AM19" s="103">
        <v>2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39</v>
      </c>
      <c r="B20" s="113" t="s">
        <v>280</v>
      </c>
      <c r="C20" s="101" t="s">
        <v>281</v>
      </c>
      <c r="D20" s="103">
        <f>SUM(E20,+H20,+K20)</f>
        <v>6506</v>
      </c>
      <c r="E20" s="103">
        <f>SUM(F20:G20)</f>
        <v>0</v>
      </c>
      <c r="F20" s="103">
        <v>0</v>
      </c>
      <c r="G20" s="103">
        <v>0</v>
      </c>
      <c r="H20" s="103">
        <f>SUM(I20:J20)</f>
        <v>2416</v>
      </c>
      <c r="I20" s="103">
        <v>2416</v>
      </c>
      <c r="J20" s="103">
        <v>0</v>
      </c>
      <c r="K20" s="103">
        <f>SUM(L20:M20)</f>
        <v>4090</v>
      </c>
      <c r="L20" s="103">
        <v>0</v>
      </c>
      <c r="M20" s="103">
        <v>4090</v>
      </c>
      <c r="N20" s="103">
        <f>SUM(O20,+V20,+AC20)</f>
        <v>6506</v>
      </c>
      <c r="O20" s="103">
        <f>SUM(P20:U20)</f>
        <v>2416</v>
      </c>
      <c r="P20" s="103">
        <v>2416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4090</v>
      </c>
      <c r="W20" s="103">
        <v>4090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29</v>
      </c>
      <c r="AG20" s="103">
        <v>29</v>
      </c>
      <c r="AH20" s="103">
        <v>0</v>
      </c>
      <c r="AI20" s="103">
        <v>0</v>
      </c>
      <c r="AJ20" s="103">
        <f>SUM(AK20:AS20)</f>
        <v>29</v>
      </c>
      <c r="AK20" s="103">
        <v>0</v>
      </c>
      <c r="AL20" s="103">
        <v>0</v>
      </c>
      <c r="AM20" s="103">
        <v>29</v>
      </c>
      <c r="AN20" s="103">
        <v>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0</v>
      </c>
      <c r="AU20" s="103">
        <v>0</v>
      </c>
      <c r="AV20" s="103">
        <v>0</v>
      </c>
      <c r="AW20" s="103">
        <v>0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39</v>
      </c>
      <c r="B21" s="113" t="s">
        <v>282</v>
      </c>
      <c r="C21" s="101" t="s">
        <v>283</v>
      </c>
      <c r="D21" s="103">
        <f>SUM(E21,+H21,+K21)</f>
        <v>14169</v>
      </c>
      <c r="E21" s="103">
        <f>SUM(F21:G21)</f>
        <v>0</v>
      </c>
      <c r="F21" s="103">
        <v>0</v>
      </c>
      <c r="G21" s="103">
        <v>0</v>
      </c>
      <c r="H21" s="103">
        <f>SUM(I21:J21)</f>
        <v>4389</v>
      </c>
      <c r="I21" s="103">
        <v>4389</v>
      </c>
      <c r="J21" s="103">
        <v>0</v>
      </c>
      <c r="K21" s="103">
        <f>SUM(L21:M21)</f>
        <v>9780</v>
      </c>
      <c r="L21" s="103">
        <v>0</v>
      </c>
      <c r="M21" s="103">
        <v>9780</v>
      </c>
      <c r="N21" s="103">
        <f>SUM(O21,+V21,+AC21)</f>
        <v>14169</v>
      </c>
      <c r="O21" s="103">
        <f>SUM(P21:U21)</f>
        <v>4389</v>
      </c>
      <c r="P21" s="103">
        <v>4389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9780</v>
      </c>
      <c r="W21" s="103">
        <v>9780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547</v>
      </c>
      <c r="AG21" s="103">
        <v>547</v>
      </c>
      <c r="AH21" s="103">
        <v>0</v>
      </c>
      <c r="AI21" s="103">
        <v>0</v>
      </c>
      <c r="AJ21" s="103">
        <f>SUM(AK21:AS21)</f>
        <v>547</v>
      </c>
      <c r="AK21" s="103">
        <v>0</v>
      </c>
      <c r="AL21" s="103">
        <v>0</v>
      </c>
      <c r="AM21" s="103">
        <v>547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39</v>
      </c>
      <c r="B22" s="113" t="s">
        <v>284</v>
      </c>
      <c r="C22" s="101" t="s">
        <v>285</v>
      </c>
      <c r="D22" s="103">
        <f>SUM(E22,+H22,+K22)</f>
        <v>51481</v>
      </c>
      <c r="E22" s="103">
        <f>SUM(F22:G22)</f>
        <v>0</v>
      </c>
      <c r="F22" s="103">
        <v>0</v>
      </c>
      <c r="G22" s="103">
        <v>0</v>
      </c>
      <c r="H22" s="103">
        <f>SUM(I22:J22)</f>
        <v>5752</v>
      </c>
      <c r="I22" s="103">
        <v>5752</v>
      </c>
      <c r="J22" s="103">
        <v>0</v>
      </c>
      <c r="K22" s="103">
        <f>SUM(L22:M22)</f>
        <v>45729</v>
      </c>
      <c r="L22" s="103">
        <v>0</v>
      </c>
      <c r="M22" s="103">
        <v>45729</v>
      </c>
      <c r="N22" s="103">
        <f>SUM(O22,+V22,+AC22)</f>
        <v>51498</v>
      </c>
      <c r="O22" s="103">
        <f>SUM(P22:U22)</f>
        <v>5752</v>
      </c>
      <c r="P22" s="103">
        <v>5752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45729</v>
      </c>
      <c r="W22" s="103">
        <v>45729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17</v>
      </c>
      <c r="AD22" s="103">
        <v>17</v>
      </c>
      <c r="AE22" s="103">
        <v>0</v>
      </c>
      <c r="AF22" s="103">
        <f>SUM(AG22:AI22)</f>
        <v>279</v>
      </c>
      <c r="AG22" s="103">
        <v>279</v>
      </c>
      <c r="AH22" s="103">
        <v>0</v>
      </c>
      <c r="AI22" s="103">
        <v>0</v>
      </c>
      <c r="AJ22" s="103">
        <f>SUM(AK22:AS22)</f>
        <v>410</v>
      </c>
      <c r="AK22" s="103">
        <v>0</v>
      </c>
      <c r="AL22" s="103">
        <v>131</v>
      </c>
      <c r="AM22" s="103">
        <v>279</v>
      </c>
      <c r="AN22" s="103">
        <v>0</v>
      </c>
      <c r="AO22" s="103">
        <v>0</v>
      </c>
      <c r="AP22" s="103">
        <v>0</v>
      </c>
      <c r="AQ22" s="103">
        <v>0</v>
      </c>
      <c r="AR22" s="103">
        <v>0</v>
      </c>
      <c r="AS22" s="103">
        <v>0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131</v>
      </c>
      <c r="BA22" s="103">
        <v>131</v>
      </c>
      <c r="BB22" s="103">
        <v>0</v>
      </c>
      <c r="BC22" s="103">
        <v>0</v>
      </c>
    </row>
    <row r="23" spans="1:55" s="105" customFormat="1" ht="13.5" customHeight="1">
      <c r="A23" s="115" t="s">
        <v>39</v>
      </c>
      <c r="B23" s="113" t="s">
        <v>286</v>
      </c>
      <c r="C23" s="101" t="s">
        <v>287</v>
      </c>
      <c r="D23" s="103">
        <f>SUM(E23,+H23,+K23)</f>
        <v>8891</v>
      </c>
      <c r="E23" s="103">
        <f>SUM(F23:G23)</f>
        <v>0</v>
      </c>
      <c r="F23" s="103">
        <v>0</v>
      </c>
      <c r="G23" s="103">
        <v>0</v>
      </c>
      <c r="H23" s="103">
        <f>SUM(I23:J23)</f>
        <v>2222</v>
      </c>
      <c r="I23" s="103">
        <v>2222</v>
      </c>
      <c r="J23" s="103">
        <v>0</v>
      </c>
      <c r="K23" s="103">
        <f>SUM(L23:M23)</f>
        <v>6669</v>
      </c>
      <c r="L23" s="103">
        <v>0</v>
      </c>
      <c r="M23" s="103">
        <v>6669</v>
      </c>
      <c r="N23" s="103">
        <f>SUM(O23,+V23,+AC23)</f>
        <v>8891</v>
      </c>
      <c r="O23" s="103">
        <f>SUM(P23:U23)</f>
        <v>2222</v>
      </c>
      <c r="P23" s="103">
        <v>2222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6669</v>
      </c>
      <c r="W23" s="103">
        <v>6669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463</v>
      </c>
      <c r="AG23" s="103">
        <v>463</v>
      </c>
      <c r="AH23" s="103">
        <v>0</v>
      </c>
      <c r="AI23" s="103">
        <v>0</v>
      </c>
      <c r="AJ23" s="103">
        <f>SUM(AK23:AS23)</f>
        <v>463</v>
      </c>
      <c r="AK23" s="103">
        <v>0</v>
      </c>
      <c r="AL23" s="103">
        <v>0</v>
      </c>
      <c r="AM23" s="103">
        <v>463</v>
      </c>
      <c r="AN23" s="103">
        <v>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39</v>
      </c>
      <c r="B24" s="113" t="s">
        <v>288</v>
      </c>
      <c r="C24" s="101" t="s">
        <v>289</v>
      </c>
      <c r="D24" s="103">
        <f>SUM(E24,+H24,+K24)</f>
        <v>15897</v>
      </c>
      <c r="E24" s="103">
        <f>SUM(F24:G24)</f>
        <v>0</v>
      </c>
      <c r="F24" s="103">
        <v>0</v>
      </c>
      <c r="G24" s="103">
        <v>0</v>
      </c>
      <c r="H24" s="103">
        <f>SUM(I24:J24)</f>
        <v>6225</v>
      </c>
      <c r="I24" s="103">
        <v>6225</v>
      </c>
      <c r="J24" s="103">
        <v>0</v>
      </c>
      <c r="K24" s="103">
        <f>SUM(L24:M24)</f>
        <v>9672</v>
      </c>
      <c r="L24" s="103">
        <v>0</v>
      </c>
      <c r="M24" s="103">
        <v>9672</v>
      </c>
      <c r="N24" s="103">
        <f>SUM(O24,+V24,+AC24)</f>
        <v>15897</v>
      </c>
      <c r="O24" s="103">
        <f>SUM(P24:U24)</f>
        <v>6225</v>
      </c>
      <c r="P24" s="103">
        <v>6225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9672</v>
      </c>
      <c r="W24" s="103">
        <v>9672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141</v>
      </c>
      <c r="AG24" s="103">
        <v>141</v>
      </c>
      <c r="AH24" s="103">
        <v>0</v>
      </c>
      <c r="AI24" s="103">
        <v>0</v>
      </c>
      <c r="AJ24" s="103">
        <f>SUM(AK24:AS24)</f>
        <v>141</v>
      </c>
      <c r="AK24" s="103">
        <v>0</v>
      </c>
      <c r="AL24" s="103">
        <v>0</v>
      </c>
      <c r="AM24" s="103">
        <v>138</v>
      </c>
      <c r="AN24" s="103">
        <v>0</v>
      </c>
      <c r="AO24" s="103">
        <v>0</v>
      </c>
      <c r="AP24" s="103">
        <v>0</v>
      </c>
      <c r="AQ24" s="103">
        <v>0</v>
      </c>
      <c r="AR24" s="103">
        <v>3</v>
      </c>
      <c r="AS24" s="103">
        <v>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39</v>
      </c>
      <c r="B25" s="113" t="s">
        <v>290</v>
      </c>
      <c r="C25" s="101" t="s">
        <v>291</v>
      </c>
      <c r="D25" s="103">
        <f>SUM(E25,+H25,+K25)</f>
        <v>1913</v>
      </c>
      <c r="E25" s="103">
        <f>SUM(F25:G25)</f>
        <v>0</v>
      </c>
      <c r="F25" s="103">
        <v>0</v>
      </c>
      <c r="G25" s="103">
        <v>0</v>
      </c>
      <c r="H25" s="103">
        <f>SUM(I25:J25)</f>
        <v>622</v>
      </c>
      <c r="I25" s="103">
        <v>622</v>
      </c>
      <c r="J25" s="103">
        <v>0</v>
      </c>
      <c r="K25" s="103">
        <f>SUM(L25:M25)</f>
        <v>1291</v>
      </c>
      <c r="L25" s="103">
        <v>0</v>
      </c>
      <c r="M25" s="103">
        <v>1291</v>
      </c>
      <c r="N25" s="103">
        <f>SUM(O25,+V25,+AC25)</f>
        <v>1913</v>
      </c>
      <c r="O25" s="103">
        <f>SUM(P25:U25)</f>
        <v>622</v>
      </c>
      <c r="P25" s="103">
        <v>0</v>
      </c>
      <c r="Q25" s="103">
        <v>0</v>
      </c>
      <c r="R25" s="103">
        <v>0</v>
      </c>
      <c r="S25" s="103">
        <v>622</v>
      </c>
      <c r="T25" s="103">
        <v>0</v>
      </c>
      <c r="U25" s="103">
        <v>0</v>
      </c>
      <c r="V25" s="103">
        <f>SUM(W25:AB25)</f>
        <v>1291</v>
      </c>
      <c r="W25" s="103">
        <v>0</v>
      </c>
      <c r="X25" s="103">
        <v>0</v>
      </c>
      <c r="Y25" s="103">
        <v>0</v>
      </c>
      <c r="Z25" s="103">
        <v>1291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0</v>
      </c>
      <c r="AG25" s="103">
        <v>0</v>
      </c>
      <c r="AH25" s="103">
        <v>0</v>
      </c>
      <c r="AI25" s="103">
        <v>0</v>
      </c>
      <c r="AJ25" s="103">
        <f>SUM(AK25:AS25)</f>
        <v>0</v>
      </c>
      <c r="AK25" s="103">
        <v>0</v>
      </c>
      <c r="AL25" s="103">
        <v>0</v>
      </c>
      <c r="AM25" s="103">
        <v>0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39</v>
      </c>
      <c r="B26" s="113" t="s">
        <v>292</v>
      </c>
      <c r="C26" s="101" t="s">
        <v>293</v>
      </c>
      <c r="D26" s="103">
        <f>SUM(E26,+H26,+K26)</f>
        <v>12202</v>
      </c>
      <c r="E26" s="103">
        <f>SUM(F26:G26)</f>
        <v>0</v>
      </c>
      <c r="F26" s="103">
        <v>0</v>
      </c>
      <c r="G26" s="103">
        <v>0</v>
      </c>
      <c r="H26" s="103">
        <f>SUM(I26:J26)</f>
        <v>4593</v>
      </c>
      <c r="I26" s="103">
        <v>1356</v>
      </c>
      <c r="J26" s="103">
        <v>3237</v>
      </c>
      <c r="K26" s="103">
        <f>SUM(L26:M26)</f>
        <v>7609</v>
      </c>
      <c r="L26" s="103">
        <v>251</v>
      </c>
      <c r="M26" s="103">
        <v>7358</v>
      </c>
      <c r="N26" s="103">
        <f>SUM(O26,+V26,+AC26)</f>
        <v>12202</v>
      </c>
      <c r="O26" s="103">
        <f>SUM(P26:U26)</f>
        <v>1607</v>
      </c>
      <c r="P26" s="103">
        <v>1607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10595</v>
      </c>
      <c r="W26" s="103">
        <v>10595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83</v>
      </c>
      <c r="AG26" s="103">
        <v>83</v>
      </c>
      <c r="AH26" s="103">
        <v>0</v>
      </c>
      <c r="AI26" s="103">
        <v>0</v>
      </c>
      <c r="AJ26" s="103">
        <f>SUM(AK26:AS26)</f>
        <v>83</v>
      </c>
      <c r="AK26" s="103">
        <v>0</v>
      </c>
      <c r="AL26" s="103">
        <v>0</v>
      </c>
      <c r="AM26" s="103">
        <v>83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39</v>
      </c>
      <c r="B27" s="113" t="s">
        <v>294</v>
      </c>
      <c r="C27" s="101" t="s">
        <v>295</v>
      </c>
      <c r="D27" s="103">
        <f>SUM(E27,+H27,+K27)</f>
        <v>5898</v>
      </c>
      <c r="E27" s="103">
        <f>SUM(F27:G27)</f>
        <v>0</v>
      </c>
      <c r="F27" s="103">
        <v>0</v>
      </c>
      <c r="G27" s="103">
        <v>0</v>
      </c>
      <c r="H27" s="103">
        <f>SUM(I27:J27)</f>
        <v>1533</v>
      </c>
      <c r="I27" s="103">
        <v>1533</v>
      </c>
      <c r="J27" s="103">
        <v>0</v>
      </c>
      <c r="K27" s="103">
        <f>SUM(L27:M27)</f>
        <v>4365</v>
      </c>
      <c r="L27" s="103">
        <v>0</v>
      </c>
      <c r="M27" s="103">
        <v>4365</v>
      </c>
      <c r="N27" s="103">
        <f>SUM(O27,+V27,+AC27)</f>
        <v>5898</v>
      </c>
      <c r="O27" s="103">
        <f>SUM(P27:U27)</f>
        <v>1533</v>
      </c>
      <c r="P27" s="103">
        <v>0</v>
      </c>
      <c r="Q27" s="103">
        <v>0</v>
      </c>
      <c r="R27" s="103">
        <v>0</v>
      </c>
      <c r="S27" s="103">
        <v>1533</v>
      </c>
      <c r="T27" s="103">
        <v>0</v>
      </c>
      <c r="U27" s="103">
        <v>0</v>
      </c>
      <c r="V27" s="103">
        <f>SUM(W27:AB27)</f>
        <v>4365</v>
      </c>
      <c r="W27" s="103">
        <v>0</v>
      </c>
      <c r="X27" s="103">
        <v>0</v>
      </c>
      <c r="Y27" s="103">
        <v>0</v>
      </c>
      <c r="Z27" s="103">
        <v>4365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0</v>
      </c>
      <c r="AG27" s="103">
        <v>0</v>
      </c>
      <c r="AH27" s="103">
        <v>0</v>
      </c>
      <c r="AI27" s="103">
        <v>0</v>
      </c>
      <c r="AJ27" s="103">
        <f>SUM(AK27:AS27)</f>
        <v>0</v>
      </c>
      <c r="AK27" s="103">
        <v>0</v>
      </c>
      <c r="AL27" s="103">
        <v>0</v>
      </c>
      <c r="AM27" s="103">
        <v>0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39</v>
      </c>
      <c r="B28" s="113" t="s">
        <v>296</v>
      </c>
      <c r="C28" s="101" t="s">
        <v>297</v>
      </c>
      <c r="D28" s="103">
        <f>SUM(E28,+H28,+K28)</f>
        <v>2163</v>
      </c>
      <c r="E28" s="103">
        <f>SUM(F28:G28)</f>
        <v>0</v>
      </c>
      <c r="F28" s="103">
        <v>0</v>
      </c>
      <c r="G28" s="103">
        <v>0</v>
      </c>
      <c r="H28" s="103">
        <f>SUM(I28:J28)</f>
        <v>0</v>
      </c>
      <c r="I28" s="103">
        <v>0</v>
      </c>
      <c r="J28" s="103">
        <v>0</v>
      </c>
      <c r="K28" s="103">
        <f>SUM(L28:M28)</f>
        <v>2163</v>
      </c>
      <c r="L28" s="103">
        <v>686</v>
      </c>
      <c r="M28" s="103">
        <v>1477</v>
      </c>
      <c r="N28" s="103">
        <f>SUM(O28,+V28,+AC28)</f>
        <v>2163</v>
      </c>
      <c r="O28" s="103">
        <f>SUM(P28:U28)</f>
        <v>686</v>
      </c>
      <c r="P28" s="103">
        <v>686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1477</v>
      </c>
      <c r="W28" s="103">
        <v>1477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0</v>
      </c>
      <c r="AG28" s="103">
        <v>0</v>
      </c>
      <c r="AH28" s="103">
        <v>0</v>
      </c>
      <c r="AI28" s="103">
        <v>0</v>
      </c>
      <c r="AJ28" s="103">
        <f>SUM(AK28:AS28)</f>
        <v>0</v>
      </c>
      <c r="AK28" s="103">
        <v>0</v>
      </c>
      <c r="AL28" s="103">
        <v>0</v>
      </c>
      <c r="AM28" s="103">
        <v>0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39</v>
      </c>
      <c r="B29" s="113" t="s">
        <v>298</v>
      </c>
      <c r="C29" s="101" t="s">
        <v>299</v>
      </c>
      <c r="D29" s="103">
        <f>SUM(E29,+H29,+K29)</f>
        <v>517</v>
      </c>
      <c r="E29" s="103">
        <f>SUM(F29:G29)</f>
        <v>0</v>
      </c>
      <c r="F29" s="103">
        <v>0</v>
      </c>
      <c r="G29" s="103">
        <v>0</v>
      </c>
      <c r="H29" s="103">
        <f>SUM(I29:J29)</f>
        <v>175</v>
      </c>
      <c r="I29" s="103">
        <v>175</v>
      </c>
      <c r="J29" s="103">
        <v>0</v>
      </c>
      <c r="K29" s="103">
        <f>SUM(L29:M29)</f>
        <v>342</v>
      </c>
      <c r="L29" s="103">
        <v>0</v>
      </c>
      <c r="M29" s="103">
        <v>342</v>
      </c>
      <c r="N29" s="103">
        <f>SUM(O29,+V29,+AC29)</f>
        <v>517</v>
      </c>
      <c r="O29" s="103">
        <f>SUM(P29:U29)</f>
        <v>175</v>
      </c>
      <c r="P29" s="103">
        <v>175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342</v>
      </c>
      <c r="W29" s="103">
        <v>342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18</v>
      </c>
      <c r="AG29" s="103">
        <v>18</v>
      </c>
      <c r="AH29" s="103">
        <v>0</v>
      </c>
      <c r="AI29" s="103">
        <v>0</v>
      </c>
      <c r="AJ29" s="103">
        <f>SUM(AK29:AS29)</f>
        <v>18</v>
      </c>
      <c r="AK29" s="103">
        <v>0</v>
      </c>
      <c r="AL29" s="103">
        <v>0</v>
      </c>
      <c r="AM29" s="103">
        <v>18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0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39</v>
      </c>
      <c r="B30" s="113" t="s">
        <v>300</v>
      </c>
      <c r="C30" s="101" t="s">
        <v>301</v>
      </c>
      <c r="D30" s="103">
        <f>SUM(E30,+H30,+K30)</f>
        <v>4272</v>
      </c>
      <c r="E30" s="103">
        <f>SUM(F30:G30)</f>
        <v>0</v>
      </c>
      <c r="F30" s="103">
        <v>0</v>
      </c>
      <c r="G30" s="103">
        <v>0</v>
      </c>
      <c r="H30" s="103">
        <f>SUM(I30:J30)</f>
        <v>488</v>
      </c>
      <c r="I30" s="103">
        <v>488</v>
      </c>
      <c r="J30" s="103">
        <v>0</v>
      </c>
      <c r="K30" s="103">
        <f>SUM(L30:M30)</f>
        <v>3784</v>
      </c>
      <c r="L30" s="103">
        <v>0</v>
      </c>
      <c r="M30" s="103">
        <v>3784</v>
      </c>
      <c r="N30" s="103">
        <f>SUM(O30,+V30,+AC30)</f>
        <v>4274</v>
      </c>
      <c r="O30" s="103">
        <f>SUM(P30:U30)</f>
        <v>488</v>
      </c>
      <c r="P30" s="103">
        <v>488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3784</v>
      </c>
      <c r="W30" s="103">
        <v>3784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2</v>
      </c>
      <c r="AD30" s="103">
        <v>2</v>
      </c>
      <c r="AE30" s="103">
        <v>0</v>
      </c>
      <c r="AF30" s="103">
        <f>SUM(AG30:AI30)</f>
        <v>0</v>
      </c>
      <c r="AG30" s="103">
        <v>0</v>
      </c>
      <c r="AH30" s="103">
        <v>0</v>
      </c>
      <c r="AI30" s="103">
        <v>0</v>
      </c>
      <c r="AJ30" s="103">
        <f>SUM(AK30:AS30)</f>
        <v>0</v>
      </c>
      <c r="AK30" s="103">
        <v>0</v>
      </c>
      <c r="AL30" s="103">
        <v>0</v>
      </c>
      <c r="AM30" s="103">
        <v>0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39</v>
      </c>
      <c r="B31" s="113" t="s">
        <v>302</v>
      </c>
      <c r="C31" s="101" t="s">
        <v>303</v>
      </c>
      <c r="D31" s="103">
        <f>SUM(E31,+H31,+K31)</f>
        <v>4340</v>
      </c>
      <c r="E31" s="103">
        <f>SUM(F31:G31)</f>
        <v>0</v>
      </c>
      <c r="F31" s="103">
        <v>0</v>
      </c>
      <c r="G31" s="103">
        <v>0</v>
      </c>
      <c r="H31" s="103">
        <f>SUM(I31:J31)</f>
        <v>1069</v>
      </c>
      <c r="I31" s="103">
        <v>1069</v>
      </c>
      <c r="J31" s="103">
        <v>0</v>
      </c>
      <c r="K31" s="103">
        <f>SUM(L31:M31)</f>
        <v>3271</v>
      </c>
      <c r="L31" s="103">
        <v>0</v>
      </c>
      <c r="M31" s="103">
        <v>3271</v>
      </c>
      <c r="N31" s="103">
        <f>SUM(O31,+V31,+AC31)</f>
        <v>4340</v>
      </c>
      <c r="O31" s="103">
        <f>SUM(P31:U31)</f>
        <v>1069</v>
      </c>
      <c r="P31" s="103">
        <v>1069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3271</v>
      </c>
      <c r="W31" s="103">
        <v>3271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41</v>
      </c>
      <c r="AG31" s="103">
        <v>41</v>
      </c>
      <c r="AH31" s="103">
        <v>0</v>
      </c>
      <c r="AI31" s="103">
        <v>0</v>
      </c>
      <c r="AJ31" s="103">
        <f>SUM(AK31:AS31)</f>
        <v>41</v>
      </c>
      <c r="AK31" s="103">
        <v>0</v>
      </c>
      <c r="AL31" s="103">
        <v>0</v>
      </c>
      <c r="AM31" s="103">
        <v>41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46</v>
      </c>
      <c r="BA31" s="103">
        <v>46</v>
      </c>
      <c r="BB31" s="103">
        <v>0</v>
      </c>
      <c r="BC31" s="103">
        <v>0</v>
      </c>
    </row>
    <row r="32" spans="1:55" s="105" customFormat="1" ht="13.5" customHeight="1">
      <c r="A32" s="115" t="s">
        <v>39</v>
      </c>
      <c r="B32" s="113" t="s">
        <v>304</v>
      </c>
      <c r="C32" s="101" t="s">
        <v>305</v>
      </c>
      <c r="D32" s="103">
        <f>SUM(E32,+H32,+K32)</f>
        <v>1106</v>
      </c>
      <c r="E32" s="103">
        <f>SUM(F32:G32)</f>
        <v>0</v>
      </c>
      <c r="F32" s="103">
        <v>0</v>
      </c>
      <c r="G32" s="103">
        <v>0</v>
      </c>
      <c r="H32" s="103">
        <f>SUM(I32:J32)</f>
        <v>31</v>
      </c>
      <c r="I32" s="103">
        <v>31</v>
      </c>
      <c r="J32" s="103">
        <v>0</v>
      </c>
      <c r="K32" s="103">
        <f>SUM(L32:M32)</f>
        <v>1075</v>
      </c>
      <c r="L32" s="103">
        <v>0</v>
      </c>
      <c r="M32" s="103">
        <v>1075</v>
      </c>
      <c r="N32" s="103">
        <f>SUM(O32,+V32,+AC32)</f>
        <v>1106</v>
      </c>
      <c r="O32" s="103">
        <f>SUM(P32:U32)</f>
        <v>31</v>
      </c>
      <c r="P32" s="103">
        <v>31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1075</v>
      </c>
      <c r="W32" s="103">
        <v>1075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0</v>
      </c>
      <c r="AG32" s="103">
        <v>0</v>
      </c>
      <c r="AH32" s="103">
        <v>0</v>
      </c>
      <c r="AI32" s="103">
        <v>0</v>
      </c>
      <c r="AJ32" s="103">
        <f>SUM(AK32:AS32)</f>
        <v>0</v>
      </c>
      <c r="AK32" s="103">
        <v>0</v>
      </c>
      <c r="AL32" s="103">
        <v>0</v>
      </c>
      <c r="AM32" s="103">
        <v>0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39</v>
      </c>
      <c r="B33" s="113" t="s">
        <v>306</v>
      </c>
      <c r="C33" s="101" t="s">
        <v>307</v>
      </c>
      <c r="D33" s="103">
        <f>SUM(E33,+H33,+K33)</f>
        <v>3351</v>
      </c>
      <c r="E33" s="103">
        <f>SUM(F33:G33)</f>
        <v>0</v>
      </c>
      <c r="F33" s="103">
        <v>0</v>
      </c>
      <c r="G33" s="103">
        <v>0</v>
      </c>
      <c r="H33" s="103">
        <f>SUM(I33:J33)</f>
        <v>156</v>
      </c>
      <c r="I33" s="103">
        <v>156</v>
      </c>
      <c r="J33" s="103">
        <v>0</v>
      </c>
      <c r="K33" s="103">
        <f>SUM(L33:M33)</f>
        <v>3195</v>
      </c>
      <c r="L33" s="103">
        <v>57</v>
      </c>
      <c r="M33" s="103">
        <v>3138</v>
      </c>
      <c r="N33" s="103">
        <f>SUM(O33,+V33,+AC33)</f>
        <v>3351</v>
      </c>
      <c r="O33" s="103">
        <f>SUM(P33:U33)</f>
        <v>213</v>
      </c>
      <c r="P33" s="103">
        <v>213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3138</v>
      </c>
      <c r="W33" s="103">
        <v>3138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23</v>
      </c>
      <c r="AG33" s="103">
        <v>23</v>
      </c>
      <c r="AH33" s="103">
        <v>0</v>
      </c>
      <c r="AI33" s="103">
        <v>0</v>
      </c>
      <c r="AJ33" s="103">
        <f>SUM(AK33:AS33)</f>
        <v>23</v>
      </c>
      <c r="AK33" s="103">
        <v>0</v>
      </c>
      <c r="AL33" s="103">
        <v>0</v>
      </c>
      <c r="AM33" s="103">
        <v>23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0</v>
      </c>
      <c r="AU33" s="103">
        <v>0</v>
      </c>
      <c r="AV33" s="103">
        <v>0</v>
      </c>
      <c r="AW33" s="103">
        <v>0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39</v>
      </c>
      <c r="B34" s="113" t="s">
        <v>308</v>
      </c>
      <c r="C34" s="101" t="s">
        <v>309</v>
      </c>
      <c r="D34" s="103">
        <f>SUM(E34,+H34,+K34)</f>
        <v>1974</v>
      </c>
      <c r="E34" s="103">
        <f>SUM(F34:G34)</f>
        <v>0</v>
      </c>
      <c r="F34" s="103">
        <v>0</v>
      </c>
      <c r="G34" s="103">
        <v>0</v>
      </c>
      <c r="H34" s="103">
        <f>SUM(I34:J34)</f>
        <v>978</v>
      </c>
      <c r="I34" s="103">
        <v>978</v>
      </c>
      <c r="J34" s="103">
        <v>0</v>
      </c>
      <c r="K34" s="103">
        <f>SUM(L34:M34)</f>
        <v>996</v>
      </c>
      <c r="L34" s="103">
        <v>0</v>
      </c>
      <c r="M34" s="103">
        <v>996</v>
      </c>
      <c r="N34" s="103">
        <f>SUM(O34,+V34,+AC34)</f>
        <v>1974</v>
      </c>
      <c r="O34" s="103">
        <f>SUM(P34:U34)</f>
        <v>978</v>
      </c>
      <c r="P34" s="103">
        <v>978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996</v>
      </c>
      <c r="W34" s="103">
        <v>996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60</v>
      </c>
      <c r="AG34" s="103">
        <v>60</v>
      </c>
      <c r="AH34" s="103">
        <v>0</v>
      </c>
      <c r="AI34" s="103">
        <v>0</v>
      </c>
      <c r="AJ34" s="103">
        <f>SUM(AK34:AS34)</f>
        <v>60</v>
      </c>
      <c r="AK34" s="103">
        <v>0</v>
      </c>
      <c r="AL34" s="103">
        <v>0</v>
      </c>
      <c r="AM34" s="103">
        <v>4</v>
      </c>
      <c r="AN34" s="103">
        <v>56</v>
      </c>
      <c r="AO34" s="103">
        <v>0</v>
      </c>
      <c r="AP34" s="103">
        <v>0</v>
      </c>
      <c r="AQ34" s="103">
        <v>0</v>
      </c>
      <c r="AR34" s="103">
        <v>0</v>
      </c>
      <c r="AS34" s="103">
        <v>0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39</v>
      </c>
      <c r="B35" s="113" t="s">
        <v>310</v>
      </c>
      <c r="C35" s="101" t="s">
        <v>311</v>
      </c>
      <c r="D35" s="103">
        <f>SUM(E35,+H35,+K35)</f>
        <v>2752</v>
      </c>
      <c r="E35" s="103">
        <f>SUM(F35:G35)</f>
        <v>0</v>
      </c>
      <c r="F35" s="103">
        <v>0</v>
      </c>
      <c r="G35" s="103">
        <v>0</v>
      </c>
      <c r="H35" s="103">
        <f>SUM(I35:J35)</f>
        <v>2752</v>
      </c>
      <c r="I35" s="103">
        <v>47</v>
      </c>
      <c r="J35" s="103">
        <v>2705</v>
      </c>
      <c r="K35" s="103">
        <f>SUM(L35:M35)</f>
        <v>0</v>
      </c>
      <c r="L35" s="103">
        <v>0</v>
      </c>
      <c r="M35" s="103">
        <v>0</v>
      </c>
      <c r="N35" s="103">
        <f>SUM(O35,+V35,+AC35)</f>
        <v>2752</v>
      </c>
      <c r="O35" s="103">
        <f>SUM(P35:U35)</f>
        <v>47</v>
      </c>
      <c r="P35" s="103">
        <v>47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2705</v>
      </c>
      <c r="W35" s="103">
        <v>2705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192</v>
      </c>
      <c r="AG35" s="103">
        <v>192</v>
      </c>
      <c r="AH35" s="103">
        <v>0</v>
      </c>
      <c r="AI35" s="103">
        <v>0</v>
      </c>
      <c r="AJ35" s="103">
        <f>SUM(AK35:AS35)</f>
        <v>192</v>
      </c>
      <c r="AK35" s="103">
        <v>0</v>
      </c>
      <c r="AL35" s="103">
        <v>0</v>
      </c>
      <c r="AM35" s="103">
        <v>192</v>
      </c>
      <c r="AN35" s="103">
        <v>0</v>
      </c>
      <c r="AO35" s="103">
        <v>0</v>
      </c>
      <c r="AP35" s="103">
        <v>0</v>
      </c>
      <c r="AQ35" s="103">
        <v>0</v>
      </c>
      <c r="AR35" s="103">
        <v>0</v>
      </c>
      <c r="AS35" s="103">
        <v>0</v>
      </c>
      <c r="AT35" s="103">
        <f>SUM(AU35:AY35)</f>
        <v>0</v>
      </c>
      <c r="AU35" s="103">
        <v>0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39</v>
      </c>
      <c r="B36" s="113" t="s">
        <v>312</v>
      </c>
      <c r="C36" s="101" t="s">
        <v>313</v>
      </c>
      <c r="D36" s="103">
        <f>SUM(E36,+H36,+K36)</f>
        <v>4147</v>
      </c>
      <c r="E36" s="103">
        <f>SUM(F36:G36)</f>
        <v>2778</v>
      </c>
      <c r="F36" s="103">
        <v>2778</v>
      </c>
      <c r="G36" s="103">
        <v>0</v>
      </c>
      <c r="H36" s="103">
        <f>SUM(I36:J36)</f>
        <v>0</v>
      </c>
      <c r="I36" s="103">
        <v>0</v>
      </c>
      <c r="J36" s="103">
        <v>0</v>
      </c>
      <c r="K36" s="103">
        <f>SUM(L36:M36)</f>
        <v>1369</v>
      </c>
      <c r="L36" s="103">
        <v>498</v>
      </c>
      <c r="M36" s="103">
        <v>871</v>
      </c>
      <c r="N36" s="103">
        <f>SUM(O36,+V36,+AC36)</f>
        <v>4147</v>
      </c>
      <c r="O36" s="103">
        <f>SUM(P36:U36)</f>
        <v>3276</v>
      </c>
      <c r="P36" s="103">
        <v>498</v>
      </c>
      <c r="Q36" s="103">
        <v>0</v>
      </c>
      <c r="R36" s="103">
        <v>0</v>
      </c>
      <c r="S36" s="103">
        <v>2778</v>
      </c>
      <c r="T36" s="103">
        <v>0</v>
      </c>
      <c r="U36" s="103">
        <v>0</v>
      </c>
      <c r="V36" s="103">
        <f>SUM(W36:AB36)</f>
        <v>871</v>
      </c>
      <c r="W36" s="103">
        <v>871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0</v>
      </c>
      <c r="AG36" s="103">
        <v>0</v>
      </c>
      <c r="AH36" s="103">
        <v>0</v>
      </c>
      <c r="AI36" s="103">
        <v>0</v>
      </c>
      <c r="AJ36" s="103">
        <f>SUM(AK36:AS36)</f>
        <v>0</v>
      </c>
      <c r="AK36" s="103">
        <v>0</v>
      </c>
      <c r="AL36" s="103">
        <v>0</v>
      </c>
      <c r="AM36" s="103">
        <v>0</v>
      </c>
      <c r="AN36" s="103">
        <v>0</v>
      </c>
      <c r="AO36" s="103">
        <v>0</v>
      </c>
      <c r="AP36" s="103">
        <v>0</v>
      </c>
      <c r="AQ36" s="103">
        <v>0</v>
      </c>
      <c r="AR36" s="103">
        <v>0</v>
      </c>
      <c r="AS36" s="103">
        <v>0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39</v>
      </c>
      <c r="B37" s="113" t="s">
        <v>314</v>
      </c>
      <c r="C37" s="101" t="s">
        <v>315</v>
      </c>
      <c r="D37" s="103">
        <f>SUM(E37,+H37,+K37)</f>
        <v>0</v>
      </c>
      <c r="E37" s="103">
        <f>SUM(F37:G37)</f>
        <v>0</v>
      </c>
      <c r="F37" s="103">
        <v>0</v>
      </c>
      <c r="G37" s="103">
        <v>0</v>
      </c>
      <c r="H37" s="103">
        <f>SUM(I37:J37)</f>
        <v>0</v>
      </c>
      <c r="I37" s="103">
        <v>0</v>
      </c>
      <c r="J37" s="103">
        <v>0</v>
      </c>
      <c r="K37" s="103">
        <f>SUM(L37:M37)</f>
        <v>0</v>
      </c>
      <c r="L37" s="103">
        <v>0</v>
      </c>
      <c r="M37" s="103">
        <v>0</v>
      </c>
      <c r="N37" s="103">
        <f>SUM(O37,+V37,+AC37)</f>
        <v>0</v>
      </c>
      <c r="O37" s="103">
        <f>SUM(P37:U37)</f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0</v>
      </c>
      <c r="W37" s="103">
        <v>0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0</v>
      </c>
      <c r="AG37" s="103">
        <v>0</v>
      </c>
      <c r="AH37" s="103">
        <v>0</v>
      </c>
      <c r="AI37" s="103">
        <v>0</v>
      </c>
      <c r="AJ37" s="103">
        <f>SUM(AK37:AS37)</f>
        <v>0</v>
      </c>
      <c r="AK37" s="103">
        <v>0</v>
      </c>
      <c r="AL37" s="103">
        <v>0</v>
      </c>
      <c r="AM37" s="103">
        <v>0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/>
      <c r="B38" s="113"/>
      <c r="C38" s="10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</row>
    <row r="39" spans="1:55" s="105" customFormat="1" ht="13.5" customHeight="1">
      <c r="A39" s="115"/>
      <c r="B39" s="113"/>
      <c r="C39" s="101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</row>
    <row r="40" spans="1:55" s="105" customFormat="1" ht="13.5" customHeight="1">
      <c r="A40" s="115"/>
      <c r="B40" s="113"/>
      <c r="C40" s="101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</row>
    <row r="41" spans="1:55" s="105" customFormat="1" ht="13.5" customHeight="1">
      <c r="A41" s="115"/>
      <c r="B41" s="113"/>
      <c r="C41" s="101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</row>
    <row r="42" spans="1:55" s="105" customFormat="1" ht="13.5" customHeight="1">
      <c r="A42" s="115"/>
      <c r="B42" s="113"/>
      <c r="C42" s="101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</row>
    <row r="43" spans="1:55" s="105" customFormat="1" ht="13.5" customHeight="1">
      <c r="A43" s="115"/>
      <c r="B43" s="113"/>
      <c r="C43" s="101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</row>
    <row r="44" spans="1:55" s="105" customFormat="1" ht="13.5" customHeight="1">
      <c r="A44" s="115"/>
      <c r="B44" s="113"/>
      <c r="C44" s="101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</row>
    <row r="45" spans="1:55" s="105" customFormat="1" ht="13.5" customHeight="1">
      <c r="A45" s="115"/>
      <c r="B45" s="113"/>
      <c r="C45" s="101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</row>
    <row r="46" spans="1:55" s="105" customFormat="1" ht="13.5" customHeight="1">
      <c r="A46" s="115"/>
      <c r="B46" s="113"/>
      <c r="C46" s="101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3"/>
      <c r="BA46" s="103"/>
      <c r="BB46" s="103"/>
      <c r="BC46" s="103"/>
    </row>
    <row r="47" spans="1:55" s="105" customFormat="1" ht="13.5" customHeight="1">
      <c r="A47" s="115"/>
      <c r="B47" s="113"/>
      <c r="C47" s="101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</row>
    <row r="48" spans="1:55" s="105" customFormat="1" ht="13.5" customHeight="1">
      <c r="A48" s="115"/>
      <c r="B48" s="113"/>
      <c r="C48" s="101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3"/>
      <c r="AK48" s="103"/>
      <c r="AL48" s="103"/>
      <c r="AM48" s="103"/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</row>
    <row r="49" spans="1:55" s="105" customFormat="1" ht="13.5" customHeight="1">
      <c r="A49" s="115"/>
      <c r="B49" s="113"/>
      <c r="C49" s="101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</row>
    <row r="50" spans="1:55" s="105" customFormat="1" ht="13.5" customHeight="1">
      <c r="A50" s="115"/>
      <c r="B50" s="113"/>
      <c r="C50" s="101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</row>
    <row r="51" spans="1:55" s="105" customFormat="1" ht="13.5" customHeight="1">
      <c r="A51" s="115"/>
      <c r="B51" s="113"/>
      <c r="C51" s="101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</row>
    <row r="52" spans="1:55" s="105" customFormat="1" ht="13.5" customHeight="1">
      <c r="A52" s="115"/>
      <c r="B52" s="113"/>
      <c r="C52" s="101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</row>
    <row r="53" spans="1:55" s="105" customFormat="1" ht="13.5" customHeight="1">
      <c r="A53" s="115"/>
      <c r="B53" s="113"/>
      <c r="C53" s="101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</row>
    <row r="54" spans="1:55" s="105" customFormat="1" ht="13.5" customHeight="1">
      <c r="A54" s="115"/>
      <c r="B54" s="113"/>
      <c r="C54" s="101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</row>
    <row r="55" spans="1:55" s="105" customFormat="1" ht="13.5" customHeight="1">
      <c r="A55" s="115"/>
      <c r="B55" s="113"/>
      <c r="C55" s="101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03"/>
      <c r="AM55" s="103"/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</row>
    <row r="56" spans="1:55" s="105" customFormat="1" ht="13.5" customHeight="1">
      <c r="A56" s="115"/>
      <c r="B56" s="113"/>
      <c r="C56" s="101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  <c r="AK56" s="103"/>
      <c r="AL56" s="103"/>
      <c r="AM56" s="103"/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</row>
    <row r="57" spans="1:55" s="105" customFormat="1" ht="13.5" customHeight="1">
      <c r="A57" s="115"/>
      <c r="B57" s="113"/>
      <c r="C57" s="101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</row>
    <row r="58" spans="1:55" s="105" customFormat="1" ht="13.5" customHeight="1">
      <c r="A58" s="115"/>
      <c r="B58" s="113"/>
      <c r="C58" s="101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</row>
    <row r="59" spans="1:55" s="105" customFormat="1" ht="13.5" customHeight="1">
      <c r="A59" s="115"/>
      <c r="B59" s="113"/>
      <c r="C59" s="101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  <c r="AK59" s="103"/>
      <c r="AL59" s="103"/>
      <c r="AM59" s="103"/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</row>
    <row r="60" spans="1:55" s="105" customFormat="1" ht="13.5" customHeight="1">
      <c r="A60" s="115"/>
      <c r="B60" s="113"/>
      <c r="C60" s="101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</row>
    <row r="61" spans="1:55" s="105" customFormat="1" ht="13.5" customHeight="1">
      <c r="A61" s="115"/>
      <c r="B61" s="113"/>
      <c r="C61" s="101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</row>
    <row r="62" spans="1:55" s="105" customFormat="1" ht="13.5" customHeight="1">
      <c r="A62" s="115"/>
      <c r="B62" s="113"/>
      <c r="C62" s="101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  <c r="AG62" s="103"/>
      <c r="AH62" s="103"/>
      <c r="AI62" s="103"/>
      <c r="AJ62" s="103"/>
      <c r="AK62" s="103"/>
      <c r="AL62" s="103"/>
      <c r="AM62" s="103"/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</row>
    <row r="63" spans="1:55" s="105" customFormat="1" ht="13.5" customHeight="1">
      <c r="A63" s="115"/>
      <c r="B63" s="113"/>
      <c r="C63" s="101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 s="103"/>
      <c r="AM63" s="103"/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</row>
    <row r="64" spans="1:55" s="105" customFormat="1" ht="13.5" customHeight="1">
      <c r="A64" s="115"/>
      <c r="B64" s="113"/>
      <c r="C64" s="101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</row>
    <row r="65" spans="1:55" s="105" customFormat="1" ht="13.5" customHeight="1">
      <c r="A65" s="115"/>
      <c r="B65" s="113"/>
      <c r="C65" s="101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103"/>
      <c r="AI65" s="103"/>
      <c r="AJ65" s="103"/>
      <c r="AK65" s="103"/>
      <c r="AL65" s="103"/>
      <c r="AM65" s="103"/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</row>
    <row r="66" spans="1:55" s="105" customFormat="1" ht="13.5" customHeight="1">
      <c r="A66" s="115"/>
      <c r="B66" s="113"/>
      <c r="C66" s="101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3"/>
      <c r="AK66" s="103"/>
      <c r="AL66" s="103"/>
      <c r="AM66" s="103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</row>
    <row r="67" spans="1:55" s="105" customFormat="1" ht="13.5" customHeight="1">
      <c r="A67" s="115"/>
      <c r="B67" s="113"/>
      <c r="C67" s="101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  <c r="AC67" s="103"/>
      <c r="AD67" s="103"/>
      <c r="AE67" s="103"/>
      <c r="AF67" s="103"/>
      <c r="AG67" s="103"/>
      <c r="AH67" s="103"/>
      <c r="AI67" s="103"/>
      <c r="AJ67" s="103"/>
      <c r="AK67" s="103"/>
      <c r="AL67" s="103"/>
      <c r="AM67" s="103"/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</row>
    <row r="68" spans="1:55" s="105" customFormat="1" ht="13.5" customHeight="1">
      <c r="A68" s="115"/>
      <c r="B68" s="113"/>
      <c r="C68" s="101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  <c r="AC68" s="103"/>
      <c r="AD68" s="103"/>
      <c r="AE68" s="103"/>
      <c r="AF68" s="103"/>
      <c r="AG68" s="103"/>
      <c r="AH68" s="103"/>
      <c r="AI68" s="103"/>
      <c r="AJ68" s="103"/>
      <c r="AK68" s="103"/>
      <c r="AL68" s="103"/>
      <c r="AM68" s="103"/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</row>
    <row r="69" spans="1:55" s="105" customFormat="1" ht="13.5" customHeight="1">
      <c r="A69" s="115"/>
      <c r="B69" s="113"/>
      <c r="C69" s="101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103"/>
      <c r="AI69" s="103"/>
      <c r="AJ69" s="103"/>
      <c r="AK69" s="103"/>
      <c r="AL69" s="103"/>
      <c r="AM69" s="103"/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</row>
    <row r="70" spans="1:55" s="105" customFormat="1" ht="13.5" customHeight="1">
      <c r="A70" s="115"/>
      <c r="B70" s="113"/>
      <c r="C70" s="101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37">
    <sortCondition ref="A8:A37"/>
    <sortCondition ref="B8:B37"/>
    <sortCondition ref="C8:C37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&amp;Lし尿処理の状況（令和2年度実績）</oddHeader>
  </headerFooter>
  <colBreaks count="3" manualBreakCount="3">
    <brk id="13" min="1" max="36" man="1"/>
    <brk id="31" min="1" max="36" man="1"/>
    <brk id="45" min="1" max="3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07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hidden="1" customWidth="1"/>
    <col min="28" max="28" width="14.5" style="48" hidden="1" customWidth="1"/>
    <col min="29" max="29" width="3" style="48" hidden="1" customWidth="1"/>
    <col min="30" max="30" width="10.875" style="48" hidden="1" customWidth="1"/>
    <col min="31" max="31" width="8.875" style="48" hidden="1" customWidth="1"/>
    <col min="32" max="32" width="8.875" style="11" hidden="1" customWidth="1"/>
    <col min="33" max="33" width="5" style="11" hidden="1" customWidth="1"/>
    <col min="34" max="34" width="8.875" style="3" hidden="1" customWidth="1"/>
    <col min="35" max="35" width="4" style="3" hidden="1" customWidth="1"/>
    <col min="36" max="36" width="10" style="3" hidden="1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15000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15100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15202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15204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15205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15206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15208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15209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15210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15211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15212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15213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15216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15217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15218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15222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15223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15224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15225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15226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15227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15307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15342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15361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15385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15405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15461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15482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15504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15581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15586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>
        <f>+水洗化人口等!B38</f>
        <v>0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>
        <f>+水洗化人口等!B39</f>
        <v>0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>
        <f>+水洗化人口等!B40</f>
        <v>0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>
        <f>+水洗化人口等!B41</f>
        <v>0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>
        <f>+水洗化人口等!B42</f>
        <v>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>
        <f>+水洗化人口等!B43</f>
        <v>0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>
        <f>+水洗化人口等!B44</f>
        <v>0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>
        <f>+水洗化人口等!B45</f>
        <v>0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>
        <f>+水洗化人口等!B46</f>
        <v>0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>
        <f>+水洗化人口等!B47</f>
        <v>0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>
        <f>+水洗化人口等!B48</f>
        <v>0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>
        <f>+水洗化人口等!B49</f>
        <v>0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>
        <f>+水洗化人口等!B50</f>
        <v>0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>
        <f>+水洗化人口等!B51</f>
        <v>0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>
        <f>+水洗化人口等!B52</f>
        <v>0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>
        <f>+水洗化人口等!B53</f>
        <v>0</v>
      </c>
      <c r="AG53" s="11">
        <v>53</v>
      </c>
    </row>
    <row r="54" spans="27:36">
      <c r="AF54" s="11">
        <f>+水洗化人口等!B54</f>
        <v>0</v>
      </c>
      <c r="AG54" s="11">
        <v>54</v>
      </c>
    </row>
    <row r="55" spans="27:36">
      <c r="AF55" s="11">
        <f>+水洗化人口等!B55</f>
        <v>0</v>
      </c>
      <c r="AG55" s="11">
        <v>55</v>
      </c>
    </row>
    <row r="56" spans="27:36">
      <c r="AF56" s="11">
        <f>+水洗化人口等!B56</f>
        <v>0</v>
      </c>
      <c r="AG56" s="11">
        <v>56</v>
      </c>
    </row>
    <row r="57" spans="27:36">
      <c r="AF57" s="11">
        <f>+水洗化人口等!B57</f>
        <v>0</v>
      </c>
      <c r="AG57" s="11">
        <v>57</v>
      </c>
    </row>
    <row r="58" spans="27:36">
      <c r="AF58" s="11">
        <f>+水洗化人口等!B58</f>
        <v>0</v>
      </c>
      <c r="AG58" s="11">
        <v>58</v>
      </c>
    </row>
    <row r="59" spans="27:36">
      <c r="AF59" s="11">
        <f>+水洗化人口等!B59</f>
        <v>0</v>
      </c>
      <c r="AG59" s="11">
        <v>59</v>
      </c>
    </row>
    <row r="60" spans="27:36">
      <c r="AF60" s="11">
        <f>+水洗化人口等!B60</f>
        <v>0</v>
      </c>
      <c r="AG60" s="11">
        <v>60</v>
      </c>
    </row>
    <row r="61" spans="27:36">
      <c r="AF61" s="11">
        <f>+水洗化人口等!B61</f>
        <v>0</v>
      </c>
      <c r="AG61" s="11">
        <v>61</v>
      </c>
    </row>
    <row r="62" spans="27:36">
      <c r="AF62" s="11">
        <f>+水洗化人口等!B62</f>
        <v>0</v>
      </c>
      <c r="AG62" s="11">
        <v>62</v>
      </c>
    </row>
    <row r="63" spans="27:36">
      <c r="AF63" s="11">
        <f>+水洗化人口等!B63</f>
        <v>0</v>
      </c>
      <c r="AG63" s="11">
        <v>63</v>
      </c>
    </row>
    <row r="64" spans="27:36">
      <c r="AF64" s="11">
        <f>+水洗化人口等!B64</f>
        <v>0</v>
      </c>
      <c r="AG64" s="11">
        <v>64</v>
      </c>
    </row>
    <row r="65" spans="32:33">
      <c r="AF65" s="11">
        <f>+水洗化人口等!B65</f>
        <v>0</v>
      </c>
      <c r="AG65" s="11">
        <v>65</v>
      </c>
    </row>
    <row r="66" spans="32:33">
      <c r="AF66" s="11">
        <f>+水洗化人口等!B66</f>
        <v>0</v>
      </c>
      <c r="AG66" s="11">
        <v>66</v>
      </c>
    </row>
    <row r="67" spans="32:33">
      <c r="AF67" s="11">
        <f>+水洗化人口等!B67</f>
        <v>0</v>
      </c>
      <c r="AG67" s="11">
        <v>67</v>
      </c>
    </row>
    <row r="68" spans="32:33">
      <c r="AF68" s="11">
        <f>+水洗化人口等!B68</f>
        <v>0</v>
      </c>
      <c r="AG68" s="11">
        <v>68</v>
      </c>
    </row>
    <row r="69" spans="32:33">
      <c r="AF69" s="11">
        <f>+水洗化人口等!B69</f>
        <v>0</v>
      </c>
      <c r="AG69" s="11">
        <v>69</v>
      </c>
    </row>
    <row r="70" spans="32:33">
      <c r="AF70" s="11">
        <f>+水洗化人口等!B70</f>
        <v>0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2016-10-24T05:42:31Z</cp:lastPrinted>
  <dcterms:created xsi:type="dcterms:W3CDTF">2008-01-06T09:25:24Z</dcterms:created>
  <dcterms:modified xsi:type="dcterms:W3CDTF">2022-01-28T05:50:56Z</dcterms:modified>
</cp:coreProperties>
</file>