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10群馬県）\"/>
    </mc:Choice>
  </mc:AlternateContent>
  <bookViews>
    <workbookView xWindow="-120" yWindow="-120" windowWidth="29040" windowHeight="1584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水洗化人口等!$A$6:$AA$41</definedName>
    <definedName name="_xlnm.Print_Area" localSheetId="2">し尿集計結果!$A$1:$M$36</definedName>
    <definedName name="_xlnm.Print_Area" localSheetId="1">し尿処理状況!$2:$42</definedName>
    <definedName name="_xlnm.Print_Area" localSheetId="0">水洗化人口等!$2:$42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V8" i="2"/>
  <c r="N8" i="2" s="1"/>
  <c r="V9" i="2"/>
  <c r="V10" i="2"/>
  <c r="V11" i="2"/>
  <c r="V12" i="2"/>
  <c r="N12" i="2" s="1"/>
  <c r="V13" i="2"/>
  <c r="N13" i="2" s="1"/>
  <c r="V14" i="2"/>
  <c r="N14" i="2" s="1"/>
  <c r="V15" i="2"/>
  <c r="V16" i="2"/>
  <c r="V17" i="2"/>
  <c r="V18" i="2"/>
  <c r="N18" i="2" s="1"/>
  <c r="V19" i="2"/>
  <c r="N19" i="2" s="1"/>
  <c r="V20" i="2"/>
  <c r="N20" i="2" s="1"/>
  <c r="V21" i="2"/>
  <c r="V22" i="2"/>
  <c r="V23" i="2"/>
  <c r="V24" i="2"/>
  <c r="N24" i="2" s="1"/>
  <c r="V25" i="2"/>
  <c r="N25" i="2" s="1"/>
  <c r="V26" i="2"/>
  <c r="N26" i="2" s="1"/>
  <c r="V27" i="2"/>
  <c r="V28" i="2"/>
  <c r="V29" i="2"/>
  <c r="V30" i="2"/>
  <c r="N30" i="2" s="1"/>
  <c r="V31" i="2"/>
  <c r="N31" i="2" s="1"/>
  <c r="V32" i="2"/>
  <c r="N32" i="2" s="1"/>
  <c r="V33" i="2"/>
  <c r="V34" i="2"/>
  <c r="V35" i="2"/>
  <c r="V36" i="2"/>
  <c r="N36" i="2" s="1"/>
  <c r="V37" i="2"/>
  <c r="N37" i="2" s="1"/>
  <c r="V38" i="2"/>
  <c r="N38" i="2" s="1"/>
  <c r="V39" i="2"/>
  <c r="V40" i="2"/>
  <c r="V41" i="2"/>
  <c r="V42" i="2"/>
  <c r="N42" i="2" s="1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N9" i="2"/>
  <c r="N10" i="2"/>
  <c r="N11" i="2"/>
  <c r="N15" i="2"/>
  <c r="N16" i="2"/>
  <c r="N17" i="2"/>
  <c r="N21" i="2"/>
  <c r="N22" i="2"/>
  <c r="N23" i="2"/>
  <c r="N27" i="2"/>
  <c r="N28" i="2"/>
  <c r="N29" i="2"/>
  <c r="N33" i="2"/>
  <c r="N34" i="2"/>
  <c r="N35" i="2"/>
  <c r="N39" i="2"/>
  <c r="N40" i="2"/>
  <c r="N41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H8" i="2"/>
  <c r="H9" i="2"/>
  <c r="H10" i="2"/>
  <c r="D10" i="2" s="1"/>
  <c r="H11" i="2"/>
  <c r="D11" i="2" s="1"/>
  <c r="H12" i="2"/>
  <c r="D12" i="2" s="1"/>
  <c r="H13" i="2"/>
  <c r="H14" i="2"/>
  <c r="H15" i="2"/>
  <c r="H16" i="2"/>
  <c r="D16" i="2" s="1"/>
  <c r="H17" i="2"/>
  <c r="D17" i="2" s="1"/>
  <c r="H18" i="2"/>
  <c r="D18" i="2" s="1"/>
  <c r="H19" i="2"/>
  <c r="H20" i="2"/>
  <c r="H21" i="2"/>
  <c r="H22" i="2"/>
  <c r="D22" i="2" s="1"/>
  <c r="H23" i="2"/>
  <c r="D23" i="2" s="1"/>
  <c r="H24" i="2"/>
  <c r="D24" i="2" s="1"/>
  <c r="H25" i="2"/>
  <c r="H26" i="2"/>
  <c r="H27" i="2"/>
  <c r="H28" i="2"/>
  <c r="D28" i="2" s="1"/>
  <c r="H29" i="2"/>
  <c r="D29" i="2" s="1"/>
  <c r="H30" i="2"/>
  <c r="D30" i="2" s="1"/>
  <c r="H31" i="2"/>
  <c r="H32" i="2"/>
  <c r="H33" i="2"/>
  <c r="H34" i="2"/>
  <c r="D34" i="2" s="1"/>
  <c r="H35" i="2"/>
  <c r="D35" i="2" s="1"/>
  <c r="H36" i="2"/>
  <c r="D36" i="2" s="1"/>
  <c r="H37" i="2"/>
  <c r="H38" i="2"/>
  <c r="H39" i="2"/>
  <c r="H40" i="2"/>
  <c r="D40" i="2" s="1"/>
  <c r="H41" i="2"/>
  <c r="D41" i="2" s="1"/>
  <c r="H42" i="2"/>
  <c r="D42" i="2" s="1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D8" i="2"/>
  <c r="D9" i="2"/>
  <c r="D13" i="2"/>
  <c r="D14" i="2"/>
  <c r="D15" i="2"/>
  <c r="D19" i="2"/>
  <c r="D20" i="2"/>
  <c r="D21" i="2"/>
  <c r="D25" i="2"/>
  <c r="D26" i="2"/>
  <c r="D27" i="2"/>
  <c r="D31" i="2"/>
  <c r="D32" i="2"/>
  <c r="D33" i="2"/>
  <c r="D37" i="2"/>
  <c r="D38" i="2"/>
  <c r="D39" i="2"/>
  <c r="I8" i="1"/>
  <c r="D8" i="1" s="1"/>
  <c r="I9" i="1"/>
  <c r="I10" i="1"/>
  <c r="I11" i="1"/>
  <c r="I12" i="1"/>
  <c r="D12" i="1" s="1"/>
  <c r="I13" i="1"/>
  <c r="D13" i="1" s="1"/>
  <c r="I14" i="1"/>
  <c r="D14" i="1" s="1"/>
  <c r="I15" i="1"/>
  <c r="I16" i="1"/>
  <c r="I17" i="1"/>
  <c r="I18" i="1"/>
  <c r="D18" i="1" s="1"/>
  <c r="I19" i="1"/>
  <c r="D19" i="1" s="1"/>
  <c r="I20" i="1"/>
  <c r="D20" i="1" s="1"/>
  <c r="I21" i="1"/>
  <c r="I22" i="1"/>
  <c r="I23" i="1"/>
  <c r="I24" i="1"/>
  <c r="D24" i="1" s="1"/>
  <c r="I25" i="1"/>
  <c r="D25" i="1" s="1"/>
  <c r="I26" i="1"/>
  <c r="D26" i="1" s="1"/>
  <c r="I27" i="1"/>
  <c r="I28" i="1"/>
  <c r="I29" i="1"/>
  <c r="I30" i="1"/>
  <c r="D30" i="1" s="1"/>
  <c r="I31" i="1"/>
  <c r="D31" i="1" s="1"/>
  <c r="I32" i="1"/>
  <c r="D32" i="1" s="1"/>
  <c r="I33" i="1"/>
  <c r="I34" i="1"/>
  <c r="I35" i="1"/>
  <c r="I36" i="1"/>
  <c r="D36" i="1" s="1"/>
  <c r="I37" i="1"/>
  <c r="D37" i="1" s="1"/>
  <c r="I38" i="1"/>
  <c r="D38" i="1" s="1"/>
  <c r="F38" i="1" s="1"/>
  <c r="I39" i="1"/>
  <c r="I40" i="1"/>
  <c r="I41" i="1"/>
  <c r="I42" i="1"/>
  <c r="D42" i="1" s="1"/>
  <c r="F39" i="1"/>
  <c r="E8" i="1"/>
  <c r="E9" i="1"/>
  <c r="D9" i="1" s="1"/>
  <c r="E10" i="1"/>
  <c r="E11" i="1"/>
  <c r="E12" i="1"/>
  <c r="E13" i="1"/>
  <c r="E14" i="1"/>
  <c r="E15" i="1"/>
  <c r="D15" i="1" s="1"/>
  <c r="E16" i="1"/>
  <c r="D16" i="1" s="1"/>
  <c r="E17" i="1"/>
  <c r="E18" i="1"/>
  <c r="E19" i="1"/>
  <c r="E20" i="1"/>
  <c r="E21" i="1"/>
  <c r="D21" i="1" s="1"/>
  <c r="E22" i="1"/>
  <c r="D22" i="1" s="1"/>
  <c r="E23" i="1"/>
  <c r="E24" i="1"/>
  <c r="E25" i="1"/>
  <c r="E26" i="1"/>
  <c r="E27" i="1"/>
  <c r="D27" i="1" s="1"/>
  <c r="E28" i="1"/>
  <c r="E29" i="1"/>
  <c r="E30" i="1"/>
  <c r="E31" i="1"/>
  <c r="E32" i="1"/>
  <c r="E33" i="1"/>
  <c r="D33" i="1" s="1"/>
  <c r="E34" i="1"/>
  <c r="D34" i="1" s="1"/>
  <c r="E35" i="1"/>
  <c r="E36" i="1"/>
  <c r="E37" i="1"/>
  <c r="E38" i="1"/>
  <c r="E39" i="1"/>
  <c r="D39" i="1" s="1"/>
  <c r="E40" i="1"/>
  <c r="D40" i="1" s="1"/>
  <c r="E41" i="1"/>
  <c r="E42" i="1"/>
  <c r="D10" i="1"/>
  <c r="D11" i="1"/>
  <c r="D17" i="1"/>
  <c r="D23" i="1"/>
  <c r="D28" i="1"/>
  <c r="D29" i="1"/>
  <c r="D35" i="1"/>
  <c r="D41" i="1"/>
  <c r="N16" i="1" l="1"/>
  <c r="Q16" i="1"/>
  <c r="F16" i="1"/>
  <c r="L16" i="1"/>
  <c r="J16" i="1"/>
  <c r="N34" i="1"/>
  <c r="Q34" i="1"/>
  <c r="F34" i="1"/>
  <c r="J34" i="1"/>
  <c r="L34" i="1"/>
  <c r="N40" i="1"/>
  <c r="Q40" i="1"/>
  <c r="F40" i="1"/>
  <c r="J40" i="1"/>
  <c r="L40" i="1"/>
  <c r="N22" i="1"/>
  <c r="Q22" i="1"/>
  <c r="F22" i="1"/>
  <c r="J22" i="1"/>
  <c r="L22" i="1"/>
  <c r="L11" i="1"/>
  <c r="N11" i="1"/>
  <c r="Q11" i="1"/>
  <c r="J11" i="1"/>
  <c r="F11" i="1"/>
  <c r="N10" i="1"/>
  <c r="Q10" i="1"/>
  <c r="F10" i="1"/>
  <c r="J10" i="1"/>
  <c r="L10" i="1"/>
  <c r="L41" i="1"/>
  <c r="N41" i="1"/>
  <c r="Q41" i="1"/>
  <c r="J41" i="1"/>
  <c r="F41" i="1"/>
  <c r="J32" i="1"/>
  <c r="N32" i="1"/>
  <c r="L32" i="1"/>
  <c r="Q32" i="1"/>
  <c r="F32" i="1"/>
  <c r="Q14" i="1"/>
  <c r="F14" i="1"/>
  <c r="J14" i="1"/>
  <c r="L14" i="1"/>
  <c r="N14" i="1"/>
  <c r="L17" i="1"/>
  <c r="N17" i="1"/>
  <c r="Q17" i="1"/>
  <c r="F17" i="1"/>
  <c r="J17" i="1"/>
  <c r="L42" i="1"/>
  <c r="N42" i="1"/>
  <c r="Q42" i="1"/>
  <c r="F42" i="1"/>
  <c r="J42" i="1"/>
  <c r="L36" i="1"/>
  <c r="N36" i="1"/>
  <c r="F36" i="1"/>
  <c r="J36" i="1"/>
  <c r="Q36" i="1"/>
  <c r="J24" i="1"/>
  <c r="L24" i="1"/>
  <c r="N24" i="1"/>
  <c r="F24" i="1"/>
  <c r="Q24" i="1"/>
  <c r="J18" i="1"/>
  <c r="L18" i="1"/>
  <c r="N18" i="1"/>
  <c r="Q18" i="1"/>
  <c r="F18" i="1"/>
  <c r="J12" i="1"/>
  <c r="L12" i="1"/>
  <c r="N12" i="1"/>
  <c r="F12" i="1"/>
  <c r="Q12" i="1"/>
  <c r="J29" i="1"/>
  <c r="L29" i="1"/>
  <c r="N29" i="1"/>
  <c r="Q29" i="1"/>
  <c r="F29" i="1"/>
  <c r="L28" i="1"/>
  <c r="N28" i="1"/>
  <c r="Q28" i="1"/>
  <c r="F28" i="1"/>
  <c r="J28" i="1"/>
  <c r="L23" i="1"/>
  <c r="N23" i="1"/>
  <c r="Q23" i="1"/>
  <c r="J23" i="1"/>
  <c r="F23" i="1"/>
  <c r="J20" i="1"/>
  <c r="N20" i="1"/>
  <c r="Q20" i="1"/>
  <c r="L20" i="1"/>
  <c r="L35" i="1"/>
  <c r="N35" i="1"/>
  <c r="Q35" i="1"/>
  <c r="F35" i="1"/>
  <c r="J35" i="1"/>
  <c r="J30" i="1"/>
  <c r="L30" i="1"/>
  <c r="N30" i="1"/>
  <c r="Q30" i="1"/>
  <c r="F30" i="1"/>
  <c r="Q39" i="1"/>
  <c r="L39" i="1"/>
  <c r="N39" i="1"/>
  <c r="J39" i="1"/>
  <c r="Q33" i="1"/>
  <c r="F33" i="1"/>
  <c r="J33" i="1"/>
  <c r="L33" i="1"/>
  <c r="N33" i="1"/>
  <c r="N27" i="1"/>
  <c r="Q27" i="1"/>
  <c r="F27" i="1"/>
  <c r="L27" i="1"/>
  <c r="J27" i="1"/>
  <c r="Q21" i="1"/>
  <c r="F21" i="1"/>
  <c r="N21" i="1"/>
  <c r="J21" i="1"/>
  <c r="L21" i="1"/>
  <c r="Q15" i="1"/>
  <c r="F15" i="1"/>
  <c r="L15" i="1"/>
  <c r="J15" i="1"/>
  <c r="N15" i="1"/>
  <c r="Q9" i="1"/>
  <c r="F9" i="1"/>
  <c r="N9" i="1"/>
  <c r="J9" i="1"/>
  <c r="L9" i="1"/>
  <c r="Q38" i="1"/>
  <c r="J38" i="1"/>
  <c r="L38" i="1"/>
  <c r="N38" i="1"/>
  <c r="Q26" i="1"/>
  <c r="F26" i="1"/>
  <c r="J26" i="1"/>
  <c r="L26" i="1"/>
  <c r="N26" i="1"/>
  <c r="Q8" i="1"/>
  <c r="J8" i="1"/>
  <c r="N8" i="1"/>
  <c r="F8" i="1"/>
  <c r="L8" i="1"/>
  <c r="F20" i="1"/>
  <c r="J37" i="1"/>
  <c r="L37" i="1"/>
  <c r="F37" i="1"/>
  <c r="N37" i="1"/>
  <c r="Q37" i="1"/>
  <c r="J31" i="1"/>
  <c r="L31" i="1"/>
  <c r="Q31" i="1"/>
  <c r="N31" i="1"/>
  <c r="F31" i="1"/>
  <c r="F25" i="1"/>
  <c r="J25" i="1"/>
  <c r="L25" i="1"/>
  <c r="N25" i="1"/>
  <c r="Q25" i="1"/>
  <c r="J19" i="1"/>
  <c r="L19" i="1"/>
  <c r="Q19" i="1"/>
  <c r="F19" i="1"/>
  <c r="N19" i="1"/>
  <c r="J13" i="1"/>
  <c r="L13" i="1"/>
  <c r="N13" i="1"/>
  <c r="Q13" i="1"/>
  <c r="F13" i="1"/>
  <c r="A7" i="2"/>
  <c r="AA2" i="4" l="1"/>
  <c r="AB2" i="4" s="1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M2" i="4" s="1"/>
  <c r="AF5" i="4"/>
  <c r="AF6" i="4"/>
  <c r="E7" i="2" l="1"/>
  <c r="AZ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<sst xmlns="http://schemas.openxmlformats.org/spreadsheetml/2006/main" count="799" uniqueCount="326">
  <si>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</si>
  <si>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</si>
  <si>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</si>
  <si>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</si>
  <si>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</si>
  <si>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</si>
  <si>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</si>
  <si>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</si>
  <si>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</si>
  <si>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</si>
  <si>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</si>
  <si>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</si>
  <si>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</si>
  <si>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</si>
  <si>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</si>
  <si>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</si>
  <si>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</si>
  <si>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</si>
  <si>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</si>
  <si>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</si>
  <si>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</si>
  <si>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</si>
  <si>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</si>
  <si>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</si>
  <si>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</si>
  <si>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</si>
  <si>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</si>
  <si>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</si>
  <si>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</si>
  <si>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</si>
  <si>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</si>
  <si>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</si>
  <si>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</si>
  <si>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</si>
  <si>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</si>
  <si>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</si>
  <si>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</si>
  <si>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</si>
  <si>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</si>
  <si>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</si>
  <si>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</si>
  <si>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</si>
  <si>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</si>
  <si>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</si>
  <si>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</si>
  <si>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</si>
  <si>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</si>
  <si>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</si>
  <si>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</si>
  <si>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</si>
  <si>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</si>
  <si>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</si>
  <si>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</si>
  <si>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</si>
  <si>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</si>
  <si>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</si>
  <si>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</si>
  <si>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</si>
  <si>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</si>
  <si>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</si>
  <si>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</si>
  <si>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</si>
  <si>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</si>
  <si>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</si>
  <si>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</si>
  <si>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</si>
  <si>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</si>
  <si>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</si>
  <si>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</si>
  <si>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</si>
  <si>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</si>
  <si>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</si>
  <si>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</si>
  <si>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</si>
  <si>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</si>
  <si>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</si>
  <si>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</si>
  <si>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</si>
  <si>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</si>
  <si>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</si>
  <si>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</si>
  <si>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</si>
  <si>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</si>
  <si>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</si>
  <si>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</si>
  <si>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</si>
  <si>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</si>
  <si>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</si>
  <si>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</si>
  <si>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</si>
  <si>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</si>
  <si>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</si>
  <si>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</si>
  <si>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</si>
  <si>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</si>
  <si>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</si>
  <si>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</si>
  <si>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</si>
  <si>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</si>
  <si>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</si>
  <si>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</si>
  <si>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</si>
  <si>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</si>
  <si>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</si>
  <si>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</si>
  <si>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</si>
  <si>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</si>
  <si>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</si>
  <si>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</si>
  <si>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</si>
  <si>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</si>
  <si>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</si>
  <si>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</si>
  <si>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</si>
  <si>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</si>
  <si>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</si>
  <si>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</si>
  <si>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</si>
  <si>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</si>
  <si>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</si>
  <si>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</si>
  <si>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</si>
  <si>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</si>
  <si>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</si>
  <si>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</si>
  <si>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</si>
  <si>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</si>
  <si>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</si>
  <si>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</si>
  <si>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</si>
  <si>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</si>
  <si>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</si>
  <si>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</si>
  <si>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</si>
  <si>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</si>
  <si>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</si>
  <si>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</si>
  <si>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</si>
  <si>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</si>
  <si>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</si>
  <si>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</si>
  <si>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</si>
  <si>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</si>
  <si>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</si>
  <si>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</si>
  <si>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</si>
  <si>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</si>
  <si>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</si>
  <si>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</si>
  <si>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</si>
  <si>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</si>
  <si>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</si>
  <si>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</si>
  <si>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</si>
  <si>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</si>
  <si>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</si>
  <si>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</si>
  <si>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</si>
  <si>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</si>
  <si>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</si>
  <si>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</si>
  <si>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</si>
  <si>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</si>
  <si>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</si>
  <si>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</si>
  <si>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</si>
  <si>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</si>
  <si>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</si>
  <si>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</si>
  <si>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</si>
  <si>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</si>
  <si>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</si>
  <si>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</si>
  <si>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</si>
  <si>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</si>
  <si>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</si>
  <si>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</si>
  <si>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</si>
  <si>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</si>
  <si>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</si>
  <si>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</si>
  <si>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</si>
  <si>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</si>
  <si>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</si>
  <si>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</si>
  <si>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</si>
  <si>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</si>
  <si>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</si>
  <si>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</si>
  <si>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</si>
  <si>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</si>
  <si>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</si>
  <si>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</si>
  <si>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</si>
  <si>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</si>
  <si>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</si>
  <si>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</si>
  <si>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</si>
  <si>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</si>
  <si>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</si>
  <si>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</si>
  <si>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</si>
  <si>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</si>
  <si>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</si>
  <si>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</si>
  <si>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</si>
  <si>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</si>
  <si>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</si>
  <si>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</si>
  <si>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</si>
  <si>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</si>
  <si>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</si>
  <si>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</si>
  <si>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</si>
  <si>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</si>
  <si>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</si>
  <si>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</si>
  <si>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</si>
  <si>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</si>
  <si>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</si>
  <si>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</si>
  <si>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</si>
  <si>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</si>
  <si>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</si>
  <si>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</si>
  <si>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</si>
  <si>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</si>
  <si>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</si>
  <si>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</si>
  <si>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</si>
  <si>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</si>
  <si>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</si>
  <si>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</si>
  <si>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</si>
  <si>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</si>
  <si>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</si>
  <si>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</si>
  <si>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</si>
  <si>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</si>
  <si>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</si>
  <si>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</si>
  <si>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</si>
  <si>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</si>
  <si>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</si>
  <si>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</si>
  <si>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</si>
  <si>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</si>
  <si>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</si>
  <si>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</si>
  <si>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</si>
  <si>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</si>
  <si>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10000</t>
  </si>
  <si>
    <t>水洗化人口等（令和2年度実績）</t>
    <phoneticPr fontId="3"/>
  </si>
  <si>
    <t>し尿処理の状況（令和2年度実績）</t>
    <phoneticPr fontId="3"/>
  </si>
  <si>
    <t>10201</t>
  </si>
  <si>
    <t>前橋市</t>
  </si>
  <si>
    <t/>
  </si>
  <si>
    <t>○</t>
  </si>
  <si>
    <t>10202</t>
  </si>
  <si>
    <t>高崎市</t>
  </si>
  <si>
    <t>10203</t>
  </si>
  <si>
    <t>桐生市</t>
  </si>
  <si>
    <t>10204</t>
  </si>
  <si>
    <t>伊勢崎市</t>
  </si>
  <si>
    <t>10205</t>
  </si>
  <si>
    <t>太田市</t>
  </si>
  <si>
    <t>10206</t>
  </si>
  <si>
    <t>沼田市</t>
  </si>
  <si>
    <t>10207</t>
  </si>
  <si>
    <t>館林市</t>
  </si>
  <si>
    <t>10208</t>
  </si>
  <si>
    <t>渋川市</t>
  </si>
  <si>
    <t>10209</t>
  </si>
  <si>
    <t>藤岡市</t>
  </si>
  <si>
    <t>10210</t>
  </si>
  <si>
    <t>富岡市</t>
  </si>
  <si>
    <t>10211</t>
  </si>
  <si>
    <t>安中市</t>
  </si>
  <si>
    <t>10212</t>
  </si>
  <si>
    <t>みどり市</t>
  </si>
  <si>
    <t>10344</t>
  </si>
  <si>
    <t>榛東村</t>
  </si>
  <si>
    <t>10345</t>
  </si>
  <si>
    <t>吉岡町</t>
  </si>
  <si>
    <t>10366</t>
  </si>
  <si>
    <t>上野村</t>
  </si>
  <si>
    <t>10367</t>
  </si>
  <si>
    <t>神流町</t>
  </si>
  <si>
    <t>10382</t>
  </si>
  <si>
    <t>下仁田町</t>
  </si>
  <si>
    <t>10383</t>
  </si>
  <si>
    <t>南牧村</t>
  </si>
  <si>
    <t>10384</t>
  </si>
  <si>
    <t>甘楽町</t>
  </si>
  <si>
    <t>10421</t>
  </si>
  <si>
    <t>中之条町</t>
  </si>
  <si>
    <t>10424</t>
  </si>
  <si>
    <t>長野原町</t>
  </si>
  <si>
    <t>10425</t>
  </si>
  <si>
    <t>嬬恋村</t>
  </si>
  <si>
    <t>10426</t>
  </si>
  <si>
    <t>草津町</t>
  </si>
  <si>
    <t>10428</t>
  </si>
  <si>
    <t>高山村</t>
  </si>
  <si>
    <t>10429</t>
  </si>
  <si>
    <t>東吾妻町</t>
  </si>
  <si>
    <t>10443</t>
  </si>
  <si>
    <t>片品村</t>
  </si>
  <si>
    <t>10444</t>
  </si>
  <si>
    <t>川場村</t>
  </si>
  <si>
    <t>10448</t>
  </si>
  <si>
    <t>昭和村</t>
  </si>
  <si>
    <t>10449</t>
  </si>
  <si>
    <t>みなかみ町</t>
  </si>
  <si>
    <t>10464</t>
  </si>
  <si>
    <t>玉村町</t>
  </si>
  <si>
    <t>10521</t>
  </si>
  <si>
    <t>板倉町</t>
  </si>
  <si>
    <t>10522</t>
  </si>
  <si>
    <t>明和町</t>
  </si>
  <si>
    <t>10523</t>
  </si>
  <si>
    <t>千代田町</t>
  </si>
  <si>
    <t>10524</t>
  </si>
  <si>
    <t>大泉町</t>
  </si>
  <si>
    <t>10525</t>
  </si>
  <si>
    <t>邑楽町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</si>
</sst>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44</v>
      </c>
      <c r="B7" s="116" t="s">
        <v>251</v>
      </c>
      <c r="C7" s="109" t="s">
        <v>200</v>
      </c>
      <c r="D7" s="110">
        <f>+SUM(E7,+I7)</f>
        <v>1960215</v>
      </c>
      <c r="E7" s="110">
        <f>+SUM(G7,+H7)</f>
        <v>88292</v>
      </c>
      <c r="F7" s="111">
        <f>IF(D7&gt;0,E7/D7*100,"-")</f>
        <v>4.5041997944103072</v>
      </c>
      <c r="G7" s="108">
        <f>SUM(G$8:G$207)</f>
        <v>88258</v>
      </c>
      <c r="H7" s="108">
        <f>SUM(H$8:H$207)</f>
        <v>34</v>
      </c>
      <c r="I7" s="110">
        <f>+SUM(K7,+M7,+O7)</f>
        <v>1871923</v>
      </c>
      <c r="J7" s="111">
        <f>IF(D7&gt;0,I7/D7*100,"-")</f>
        <v>95.495800205589703</v>
      </c>
      <c r="K7" s="108">
        <f>SUM(K$8:K$207)</f>
        <v>977056</v>
      </c>
      <c r="L7" s="111">
        <f>IF(D7&gt;0,K7/D7*100,"-")</f>
        <v>49.844328300722111</v>
      </c>
      <c r="M7" s="108">
        <f>SUM(M$8:M$207)</f>
        <v>40804</v>
      </c>
      <c r="N7" s="111">
        <f>IF(D7&gt;0,M7/D7*100,"-")</f>
        <v>2.0816083949974877</v>
      </c>
      <c r="O7" s="108">
        <f>SUM(O$8:O$207)</f>
        <v>854063</v>
      </c>
      <c r="P7" s="108">
        <f>SUM(P$8:P$207)</f>
        <v>471483</v>
      </c>
      <c r="Q7" s="111">
        <f>IF(D7&gt;0,O7/D7*100,"-")</f>
        <v>43.569863509870089</v>
      </c>
      <c r="R7" s="108">
        <f>SUM(R$8:R$207)</f>
        <v>60913</v>
      </c>
      <c r="S7" s="112">
        <f t="shared" ref="S7:Z7" si="0">COUNTIF(S$8:S$207,"○")</f>
        <v>21</v>
      </c>
      <c r="T7" s="112">
        <f t="shared" si="0"/>
        <v>1</v>
      </c>
      <c r="U7" s="112">
        <f t="shared" si="0"/>
        <v>0</v>
      </c>
      <c r="V7" s="112">
        <f t="shared" si="0"/>
        <v>13</v>
      </c>
      <c r="W7" s="112">
        <f t="shared" si="0"/>
        <v>12</v>
      </c>
      <c r="X7" s="112">
        <f t="shared" si="0"/>
        <v>1</v>
      </c>
      <c r="Y7" s="112">
        <f t="shared" si="0"/>
        <v>3</v>
      </c>
      <c r="Z7" s="112">
        <f t="shared" si="0"/>
        <v>19</v>
      </c>
      <c r="AA7" s="188"/>
      <c r="AB7" s="188"/>
    </row>
    <row r="8" spans="1:28" s="105" customFormat="1" ht="13.5" customHeight="1">
      <c r="A8" s="101" t="s">
        <v>44</v>
      </c>
      <c r="B8" s="102" t="s">
        <v>254</v>
      </c>
      <c r="C8" s="101" t="s">
        <v>255</v>
      </c>
      <c r="D8" s="103">
        <f>+SUM(E8,+I8)</f>
        <v>335157</v>
      </c>
      <c r="E8" s="103">
        <f>+SUM(G8,+H8)</f>
        <v>5317</v>
      </c>
      <c r="F8" s="104">
        <f>IF(D8&gt;0,E8/D8*100,"-")</f>
        <v>1.5864206923919237</v>
      </c>
      <c r="G8" s="103">
        <v>5317</v>
      </c>
      <c r="H8" s="103">
        <v>0</v>
      </c>
      <c r="I8" s="103">
        <f>+SUM(K8,+M8,+O8)</f>
        <v>329840</v>
      </c>
      <c r="J8" s="104">
        <f>IF(D8&gt;0,I8/D8*100,"-")</f>
        <v>98.413579307608074</v>
      </c>
      <c r="K8" s="103">
        <v>230573</v>
      </c>
      <c r="L8" s="104">
        <f>IF(D8&gt;0,K8/D8*100,"-")</f>
        <v>68.795519711657533</v>
      </c>
      <c r="M8" s="103">
        <v>2996</v>
      </c>
      <c r="N8" s="104">
        <f>IF(D8&gt;0,M8/D8*100,"-")</f>
        <v>0.89390942155467434</v>
      </c>
      <c r="O8" s="103">
        <v>96271</v>
      </c>
      <c r="P8" s="103">
        <v>68683</v>
      </c>
      <c r="Q8" s="104">
        <f>IF(D8&gt;0,O8/D8*100,"-")</f>
        <v>28.724150174395881</v>
      </c>
      <c r="R8" s="103">
        <v>7271</v>
      </c>
      <c r="S8" s="101" t="s">
        <v>257</v>
      </c>
      <c r="T8" s="101"/>
      <c r="U8" s="101"/>
      <c r="V8" s="101"/>
      <c r="W8" s="101"/>
      <c r="X8" s="101"/>
      <c r="Y8" s="101"/>
      <c r="Z8" s="101" t="s">
        <v>257</v>
      </c>
      <c r="AA8" s="189" t="s">
        <v>256</v>
      </c>
      <c r="AB8" s="190"/>
    </row>
    <row r="9" spans="1:28" s="105" customFormat="1" ht="13.5" customHeight="1">
      <c r="A9" s="101" t="s">
        <v>44</v>
      </c>
      <c r="B9" s="102" t="s">
        <v>258</v>
      </c>
      <c r="C9" s="101" t="s">
        <v>259</v>
      </c>
      <c r="D9" s="103">
        <f>+SUM(E9,+I9)</f>
        <v>372300</v>
      </c>
      <c r="E9" s="103">
        <f>+SUM(G9,+H9)</f>
        <v>5957</v>
      </c>
      <c r="F9" s="104">
        <f>IF(D9&gt;0,E9/D9*100,"-")</f>
        <v>1.6000537201181844</v>
      </c>
      <c r="G9" s="103">
        <v>5957</v>
      </c>
      <c r="H9" s="103">
        <v>0</v>
      </c>
      <c r="I9" s="103">
        <f>+SUM(K9,+M9,+O9)</f>
        <v>366343</v>
      </c>
      <c r="J9" s="104">
        <f>IF(D9&gt;0,I9/D9*100,"-")</f>
        <v>98.399946279881817</v>
      </c>
      <c r="K9" s="103">
        <v>261759</v>
      </c>
      <c r="L9" s="104">
        <f>IF(D9&gt;0,K9/D9*100,"-")</f>
        <v>70.308622078968568</v>
      </c>
      <c r="M9" s="103">
        <v>0</v>
      </c>
      <c r="N9" s="104">
        <f>IF(D9&gt;0,M9/D9*100,"-")</f>
        <v>0</v>
      </c>
      <c r="O9" s="103">
        <v>104584</v>
      </c>
      <c r="P9" s="103">
        <v>41440</v>
      </c>
      <c r="Q9" s="104">
        <f>IF(D9&gt;0,O9/D9*100,"-")</f>
        <v>28.091324200913242</v>
      </c>
      <c r="R9" s="103">
        <v>5789</v>
      </c>
      <c r="S9" s="101"/>
      <c r="T9" s="101"/>
      <c r="U9" s="101"/>
      <c r="V9" s="101" t="s">
        <v>257</v>
      </c>
      <c r="W9" s="101"/>
      <c r="X9" s="101"/>
      <c r="Y9" s="101"/>
      <c r="Z9" s="101" t="s">
        <v>257</v>
      </c>
      <c r="AA9" s="189" t="s">
        <v>256</v>
      </c>
      <c r="AB9" s="190"/>
    </row>
    <row r="10" spans="1:28" s="105" customFormat="1" ht="13.5" customHeight="1">
      <c r="A10" s="101" t="s">
        <v>44</v>
      </c>
      <c r="B10" s="102" t="s">
        <v>260</v>
      </c>
      <c r="C10" s="101" t="s">
        <v>261</v>
      </c>
      <c r="D10" s="103">
        <f>+SUM(E10,+I10)</f>
        <v>108730</v>
      </c>
      <c r="E10" s="103">
        <f>+SUM(G10,+H10)</f>
        <v>4924</v>
      </c>
      <c r="F10" s="104">
        <f>IF(D10&gt;0,E10/D10*100,"-")</f>
        <v>4.5286489469327691</v>
      </c>
      <c r="G10" s="103">
        <v>4924</v>
      </c>
      <c r="H10" s="103">
        <v>0</v>
      </c>
      <c r="I10" s="103">
        <f>+SUM(K10,+M10,+O10)</f>
        <v>103806</v>
      </c>
      <c r="J10" s="104">
        <f>IF(D10&gt;0,I10/D10*100,"-")</f>
        <v>95.471351053067238</v>
      </c>
      <c r="K10" s="103">
        <v>79642</v>
      </c>
      <c r="L10" s="104">
        <f>IF(D10&gt;0,K10/D10*100,"-")</f>
        <v>73.247493791961745</v>
      </c>
      <c r="M10" s="103">
        <v>238</v>
      </c>
      <c r="N10" s="104">
        <f>IF(D10&gt;0,M10/D10*100,"-")</f>
        <v>0.2188908304975628</v>
      </c>
      <c r="O10" s="103">
        <v>23926</v>
      </c>
      <c r="P10" s="103">
        <v>8346</v>
      </c>
      <c r="Q10" s="104">
        <f>IF(D10&gt;0,O10/D10*100,"-")</f>
        <v>22.004966430607929</v>
      </c>
      <c r="R10" s="103">
        <v>1883</v>
      </c>
      <c r="S10" s="101"/>
      <c r="T10" s="101"/>
      <c r="U10" s="101"/>
      <c r="V10" s="101" t="s">
        <v>257</v>
      </c>
      <c r="W10" s="101"/>
      <c r="X10" s="101"/>
      <c r="Y10" s="101"/>
      <c r="Z10" s="101" t="s">
        <v>257</v>
      </c>
      <c r="AA10" s="189" t="s">
        <v>256</v>
      </c>
      <c r="AB10" s="190"/>
    </row>
    <row r="11" spans="1:28" s="105" customFormat="1" ht="13.5" customHeight="1">
      <c r="A11" s="101" t="s">
        <v>44</v>
      </c>
      <c r="B11" s="102" t="s">
        <v>262</v>
      </c>
      <c r="C11" s="101" t="s">
        <v>263</v>
      </c>
      <c r="D11" s="103">
        <f>+SUM(E11,+I11)</f>
        <v>213267</v>
      </c>
      <c r="E11" s="103">
        <f>+SUM(G11,+H11)</f>
        <v>17771</v>
      </c>
      <c r="F11" s="104">
        <f>IF(D11&gt;0,E11/D11*100,"-")</f>
        <v>8.3327472135867247</v>
      </c>
      <c r="G11" s="103">
        <v>17771</v>
      </c>
      <c r="H11" s="103">
        <v>0</v>
      </c>
      <c r="I11" s="103">
        <f>+SUM(K11,+M11,+O11)</f>
        <v>195496</v>
      </c>
      <c r="J11" s="104">
        <f>IF(D11&gt;0,I11/D11*100,"-")</f>
        <v>91.667252786413272</v>
      </c>
      <c r="K11" s="103">
        <v>76120</v>
      </c>
      <c r="L11" s="104">
        <f>IF(D11&gt;0,K11/D11*100,"-")</f>
        <v>35.692348089484071</v>
      </c>
      <c r="M11" s="103">
        <v>0</v>
      </c>
      <c r="N11" s="104">
        <f>IF(D11&gt;0,M11/D11*100,"-")</f>
        <v>0</v>
      </c>
      <c r="O11" s="103">
        <v>119376</v>
      </c>
      <c r="P11" s="103">
        <v>57812</v>
      </c>
      <c r="Q11" s="104">
        <f>IF(D11&gt;0,O11/D11*100,"-")</f>
        <v>55.974904696929208</v>
      </c>
      <c r="R11" s="103">
        <v>13246</v>
      </c>
      <c r="S11" s="101"/>
      <c r="T11" s="101"/>
      <c r="U11" s="101"/>
      <c r="V11" s="101" t="s">
        <v>257</v>
      </c>
      <c r="W11" s="101"/>
      <c r="X11" s="101"/>
      <c r="Y11" s="101"/>
      <c r="Z11" s="101" t="s">
        <v>257</v>
      </c>
      <c r="AA11" s="189" t="s">
        <v>256</v>
      </c>
      <c r="AB11" s="190"/>
    </row>
    <row r="12" spans="1:28" s="105" customFormat="1" ht="13.5" customHeight="1">
      <c r="A12" s="101" t="s">
        <v>44</v>
      </c>
      <c r="B12" s="102" t="s">
        <v>264</v>
      </c>
      <c r="C12" s="101" t="s">
        <v>265</v>
      </c>
      <c r="D12" s="103">
        <f>+SUM(E12,+I12)</f>
        <v>224255</v>
      </c>
      <c r="E12" s="103">
        <f>+SUM(G12,+H12)</f>
        <v>9984</v>
      </c>
      <c r="F12" s="104">
        <f>IF(D12&gt;0,E12/D12*100,"-")</f>
        <v>4.4520746471650581</v>
      </c>
      <c r="G12" s="103">
        <v>9984</v>
      </c>
      <c r="H12" s="103">
        <v>0</v>
      </c>
      <c r="I12" s="103">
        <f>+SUM(K12,+M12,+O12)</f>
        <v>214271</v>
      </c>
      <c r="J12" s="104">
        <f>IF(D12&gt;0,I12/D12*100,"-")</f>
        <v>95.547925352834937</v>
      </c>
      <c r="K12" s="103">
        <v>78953</v>
      </c>
      <c r="L12" s="104">
        <f>IF(D12&gt;0,K12/D12*100,"-")</f>
        <v>35.20679583509844</v>
      </c>
      <c r="M12" s="103">
        <v>13825</v>
      </c>
      <c r="N12" s="104">
        <f>IF(D12&gt;0,M12/D12*100,"-")</f>
        <v>6.1648569708590664</v>
      </c>
      <c r="O12" s="103">
        <v>121493</v>
      </c>
      <c r="P12" s="103">
        <v>58619</v>
      </c>
      <c r="Q12" s="104">
        <f>IF(D12&gt;0,O12/D12*100,"-")</f>
        <v>54.176272546877435</v>
      </c>
      <c r="R12" s="103">
        <v>12007</v>
      </c>
      <c r="S12" s="101"/>
      <c r="T12" s="101"/>
      <c r="U12" s="101"/>
      <c r="V12" s="101" t="s">
        <v>257</v>
      </c>
      <c r="W12" s="101"/>
      <c r="X12" s="101"/>
      <c r="Y12" s="101"/>
      <c r="Z12" s="101" t="s">
        <v>257</v>
      </c>
      <c r="AA12" s="189" t="s">
        <v>256</v>
      </c>
      <c r="AB12" s="190"/>
    </row>
    <row r="13" spans="1:28" s="105" customFormat="1" ht="13.5" customHeight="1">
      <c r="A13" s="101" t="s">
        <v>44</v>
      </c>
      <c r="B13" s="102" t="s">
        <v>266</v>
      </c>
      <c r="C13" s="101" t="s">
        <v>267</v>
      </c>
      <c r="D13" s="103">
        <f>+SUM(E13,+I13)</f>
        <v>46802</v>
      </c>
      <c r="E13" s="103">
        <f>+SUM(G13,+H13)</f>
        <v>3679</v>
      </c>
      <c r="F13" s="104">
        <f>IF(D13&gt;0,E13/D13*100,"-")</f>
        <v>7.8607751805478392</v>
      </c>
      <c r="G13" s="103">
        <v>3679</v>
      </c>
      <c r="H13" s="103">
        <v>0</v>
      </c>
      <c r="I13" s="103">
        <f>+SUM(K13,+M13,+O13)</f>
        <v>43123</v>
      </c>
      <c r="J13" s="104">
        <f>IF(D13&gt;0,I13/D13*100,"-")</f>
        <v>92.139224819452153</v>
      </c>
      <c r="K13" s="103">
        <v>24920</v>
      </c>
      <c r="L13" s="104">
        <f>IF(D13&gt;0,K13/D13*100,"-")</f>
        <v>53.245587795393355</v>
      </c>
      <c r="M13" s="103">
        <v>18203</v>
      </c>
      <c r="N13" s="104">
        <f>IF(D13&gt;0,M13/D13*100,"-")</f>
        <v>38.893637024058805</v>
      </c>
      <c r="O13" s="103">
        <v>0</v>
      </c>
      <c r="P13" s="103">
        <v>0</v>
      </c>
      <c r="Q13" s="104">
        <f>IF(D13&gt;0,O13/D13*100,"-")</f>
        <v>0</v>
      </c>
      <c r="R13" s="103">
        <v>639</v>
      </c>
      <c r="S13" s="101"/>
      <c r="T13" s="101"/>
      <c r="U13" s="101"/>
      <c r="V13" s="101" t="s">
        <v>257</v>
      </c>
      <c r="W13" s="101"/>
      <c r="X13" s="101"/>
      <c r="Y13" s="101"/>
      <c r="Z13" s="101" t="s">
        <v>257</v>
      </c>
      <c r="AA13" s="189" t="s">
        <v>256</v>
      </c>
      <c r="AB13" s="190"/>
    </row>
    <row r="14" spans="1:28" s="105" customFormat="1" ht="13.5" customHeight="1">
      <c r="A14" s="101" t="s">
        <v>44</v>
      </c>
      <c r="B14" s="102" t="s">
        <v>268</v>
      </c>
      <c r="C14" s="101" t="s">
        <v>269</v>
      </c>
      <c r="D14" s="103">
        <f>+SUM(E14,+I14)</f>
        <v>75480</v>
      </c>
      <c r="E14" s="103">
        <f>+SUM(G14,+H14)</f>
        <v>3331</v>
      </c>
      <c r="F14" s="104">
        <f>IF(D14&gt;0,E14/D14*100,"-")</f>
        <v>4.4130895601483839</v>
      </c>
      <c r="G14" s="103">
        <v>3331</v>
      </c>
      <c r="H14" s="103">
        <v>0</v>
      </c>
      <c r="I14" s="103">
        <f>+SUM(K14,+M14,+O14)</f>
        <v>72149</v>
      </c>
      <c r="J14" s="104">
        <f>IF(D14&gt;0,I14/D14*100,"-")</f>
        <v>95.586910439851607</v>
      </c>
      <c r="K14" s="103">
        <v>33031</v>
      </c>
      <c r="L14" s="104">
        <f>IF(D14&gt;0,K14/D14*100,"-")</f>
        <v>43.761261261261261</v>
      </c>
      <c r="M14" s="103">
        <v>1969</v>
      </c>
      <c r="N14" s="104">
        <f>IF(D14&gt;0,M14/D14*100,"-")</f>
        <v>2.6086380498145205</v>
      </c>
      <c r="O14" s="103">
        <v>37149</v>
      </c>
      <c r="P14" s="103">
        <v>25293</v>
      </c>
      <c r="Q14" s="104">
        <f>IF(D14&gt;0,O14/D14*100,"-")</f>
        <v>49.217011128775837</v>
      </c>
      <c r="R14" s="103">
        <v>2612</v>
      </c>
      <c r="S14" s="101" t="s">
        <v>257</v>
      </c>
      <c r="T14" s="101"/>
      <c r="U14" s="101"/>
      <c r="V14" s="101"/>
      <c r="W14" s="101"/>
      <c r="X14" s="101"/>
      <c r="Y14" s="101"/>
      <c r="Z14" s="101" t="s">
        <v>257</v>
      </c>
      <c r="AA14" s="189" t="s">
        <v>256</v>
      </c>
      <c r="AB14" s="190"/>
    </row>
    <row r="15" spans="1:28" s="105" customFormat="1" ht="13.5" customHeight="1">
      <c r="A15" s="101" t="s">
        <v>44</v>
      </c>
      <c r="B15" s="102" t="s">
        <v>270</v>
      </c>
      <c r="C15" s="101" t="s">
        <v>271</v>
      </c>
      <c r="D15" s="103">
        <f>+SUM(E15,+I15)</f>
        <v>76036</v>
      </c>
      <c r="E15" s="103">
        <f>+SUM(G15,+H15)</f>
        <v>8611</v>
      </c>
      <c r="F15" s="104">
        <f>IF(D15&gt;0,E15/D15*100,"-")</f>
        <v>11.324898732179493</v>
      </c>
      <c r="G15" s="103">
        <v>8611</v>
      </c>
      <c r="H15" s="103">
        <v>0</v>
      </c>
      <c r="I15" s="103">
        <f>+SUM(K15,+M15,+O15)</f>
        <v>67425</v>
      </c>
      <c r="J15" s="104">
        <f>IF(D15&gt;0,I15/D15*100,"-")</f>
        <v>88.675101267820509</v>
      </c>
      <c r="K15" s="103">
        <v>28022</v>
      </c>
      <c r="L15" s="104">
        <f>IF(D15&gt;0,K15/D15*100,"-")</f>
        <v>36.853595665211216</v>
      </c>
      <c r="M15" s="103">
        <v>1223</v>
      </c>
      <c r="N15" s="104">
        <f>IF(D15&gt;0,M15/D15*100,"-")</f>
        <v>1.608448629596507</v>
      </c>
      <c r="O15" s="103">
        <v>38180</v>
      </c>
      <c r="P15" s="103">
        <v>26928</v>
      </c>
      <c r="Q15" s="104">
        <f>IF(D15&gt;0,O15/D15*100,"-")</f>
        <v>50.213056973012783</v>
      </c>
      <c r="R15" s="103">
        <v>850</v>
      </c>
      <c r="S15" s="101" t="s">
        <v>257</v>
      </c>
      <c r="T15" s="101"/>
      <c r="U15" s="101"/>
      <c r="V15" s="101"/>
      <c r="W15" s="101" t="s">
        <v>257</v>
      </c>
      <c r="X15" s="101"/>
      <c r="Y15" s="101"/>
      <c r="Z15" s="101"/>
      <c r="AA15" s="189" t="s">
        <v>256</v>
      </c>
      <c r="AB15" s="190"/>
    </row>
    <row r="16" spans="1:28" s="105" customFormat="1" ht="13.5" customHeight="1">
      <c r="A16" s="101" t="s">
        <v>44</v>
      </c>
      <c r="B16" s="102" t="s">
        <v>272</v>
      </c>
      <c r="C16" s="101" t="s">
        <v>273</v>
      </c>
      <c r="D16" s="103">
        <f>+SUM(E16,+I16)</f>
        <v>64413</v>
      </c>
      <c r="E16" s="103">
        <f>+SUM(G16,+H16)</f>
        <v>4298</v>
      </c>
      <c r="F16" s="104">
        <f>IF(D16&gt;0,E16/D16*100,"-")</f>
        <v>6.6725660969059044</v>
      </c>
      <c r="G16" s="103">
        <v>4298</v>
      </c>
      <c r="H16" s="103">
        <v>0</v>
      </c>
      <c r="I16" s="103">
        <f>+SUM(K16,+M16,+O16)</f>
        <v>60115</v>
      </c>
      <c r="J16" s="104">
        <f>IF(D16&gt;0,I16/D16*100,"-")</f>
        <v>93.327433903094089</v>
      </c>
      <c r="K16" s="103">
        <v>16131</v>
      </c>
      <c r="L16" s="104">
        <f>IF(D16&gt;0,K16/D16*100,"-")</f>
        <v>25.043081365562852</v>
      </c>
      <c r="M16" s="103">
        <v>0</v>
      </c>
      <c r="N16" s="104">
        <f>IF(D16&gt;0,M16/D16*100,"-")</f>
        <v>0</v>
      </c>
      <c r="O16" s="103">
        <v>43984</v>
      </c>
      <c r="P16" s="103">
        <v>25331</v>
      </c>
      <c r="Q16" s="104">
        <f>IF(D16&gt;0,O16/D16*100,"-")</f>
        <v>68.284352537531248</v>
      </c>
      <c r="R16" s="103">
        <v>805</v>
      </c>
      <c r="S16" s="101" t="s">
        <v>257</v>
      </c>
      <c r="T16" s="101"/>
      <c r="U16" s="101"/>
      <c r="V16" s="101"/>
      <c r="W16" s="101"/>
      <c r="X16" s="101"/>
      <c r="Y16" s="101"/>
      <c r="Z16" s="101" t="s">
        <v>257</v>
      </c>
      <c r="AA16" s="189" t="s">
        <v>256</v>
      </c>
      <c r="AB16" s="190"/>
    </row>
    <row r="17" spans="1:28" s="105" customFormat="1" ht="13.5" customHeight="1">
      <c r="A17" s="101" t="s">
        <v>44</v>
      </c>
      <c r="B17" s="102" t="s">
        <v>274</v>
      </c>
      <c r="C17" s="101" t="s">
        <v>275</v>
      </c>
      <c r="D17" s="103">
        <f>+SUM(E17,+I17)</f>
        <v>47865</v>
      </c>
      <c r="E17" s="103">
        <f>+SUM(G17,+H17)</f>
        <v>2250</v>
      </c>
      <c r="F17" s="104">
        <f>IF(D17&gt;0,E17/D17*100,"-")</f>
        <v>4.7007207771858353</v>
      </c>
      <c r="G17" s="103">
        <v>2243</v>
      </c>
      <c r="H17" s="103">
        <v>7</v>
      </c>
      <c r="I17" s="103">
        <f>+SUM(K17,+M17,+O17)</f>
        <v>45615</v>
      </c>
      <c r="J17" s="104">
        <f>IF(D17&gt;0,I17/D17*100,"-")</f>
        <v>95.299279222814164</v>
      </c>
      <c r="K17" s="103">
        <v>9041</v>
      </c>
      <c r="L17" s="104">
        <f>IF(D17&gt;0,K17/D17*100,"-")</f>
        <v>18.888540687349838</v>
      </c>
      <c r="M17" s="103">
        <v>449</v>
      </c>
      <c r="N17" s="104">
        <f>IF(D17&gt;0,M17/D17*100,"-")</f>
        <v>0.93805494620286223</v>
      </c>
      <c r="O17" s="103">
        <v>36125</v>
      </c>
      <c r="P17" s="103">
        <v>16639</v>
      </c>
      <c r="Q17" s="104">
        <f>IF(D17&gt;0,O17/D17*100,"-")</f>
        <v>75.472683589261464</v>
      </c>
      <c r="R17" s="103">
        <v>867</v>
      </c>
      <c r="S17" s="101" t="s">
        <v>257</v>
      </c>
      <c r="T17" s="101"/>
      <c r="U17" s="101"/>
      <c r="V17" s="101"/>
      <c r="W17" s="101" t="s">
        <v>257</v>
      </c>
      <c r="X17" s="101"/>
      <c r="Y17" s="101"/>
      <c r="Z17" s="101"/>
      <c r="AA17" s="189" t="s">
        <v>256</v>
      </c>
      <c r="AB17" s="190"/>
    </row>
    <row r="18" spans="1:28" s="105" customFormat="1" ht="13.5" customHeight="1">
      <c r="A18" s="101" t="s">
        <v>44</v>
      </c>
      <c r="B18" s="102" t="s">
        <v>276</v>
      </c>
      <c r="C18" s="101" t="s">
        <v>277</v>
      </c>
      <c r="D18" s="103">
        <f>+SUM(E18,+I18)</f>
        <v>56878</v>
      </c>
      <c r="E18" s="103">
        <f>+SUM(G18,+H18)</f>
        <v>2151</v>
      </c>
      <c r="F18" s="104">
        <f>IF(D18&gt;0,E18/D18*100,"-")</f>
        <v>3.7817785435493514</v>
      </c>
      <c r="G18" s="103">
        <v>2151</v>
      </c>
      <c r="H18" s="103">
        <v>0</v>
      </c>
      <c r="I18" s="103">
        <f>+SUM(K18,+M18,+O18)</f>
        <v>54727</v>
      </c>
      <c r="J18" s="104">
        <f>IF(D18&gt;0,I18/D18*100,"-")</f>
        <v>96.218221456450649</v>
      </c>
      <c r="K18" s="103">
        <v>22048</v>
      </c>
      <c r="L18" s="104">
        <f>IF(D18&gt;0,K18/D18*100,"-")</f>
        <v>38.763669608636029</v>
      </c>
      <c r="M18" s="103">
        <v>0</v>
      </c>
      <c r="N18" s="104">
        <f>IF(D18&gt;0,M18/D18*100,"-")</f>
        <v>0</v>
      </c>
      <c r="O18" s="103">
        <v>32679</v>
      </c>
      <c r="P18" s="103">
        <v>16167</v>
      </c>
      <c r="Q18" s="104">
        <f>IF(D18&gt;0,O18/D18*100,"-")</f>
        <v>57.454551847814614</v>
      </c>
      <c r="R18" s="103">
        <v>620</v>
      </c>
      <c r="S18" s="101"/>
      <c r="T18" s="101"/>
      <c r="U18" s="101"/>
      <c r="V18" s="101" t="s">
        <v>257</v>
      </c>
      <c r="W18" s="101"/>
      <c r="X18" s="101"/>
      <c r="Y18" s="101"/>
      <c r="Z18" s="101" t="s">
        <v>257</v>
      </c>
      <c r="AA18" s="189" t="s">
        <v>256</v>
      </c>
      <c r="AB18" s="190"/>
    </row>
    <row r="19" spans="1:28" s="105" customFormat="1" ht="13.5" customHeight="1">
      <c r="A19" s="101" t="s">
        <v>44</v>
      </c>
      <c r="B19" s="102" t="s">
        <v>278</v>
      </c>
      <c r="C19" s="101" t="s">
        <v>279</v>
      </c>
      <c r="D19" s="103">
        <f>+SUM(E19,+I19)</f>
        <v>50244</v>
      </c>
      <c r="E19" s="103">
        <f>+SUM(G19,+H19)</f>
        <v>2471</v>
      </c>
      <c r="F19" s="104">
        <f>IF(D19&gt;0,E19/D19*100,"-")</f>
        <v>4.9180001592229923</v>
      </c>
      <c r="G19" s="103">
        <v>2471</v>
      </c>
      <c r="H19" s="103">
        <v>0</v>
      </c>
      <c r="I19" s="103">
        <f>+SUM(K19,+M19,+O19)</f>
        <v>47773</v>
      </c>
      <c r="J19" s="104">
        <f>IF(D19&gt;0,I19/D19*100,"-")</f>
        <v>95.081999840777016</v>
      </c>
      <c r="K19" s="103">
        <v>14025</v>
      </c>
      <c r="L19" s="104">
        <f>IF(D19&gt;0,K19/D19*100,"-")</f>
        <v>27.913780749940294</v>
      </c>
      <c r="M19" s="103">
        <v>0</v>
      </c>
      <c r="N19" s="104">
        <f>IF(D19&gt;0,M19/D19*100,"-")</f>
        <v>0</v>
      </c>
      <c r="O19" s="103">
        <v>33748</v>
      </c>
      <c r="P19" s="103">
        <v>17984</v>
      </c>
      <c r="Q19" s="104">
        <f>IF(D19&gt;0,O19/D19*100,"-")</f>
        <v>67.168219090836715</v>
      </c>
      <c r="R19" s="103">
        <v>794</v>
      </c>
      <c r="S19" s="101"/>
      <c r="T19" s="101"/>
      <c r="U19" s="101"/>
      <c r="V19" s="101" t="s">
        <v>257</v>
      </c>
      <c r="W19" s="101"/>
      <c r="X19" s="101"/>
      <c r="Y19" s="101"/>
      <c r="Z19" s="101" t="s">
        <v>257</v>
      </c>
      <c r="AA19" s="189" t="s">
        <v>256</v>
      </c>
      <c r="AB19" s="190"/>
    </row>
    <row r="20" spans="1:28" s="105" customFormat="1" ht="13.5" customHeight="1">
      <c r="A20" s="101" t="s">
        <v>44</v>
      </c>
      <c r="B20" s="102" t="s">
        <v>280</v>
      </c>
      <c r="C20" s="101" t="s">
        <v>281</v>
      </c>
      <c r="D20" s="103">
        <f>+SUM(E20,+I20)</f>
        <v>14638</v>
      </c>
      <c r="E20" s="103">
        <f>+SUM(G20,+H20)</f>
        <v>425</v>
      </c>
      <c r="F20" s="104">
        <f>IF(D20&gt;0,E20/D20*100,"-")</f>
        <v>2.9034021041125837</v>
      </c>
      <c r="G20" s="103">
        <v>425</v>
      </c>
      <c r="H20" s="103">
        <v>0</v>
      </c>
      <c r="I20" s="103">
        <f>+SUM(K20,+M20,+O20)</f>
        <v>14213</v>
      </c>
      <c r="J20" s="104">
        <f>IF(D20&gt;0,I20/D20*100,"-")</f>
        <v>97.096597895887413</v>
      </c>
      <c r="K20" s="103">
        <v>5472</v>
      </c>
      <c r="L20" s="104">
        <f>IF(D20&gt;0,K20/D20*100,"-")</f>
        <v>37.382156032244836</v>
      </c>
      <c r="M20" s="103">
        <v>0</v>
      </c>
      <c r="N20" s="104">
        <f>IF(D20&gt;0,M20/D20*100,"-")</f>
        <v>0</v>
      </c>
      <c r="O20" s="103">
        <v>8741</v>
      </c>
      <c r="P20" s="103">
        <v>6829</v>
      </c>
      <c r="Q20" s="104">
        <f>IF(D20&gt;0,O20/D20*100,"-")</f>
        <v>59.714441863642577</v>
      </c>
      <c r="R20" s="103">
        <v>193</v>
      </c>
      <c r="S20" s="101" t="s">
        <v>257</v>
      </c>
      <c r="T20" s="101"/>
      <c r="U20" s="101"/>
      <c r="V20" s="101"/>
      <c r="W20" s="101" t="s">
        <v>257</v>
      </c>
      <c r="X20" s="101"/>
      <c r="Y20" s="101"/>
      <c r="Z20" s="101"/>
      <c r="AA20" s="189" t="s">
        <v>256</v>
      </c>
      <c r="AB20" s="190"/>
    </row>
    <row r="21" spans="1:28" s="105" customFormat="1" ht="13.5" customHeight="1">
      <c r="A21" s="101" t="s">
        <v>44</v>
      </c>
      <c r="B21" s="102" t="s">
        <v>282</v>
      </c>
      <c r="C21" s="101" t="s">
        <v>283</v>
      </c>
      <c r="D21" s="103">
        <f>+SUM(E21,+I21)</f>
        <v>21782</v>
      </c>
      <c r="E21" s="103">
        <f>+SUM(G21,+H21)</f>
        <v>130</v>
      </c>
      <c r="F21" s="104">
        <f>IF(D21&gt;0,E21/D21*100,"-")</f>
        <v>0.59682306491598569</v>
      </c>
      <c r="G21" s="103">
        <v>130</v>
      </c>
      <c r="H21" s="103">
        <v>0</v>
      </c>
      <c r="I21" s="103">
        <f>+SUM(K21,+M21,+O21)</f>
        <v>21652</v>
      </c>
      <c r="J21" s="104">
        <f>IF(D21&gt;0,I21/D21*100,"-")</f>
        <v>99.403176935084019</v>
      </c>
      <c r="K21" s="103">
        <v>10673</v>
      </c>
      <c r="L21" s="104">
        <f>IF(D21&gt;0,K21/D21*100,"-")</f>
        <v>48.999173629602424</v>
      </c>
      <c r="M21" s="103">
        <v>0</v>
      </c>
      <c r="N21" s="104">
        <f>IF(D21&gt;0,M21/D21*100,"-")</f>
        <v>0</v>
      </c>
      <c r="O21" s="103">
        <v>10979</v>
      </c>
      <c r="P21" s="103">
        <v>5881</v>
      </c>
      <c r="Q21" s="104">
        <f>IF(D21&gt;0,O21/D21*100,"-")</f>
        <v>50.404003305481595</v>
      </c>
      <c r="R21" s="103">
        <v>185</v>
      </c>
      <c r="S21" s="101" t="s">
        <v>257</v>
      </c>
      <c r="T21" s="101"/>
      <c r="U21" s="101"/>
      <c r="V21" s="101"/>
      <c r="W21" s="101" t="s">
        <v>257</v>
      </c>
      <c r="X21" s="101"/>
      <c r="Y21" s="101"/>
      <c r="Z21" s="101"/>
      <c r="AA21" s="189" t="s">
        <v>256</v>
      </c>
      <c r="AB21" s="190"/>
    </row>
    <row r="22" spans="1:28" s="105" customFormat="1" ht="13.5" customHeight="1">
      <c r="A22" s="101" t="s">
        <v>44</v>
      </c>
      <c r="B22" s="102" t="s">
        <v>284</v>
      </c>
      <c r="C22" s="101" t="s">
        <v>285</v>
      </c>
      <c r="D22" s="103">
        <f>+SUM(E22,+I22)</f>
        <v>1149</v>
      </c>
      <c r="E22" s="103">
        <f>+SUM(G22,+H22)</f>
        <v>40</v>
      </c>
      <c r="F22" s="104">
        <f>IF(D22&gt;0,E22/D22*100,"-")</f>
        <v>3.4812880765883376</v>
      </c>
      <c r="G22" s="103">
        <v>40</v>
      </c>
      <c r="H22" s="103">
        <v>0</v>
      </c>
      <c r="I22" s="103">
        <f>+SUM(K22,+M22,+O22)</f>
        <v>1109</v>
      </c>
      <c r="J22" s="104">
        <f>IF(D22&gt;0,I22/D22*100,"-")</f>
        <v>96.518711923411658</v>
      </c>
      <c r="K22" s="103">
        <v>0</v>
      </c>
      <c r="L22" s="104">
        <f>IF(D22&gt;0,K22/D22*100,"-")</f>
        <v>0</v>
      </c>
      <c r="M22" s="103">
        <v>0</v>
      </c>
      <c r="N22" s="104">
        <f>IF(D22&gt;0,M22/D22*100,"-")</f>
        <v>0</v>
      </c>
      <c r="O22" s="103">
        <v>1109</v>
      </c>
      <c r="P22" s="103">
        <v>1093</v>
      </c>
      <c r="Q22" s="104">
        <f>IF(D22&gt;0,O22/D22*100,"-")</f>
        <v>96.518711923411658</v>
      </c>
      <c r="R22" s="103">
        <v>16</v>
      </c>
      <c r="S22" s="101" t="s">
        <v>257</v>
      </c>
      <c r="T22" s="101"/>
      <c r="U22" s="101"/>
      <c r="V22" s="101"/>
      <c r="W22" s="101"/>
      <c r="X22" s="101"/>
      <c r="Y22" s="101" t="s">
        <v>257</v>
      </c>
      <c r="Z22" s="101"/>
      <c r="AA22" s="189" t="s">
        <v>256</v>
      </c>
      <c r="AB22" s="190"/>
    </row>
    <row r="23" spans="1:28" s="105" customFormat="1" ht="13.5" customHeight="1">
      <c r="A23" s="101" t="s">
        <v>44</v>
      </c>
      <c r="B23" s="102" t="s">
        <v>286</v>
      </c>
      <c r="C23" s="101" t="s">
        <v>287</v>
      </c>
      <c r="D23" s="103">
        <f>+SUM(E23,+I23)</f>
        <v>1756</v>
      </c>
      <c r="E23" s="103">
        <f>+SUM(G23,+H23)</f>
        <v>284</v>
      </c>
      <c r="F23" s="104">
        <f>IF(D23&gt;0,E23/D23*100,"-")</f>
        <v>16.173120728929387</v>
      </c>
      <c r="G23" s="103">
        <v>284</v>
      </c>
      <c r="H23" s="103">
        <v>0</v>
      </c>
      <c r="I23" s="103">
        <f>+SUM(K23,+M23,+O23)</f>
        <v>1472</v>
      </c>
      <c r="J23" s="104">
        <f>IF(D23&gt;0,I23/D23*100,"-")</f>
        <v>83.826879271070624</v>
      </c>
      <c r="K23" s="103">
        <v>0</v>
      </c>
      <c r="L23" s="104">
        <f>IF(D23&gt;0,K23/D23*100,"-")</f>
        <v>0</v>
      </c>
      <c r="M23" s="103">
        <v>0</v>
      </c>
      <c r="N23" s="104">
        <f>IF(D23&gt;0,M23/D23*100,"-")</f>
        <v>0</v>
      </c>
      <c r="O23" s="103">
        <v>1472</v>
      </c>
      <c r="P23" s="103">
        <v>857</v>
      </c>
      <c r="Q23" s="104">
        <f>IF(D23&gt;0,O23/D23*100,"-")</f>
        <v>83.826879271070624</v>
      </c>
      <c r="R23" s="103">
        <v>9</v>
      </c>
      <c r="S23" s="101"/>
      <c r="T23" s="101"/>
      <c r="U23" s="101"/>
      <c r="V23" s="101" t="s">
        <v>257</v>
      </c>
      <c r="W23" s="101"/>
      <c r="X23" s="101"/>
      <c r="Y23" s="101"/>
      <c r="Z23" s="101" t="s">
        <v>257</v>
      </c>
      <c r="AA23" s="189" t="s">
        <v>256</v>
      </c>
      <c r="AB23" s="190"/>
    </row>
    <row r="24" spans="1:28" s="105" customFormat="1" ht="13.5" customHeight="1">
      <c r="A24" s="101" t="s">
        <v>44</v>
      </c>
      <c r="B24" s="102" t="s">
        <v>288</v>
      </c>
      <c r="C24" s="101" t="s">
        <v>289</v>
      </c>
      <c r="D24" s="103">
        <f>+SUM(E24,+I24)</f>
        <v>6920</v>
      </c>
      <c r="E24" s="103">
        <f>+SUM(G24,+H24)</f>
        <v>1383</v>
      </c>
      <c r="F24" s="104">
        <f>IF(D24&gt;0,E24/D24*100,"-")</f>
        <v>19.985549132947977</v>
      </c>
      <c r="G24" s="103">
        <v>1356</v>
      </c>
      <c r="H24" s="103">
        <v>27</v>
      </c>
      <c r="I24" s="103">
        <f>+SUM(K24,+M24,+O24)</f>
        <v>5537</v>
      </c>
      <c r="J24" s="104">
        <f>IF(D24&gt;0,I24/D24*100,"-")</f>
        <v>80.01445086705202</v>
      </c>
      <c r="K24" s="103">
        <v>0</v>
      </c>
      <c r="L24" s="104">
        <f>IF(D24&gt;0,K24/D24*100,"-")</f>
        <v>0</v>
      </c>
      <c r="M24" s="103">
        <v>0</v>
      </c>
      <c r="N24" s="104">
        <f>IF(D24&gt;0,M24/D24*100,"-")</f>
        <v>0</v>
      </c>
      <c r="O24" s="103">
        <v>5537</v>
      </c>
      <c r="P24" s="103">
        <v>5537</v>
      </c>
      <c r="Q24" s="104">
        <f>IF(D24&gt;0,O24/D24*100,"-")</f>
        <v>80.01445086705202</v>
      </c>
      <c r="R24" s="103">
        <v>39</v>
      </c>
      <c r="S24" s="101" t="s">
        <v>257</v>
      </c>
      <c r="T24" s="101"/>
      <c r="U24" s="101"/>
      <c r="V24" s="101"/>
      <c r="W24" s="101"/>
      <c r="X24" s="101"/>
      <c r="Y24" s="101" t="s">
        <v>257</v>
      </c>
      <c r="Z24" s="101"/>
      <c r="AA24" s="189" t="s">
        <v>256</v>
      </c>
      <c r="AB24" s="190"/>
    </row>
    <row r="25" spans="1:28" s="105" customFormat="1" ht="13.5" customHeight="1">
      <c r="A25" s="101" t="s">
        <v>44</v>
      </c>
      <c r="B25" s="102" t="s">
        <v>290</v>
      </c>
      <c r="C25" s="101" t="s">
        <v>291</v>
      </c>
      <c r="D25" s="103">
        <f>+SUM(E25,+I25)</f>
        <v>1688</v>
      </c>
      <c r="E25" s="103">
        <f>+SUM(G25,+H25)</f>
        <v>536</v>
      </c>
      <c r="F25" s="104">
        <f>IF(D25&gt;0,E25/D25*100,"-")</f>
        <v>31.753554502369667</v>
      </c>
      <c r="G25" s="103">
        <v>536</v>
      </c>
      <c r="H25" s="103">
        <v>0</v>
      </c>
      <c r="I25" s="103">
        <f>+SUM(K25,+M25,+O25)</f>
        <v>1152</v>
      </c>
      <c r="J25" s="104">
        <f>IF(D25&gt;0,I25/D25*100,"-")</f>
        <v>68.246445497630333</v>
      </c>
      <c r="K25" s="103">
        <v>0</v>
      </c>
      <c r="L25" s="104">
        <f>IF(D25&gt;0,K25/D25*100,"-")</f>
        <v>0</v>
      </c>
      <c r="M25" s="103">
        <v>0</v>
      </c>
      <c r="N25" s="104">
        <f>IF(D25&gt;0,M25/D25*100,"-")</f>
        <v>0</v>
      </c>
      <c r="O25" s="103">
        <v>1152</v>
      </c>
      <c r="P25" s="103">
        <v>1152</v>
      </c>
      <c r="Q25" s="104">
        <f>IF(D25&gt;0,O25/D25*100,"-")</f>
        <v>68.246445497630333</v>
      </c>
      <c r="R25" s="103">
        <v>7</v>
      </c>
      <c r="S25" s="101" t="s">
        <v>257</v>
      </c>
      <c r="T25" s="101"/>
      <c r="U25" s="101"/>
      <c r="V25" s="101"/>
      <c r="W25" s="101"/>
      <c r="X25" s="101"/>
      <c r="Y25" s="101" t="s">
        <v>257</v>
      </c>
      <c r="Z25" s="101"/>
      <c r="AA25" s="189" t="s">
        <v>256</v>
      </c>
      <c r="AB25" s="190"/>
    </row>
    <row r="26" spans="1:28" s="105" customFormat="1" ht="13.5" customHeight="1">
      <c r="A26" s="101" t="s">
        <v>44</v>
      </c>
      <c r="B26" s="102" t="s">
        <v>292</v>
      </c>
      <c r="C26" s="101" t="s">
        <v>293</v>
      </c>
      <c r="D26" s="103">
        <f>+SUM(E26,+I26)</f>
        <v>12973</v>
      </c>
      <c r="E26" s="103">
        <f>+SUM(G26,+H26)</f>
        <v>552</v>
      </c>
      <c r="F26" s="104">
        <f>IF(D26&gt;0,E26/D26*100,"-")</f>
        <v>4.2549911354351346</v>
      </c>
      <c r="G26" s="103">
        <v>552</v>
      </c>
      <c r="H26" s="103">
        <v>0</v>
      </c>
      <c r="I26" s="103">
        <f>+SUM(K26,+M26,+O26)</f>
        <v>12421</v>
      </c>
      <c r="J26" s="104">
        <f>IF(D26&gt;0,I26/D26*100,"-")</f>
        <v>95.745008864564866</v>
      </c>
      <c r="K26" s="103">
        <v>7481</v>
      </c>
      <c r="L26" s="104">
        <f>IF(D26&gt;0,K26/D26*100,"-")</f>
        <v>57.665921529330141</v>
      </c>
      <c r="M26" s="103">
        <v>0</v>
      </c>
      <c r="N26" s="104">
        <f>IF(D26&gt;0,M26/D26*100,"-")</f>
        <v>0</v>
      </c>
      <c r="O26" s="103">
        <v>4940</v>
      </c>
      <c r="P26" s="103">
        <v>3597</v>
      </c>
      <c r="Q26" s="104">
        <f>IF(D26&gt;0,O26/D26*100,"-")</f>
        <v>38.079087335234718</v>
      </c>
      <c r="R26" s="103">
        <v>180</v>
      </c>
      <c r="S26" s="101" t="s">
        <v>257</v>
      </c>
      <c r="T26" s="101"/>
      <c r="U26" s="101"/>
      <c r="V26" s="101"/>
      <c r="W26" s="101" t="s">
        <v>257</v>
      </c>
      <c r="X26" s="101"/>
      <c r="Y26" s="101"/>
      <c r="Z26" s="101"/>
      <c r="AA26" s="189" t="s">
        <v>256</v>
      </c>
      <c r="AB26" s="190"/>
    </row>
    <row r="27" spans="1:28" s="105" customFormat="1" ht="13.5" customHeight="1">
      <c r="A27" s="101" t="s">
        <v>44</v>
      </c>
      <c r="B27" s="102" t="s">
        <v>294</v>
      </c>
      <c r="C27" s="101" t="s">
        <v>295</v>
      </c>
      <c r="D27" s="103">
        <f>+SUM(E27,+I27)</f>
        <v>15544</v>
      </c>
      <c r="E27" s="103">
        <f>+SUM(G27,+H27)</f>
        <v>871</v>
      </c>
      <c r="F27" s="104">
        <f>IF(D27&gt;0,E27/D27*100,"-")</f>
        <v>5.6034482758620694</v>
      </c>
      <c r="G27" s="103">
        <v>871</v>
      </c>
      <c r="H27" s="103">
        <v>0</v>
      </c>
      <c r="I27" s="103">
        <f>+SUM(K27,+M27,+O27)</f>
        <v>14673</v>
      </c>
      <c r="J27" s="104">
        <f>IF(D27&gt;0,I27/D27*100,"-")</f>
        <v>94.396551724137936</v>
      </c>
      <c r="K27" s="103">
        <v>7893</v>
      </c>
      <c r="L27" s="104">
        <f>IF(D27&gt;0,K27/D27*100,"-")</f>
        <v>50.778435409161091</v>
      </c>
      <c r="M27" s="103">
        <v>0</v>
      </c>
      <c r="N27" s="104">
        <f>IF(D27&gt;0,M27/D27*100,"-")</f>
        <v>0</v>
      </c>
      <c r="O27" s="103">
        <v>6780</v>
      </c>
      <c r="P27" s="103">
        <v>5518</v>
      </c>
      <c r="Q27" s="104">
        <f>IF(D27&gt;0,O27/D27*100,"-")</f>
        <v>43.618116314976838</v>
      </c>
      <c r="R27" s="103">
        <v>210</v>
      </c>
      <c r="S27" s="101" t="s">
        <v>257</v>
      </c>
      <c r="T27" s="101"/>
      <c r="U27" s="101"/>
      <c r="V27" s="101"/>
      <c r="W27" s="101" t="s">
        <v>257</v>
      </c>
      <c r="X27" s="101"/>
      <c r="Y27" s="101"/>
      <c r="Z27" s="101"/>
      <c r="AA27" s="189" t="s">
        <v>256</v>
      </c>
      <c r="AB27" s="190"/>
    </row>
    <row r="28" spans="1:28" s="105" customFormat="1" ht="13.5" customHeight="1">
      <c r="A28" s="101" t="s">
        <v>44</v>
      </c>
      <c r="B28" s="102" t="s">
        <v>296</v>
      </c>
      <c r="C28" s="101" t="s">
        <v>297</v>
      </c>
      <c r="D28" s="103">
        <f>+SUM(E28,+I28)</f>
        <v>5457</v>
      </c>
      <c r="E28" s="103">
        <f>+SUM(G28,+H28)</f>
        <v>448</v>
      </c>
      <c r="F28" s="104">
        <f>IF(D28&gt;0,E28/D28*100,"-")</f>
        <v>8.2096389957852303</v>
      </c>
      <c r="G28" s="103">
        <v>448</v>
      </c>
      <c r="H28" s="103">
        <v>0</v>
      </c>
      <c r="I28" s="103">
        <f>+SUM(K28,+M28,+O28)</f>
        <v>5009</v>
      </c>
      <c r="J28" s="104">
        <f>IF(D28&gt;0,I28/D28*100,"-")</f>
        <v>91.790361004214773</v>
      </c>
      <c r="K28" s="103">
        <v>1877</v>
      </c>
      <c r="L28" s="104">
        <f>IF(D28&gt;0,K28/D28*100,"-")</f>
        <v>34.396188381894817</v>
      </c>
      <c r="M28" s="103">
        <v>0</v>
      </c>
      <c r="N28" s="104">
        <f>IF(D28&gt;0,M28/D28*100,"-")</f>
        <v>0</v>
      </c>
      <c r="O28" s="103">
        <v>3132</v>
      </c>
      <c r="P28" s="103">
        <v>1600</v>
      </c>
      <c r="Q28" s="104">
        <f>IF(D28&gt;0,O28/D28*100,"-")</f>
        <v>57.394172622319964</v>
      </c>
      <c r="R28" s="103">
        <v>100</v>
      </c>
      <c r="S28" s="101" t="s">
        <v>257</v>
      </c>
      <c r="T28" s="101"/>
      <c r="U28" s="101"/>
      <c r="V28" s="101"/>
      <c r="W28" s="101" t="s">
        <v>257</v>
      </c>
      <c r="X28" s="101"/>
      <c r="Y28" s="101"/>
      <c r="Z28" s="101"/>
      <c r="AA28" s="189" t="s">
        <v>256</v>
      </c>
      <c r="AB28" s="190"/>
    </row>
    <row r="29" spans="1:28" s="105" customFormat="1" ht="13.5" customHeight="1">
      <c r="A29" s="101" t="s">
        <v>44</v>
      </c>
      <c r="B29" s="102" t="s">
        <v>298</v>
      </c>
      <c r="C29" s="101" t="s">
        <v>299</v>
      </c>
      <c r="D29" s="103">
        <f>+SUM(E29,+I29)</f>
        <v>9528</v>
      </c>
      <c r="E29" s="103">
        <f>+SUM(G29,+H29)</f>
        <v>594</v>
      </c>
      <c r="F29" s="104">
        <f>IF(D29&gt;0,E29/D29*100,"-")</f>
        <v>6.2342569269521411</v>
      </c>
      <c r="G29" s="103">
        <v>594</v>
      </c>
      <c r="H29" s="103">
        <v>0</v>
      </c>
      <c r="I29" s="103">
        <f>+SUM(K29,+M29,+O29)</f>
        <v>8934</v>
      </c>
      <c r="J29" s="104">
        <f>IF(D29&gt;0,I29/D29*100,"-")</f>
        <v>93.765743073047858</v>
      </c>
      <c r="K29" s="103">
        <v>3469</v>
      </c>
      <c r="L29" s="104">
        <f>IF(D29&gt;0,K29/D29*100,"-")</f>
        <v>36.408480268681778</v>
      </c>
      <c r="M29" s="103">
        <v>0</v>
      </c>
      <c r="N29" s="104">
        <f>IF(D29&gt;0,M29/D29*100,"-")</f>
        <v>0</v>
      </c>
      <c r="O29" s="103">
        <v>5465</v>
      </c>
      <c r="P29" s="103">
        <v>4130</v>
      </c>
      <c r="Q29" s="104">
        <f>IF(D29&gt;0,O29/D29*100,"-")</f>
        <v>57.35726280436608</v>
      </c>
      <c r="R29" s="103">
        <v>273</v>
      </c>
      <c r="S29" s="101" t="s">
        <v>257</v>
      </c>
      <c r="T29" s="101"/>
      <c r="U29" s="101"/>
      <c r="V29" s="101"/>
      <c r="W29" s="101" t="s">
        <v>257</v>
      </c>
      <c r="X29" s="101"/>
      <c r="Y29" s="101"/>
      <c r="Z29" s="101"/>
      <c r="AA29" s="189" t="s">
        <v>256</v>
      </c>
      <c r="AB29" s="190"/>
    </row>
    <row r="30" spans="1:28" s="105" customFormat="1" ht="13.5" customHeight="1">
      <c r="A30" s="101" t="s">
        <v>44</v>
      </c>
      <c r="B30" s="102" t="s">
        <v>300</v>
      </c>
      <c r="C30" s="101" t="s">
        <v>301</v>
      </c>
      <c r="D30" s="103">
        <f>+SUM(E30,+I30)</f>
        <v>6216</v>
      </c>
      <c r="E30" s="103">
        <f>+SUM(G30,+H30)</f>
        <v>8</v>
      </c>
      <c r="F30" s="104">
        <f>IF(D30&gt;0,E30/D30*100,"-")</f>
        <v>0.1287001287001287</v>
      </c>
      <c r="G30" s="103">
        <v>8</v>
      </c>
      <c r="H30" s="103">
        <v>0</v>
      </c>
      <c r="I30" s="103">
        <f>+SUM(K30,+M30,+O30)</f>
        <v>6208</v>
      </c>
      <c r="J30" s="104">
        <f>IF(D30&gt;0,I30/D30*100,"-")</f>
        <v>99.871299871299868</v>
      </c>
      <c r="K30" s="103">
        <v>4594</v>
      </c>
      <c r="L30" s="104">
        <f>IF(D30&gt;0,K30/D30*100,"-")</f>
        <v>73.906048906048909</v>
      </c>
      <c r="M30" s="103">
        <v>0</v>
      </c>
      <c r="N30" s="104">
        <f>IF(D30&gt;0,M30/D30*100,"-")</f>
        <v>0</v>
      </c>
      <c r="O30" s="103">
        <v>1614</v>
      </c>
      <c r="P30" s="103">
        <v>933</v>
      </c>
      <c r="Q30" s="104">
        <f>IF(D30&gt;0,O30/D30*100,"-")</f>
        <v>25.965250965250963</v>
      </c>
      <c r="R30" s="103">
        <v>277</v>
      </c>
      <c r="S30" s="101" t="s">
        <v>257</v>
      </c>
      <c r="T30" s="101"/>
      <c r="U30" s="101"/>
      <c r="V30" s="101"/>
      <c r="W30" s="101" t="s">
        <v>257</v>
      </c>
      <c r="X30" s="101"/>
      <c r="Y30" s="101"/>
      <c r="Z30" s="101"/>
      <c r="AA30" s="189" t="s">
        <v>256</v>
      </c>
      <c r="AB30" s="190"/>
    </row>
    <row r="31" spans="1:28" s="105" customFormat="1" ht="13.5" customHeight="1">
      <c r="A31" s="101" t="s">
        <v>44</v>
      </c>
      <c r="B31" s="102" t="s">
        <v>302</v>
      </c>
      <c r="C31" s="101" t="s">
        <v>303</v>
      </c>
      <c r="D31" s="103">
        <f>+SUM(E31,+I31)</f>
        <v>3641</v>
      </c>
      <c r="E31" s="103">
        <f>+SUM(G31,+H31)</f>
        <v>171</v>
      </c>
      <c r="F31" s="104">
        <f>IF(D31&gt;0,E31/D31*100,"-")</f>
        <v>4.6965119472672345</v>
      </c>
      <c r="G31" s="103">
        <v>171</v>
      </c>
      <c r="H31" s="103">
        <v>0</v>
      </c>
      <c r="I31" s="103">
        <f>+SUM(K31,+M31,+O31)</f>
        <v>3470</v>
      </c>
      <c r="J31" s="104">
        <f>IF(D31&gt;0,I31/D31*100,"-")</f>
        <v>95.30348805273276</v>
      </c>
      <c r="K31" s="103">
        <v>0</v>
      </c>
      <c r="L31" s="104">
        <f>IF(D31&gt;0,K31/D31*100,"-")</f>
        <v>0</v>
      </c>
      <c r="M31" s="103">
        <v>0</v>
      </c>
      <c r="N31" s="104">
        <f>IF(D31&gt;0,M31/D31*100,"-")</f>
        <v>0</v>
      </c>
      <c r="O31" s="103">
        <v>3470</v>
      </c>
      <c r="P31" s="103">
        <v>3172</v>
      </c>
      <c r="Q31" s="104">
        <f>IF(D31&gt;0,O31/D31*100,"-")</f>
        <v>95.30348805273276</v>
      </c>
      <c r="R31" s="103">
        <v>188</v>
      </c>
      <c r="S31" s="101" t="s">
        <v>257</v>
      </c>
      <c r="T31" s="101"/>
      <c r="U31" s="101"/>
      <c r="V31" s="101"/>
      <c r="W31" s="101" t="s">
        <v>257</v>
      </c>
      <c r="X31" s="101"/>
      <c r="Y31" s="101"/>
      <c r="Z31" s="101"/>
      <c r="AA31" s="189" t="s">
        <v>256</v>
      </c>
      <c r="AB31" s="190"/>
    </row>
    <row r="32" spans="1:28" s="105" customFormat="1" ht="13.5" customHeight="1">
      <c r="A32" s="101" t="s">
        <v>44</v>
      </c>
      <c r="B32" s="102" t="s">
        <v>304</v>
      </c>
      <c r="C32" s="101" t="s">
        <v>305</v>
      </c>
      <c r="D32" s="103">
        <f>+SUM(E32,+I32)</f>
        <v>13325</v>
      </c>
      <c r="E32" s="103">
        <f>+SUM(G32,+H32)</f>
        <v>1694</v>
      </c>
      <c r="F32" s="104">
        <f>IF(D32&gt;0,E32/D32*100,"-")</f>
        <v>12.712945590994371</v>
      </c>
      <c r="G32" s="103">
        <v>1694</v>
      </c>
      <c r="H32" s="103">
        <v>0</v>
      </c>
      <c r="I32" s="103">
        <f>+SUM(K32,+M32,+O32)</f>
        <v>11631</v>
      </c>
      <c r="J32" s="104">
        <f>IF(D32&gt;0,I32/D32*100,"-")</f>
        <v>87.28705440900562</v>
      </c>
      <c r="K32" s="103">
        <v>2084</v>
      </c>
      <c r="L32" s="104">
        <f>IF(D32&gt;0,K32/D32*100,"-")</f>
        <v>15.639774859287053</v>
      </c>
      <c r="M32" s="103">
        <v>0</v>
      </c>
      <c r="N32" s="104">
        <f>IF(D32&gt;0,M32/D32*100,"-")</f>
        <v>0</v>
      </c>
      <c r="O32" s="103">
        <v>9547</v>
      </c>
      <c r="P32" s="103">
        <v>7368</v>
      </c>
      <c r="Q32" s="104">
        <f>IF(D32&gt;0,O32/D32*100,"-")</f>
        <v>71.647279549718576</v>
      </c>
      <c r="R32" s="103">
        <v>269</v>
      </c>
      <c r="S32" s="101" t="s">
        <v>257</v>
      </c>
      <c r="T32" s="101"/>
      <c r="U32" s="101"/>
      <c r="V32" s="101"/>
      <c r="W32" s="101" t="s">
        <v>257</v>
      </c>
      <c r="X32" s="101"/>
      <c r="Y32" s="101"/>
      <c r="Z32" s="101"/>
      <c r="AA32" s="189" t="s">
        <v>256</v>
      </c>
      <c r="AB32" s="190"/>
    </row>
    <row r="33" spans="1:28" s="105" customFormat="1" ht="13.5" customHeight="1">
      <c r="A33" s="101" t="s">
        <v>44</v>
      </c>
      <c r="B33" s="102" t="s">
        <v>306</v>
      </c>
      <c r="C33" s="101" t="s">
        <v>307</v>
      </c>
      <c r="D33" s="103">
        <f>+SUM(E33,+I33)</f>
        <v>4207</v>
      </c>
      <c r="E33" s="103">
        <f>+SUM(G33,+H33)</f>
        <v>1766</v>
      </c>
      <c r="F33" s="104">
        <f>IF(D33&gt;0,E33/D33*100,"-")</f>
        <v>41.977656287140483</v>
      </c>
      <c r="G33" s="103">
        <v>1766</v>
      </c>
      <c r="H33" s="103">
        <v>0</v>
      </c>
      <c r="I33" s="103">
        <f>+SUM(K33,+M33,+O33)</f>
        <v>2441</v>
      </c>
      <c r="J33" s="104">
        <f>IF(D33&gt;0,I33/D33*100,"-")</f>
        <v>58.022343712859517</v>
      </c>
      <c r="K33" s="103">
        <v>972</v>
      </c>
      <c r="L33" s="104">
        <f>IF(D33&gt;0,K33/D33*100,"-")</f>
        <v>23.104349893035415</v>
      </c>
      <c r="M33" s="103">
        <v>0</v>
      </c>
      <c r="N33" s="104">
        <f>IF(D33&gt;0,M33/D33*100,"-")</f>
        <v>0</v>
      </c>
      <c r="O33" s="103">
        <v>1469</v>
      </c>
      <c r="P33" s="103">
        <v>1003</v>
      </c>
      <c r="Q33" s="104">
        <f>IF(D33&gt;0,O33/D33*100,"-")</f>
        <v>34.917993819824098</v>
      </c>
      <c r="R33" s="103">
        <v>65</v>
      </c>
      <c r="S33" s="101"/>
      <c r="T33" s="101" t="s">
        <v>257</v>
      </c>
      <c r="U33" s="101"/>
      <c r="V33" s="101"/>
      <c r="W33" s="101"/>
      <c r="X33" s="101" t="s">
        <v>257</v>
      </c>
      <c r="Y33" s="101"/>
      <c r="Z33" s="101"/>
      <c r="AA33" s="189" t="s">
        <v>256</v>
      </c>
      <c r="AB33" s="190"/>
    </row>
    <row r="34" spans="1:28" s="105" customFormat="1" ht="13.5" customHeight="1">
      <c r="A34" s="101" t="s">
        <v>44</v>
      </c>
      <c r="B34" s="102" t="s">
        <v>308</v>
      </c>
      <c r="C34" s="101" t="s">
        <v>309</v>
      </c>
      <c r="D34" s="103">
        <f>+SUM(E34,+I34)</f>
        <v>3232</v>
      </c>
      <c r="E34" s="103">
        <f>+SUM(G34,+H34)</f>
        <v>269</v>
      </c>
      <c r="F34" s="104">
        <f>IF(D34&gt;0,E34/D34*100,"-")</f>
        <v>8.3230198019801982</v>
      </c>
      <c r="G34" s="103">
        <v>269</v>
      </c>
      <c r="H34" s="103">
        <v>0</v>
      </c>
      <c r="I34" s="103">
        <f>+SUM(K34,+M34,+O34)</f>
        <v>2963</v>
      </c>
      <c r="J34" s="104">
        <f>IF(D34&gt;0,I34/D34*100,"-")</f>
        <v>91.676980198019791</v>
      </c>
      <c r="K34" s="103">
        <v>2393</v>
      </c>
      <c r="L34" s="104">
        <f>IF(D34&gt;0,K34/D34*100,"-")</f>
        <v>74.040841584158414</v>
      </c>
      <c r="M34" s="103">
        <v>0</v>
      </c>
      <c r="N34" s="104">
        <f>IF(D34&gt;0,M34/D34*100,"-")</f>
        <v>0</v>
      </c>
      <c r="O34" s="103">
        <v>570</v>
      </c>
      <c r="P34" s="103">
        <v>286</v>
      </c>
      <c r="Q34" s="104">
        <f>IF(D34&gt;0,O34/D34*100,"-")</f>
        <v>17.636138613861384</v>
      </c>
      <c r="R34" s="103">
        <v>11</v>
      </c>
      <c r="S34" s="101"/>
      <c r="T34" s="101"/>
      <c r="U34" s="101"/>
      <c r="V34" s="101" t="s">
        <v>257</v>
      </c>
      <c r="W34" s="101"/>
      <c r="X34" s="101"/>
      <c r="Y34" s="101"/>
      <c r="Z34" s="101" t="s">
        <v>257</v>
      </c>
      <c r="AA34" s="189" t="s">
        <v>256</v>
      </c>
      <c r="AB34" s="190"/>
    </row>
    <row r="35" spans="1:28" s="105" customFormat="1" ht="13.5" customHeight="1">
      <c r="A35" s="101" t="s">
        <v>44</v>
      </c>
      <c r="B35" s="102" t="s">
        <v>310</v>
      </c>
      <c r="C35" s="101" t="s">
        <v>311</v>
      </c>
      <c r="D35" s="103">
        <f>+SUM(E35,+I35)</f>
        <v>7228</v>
      </c>
      <c r="E35" s="103">
        <f>+SUM(G35,+H35)</f>
        <v>949</v>
      </c>
      <c r="F35" s="104">
        <f>IF(D35&gt;0,E35/D35*100,"-")</f>
        <v>13.129496402877697</v>
      </c>
      <c r="G35" s="103">
        <v>949</v>
      </c>
      <c r="H35" s="103">
        <v>0</v>
      </c>
      <c r="I35" s="103">
        <f>+SUM(K35,+M35,+O35)</f>
        <v>6279</v>
      </c>
      <c r="J35" s="104">
        <f>IF(D35&gt;0,I35/D35*100,"-")</f>
        <v>86.870503597122308</v>
      </c>
      <c r="K35" s="103">
        <v>0</v>
      </c>
      <c r="L35" s="104">
        <f>IF(D35&gt;0,K35/D35*100,"-")</f>
        <v>0</v>
      </c>
      <c r="M35" s="103">
        <v>0</v>
      </c>
      <c r="N35" s="104">
        <f>IF(D35&gt;0,M35/D35*100,"-")</f>
        <v>0</v>
      </c>
      <c r="O35" s="103">
        <v>6279</v>
      </c>
      <c r="P35" s="103">
        <v>5781</v>
      </c>
      <c r="Q35" s="104">
        <f>IF(D35&gt;0,O35/D35*100,"-")</f>
        <v>86.870503597122308</v>
      </c>
      <c r="R35" s="103">
        <v>438</v>
      </c>
      <c r="S35" s="101"/>
      <c r="T35" s="101"/>
      <c r="U35" s="101"/>
      <c r="V35" s="101" t="s">
        <v>257</v>
      </c>
      <c r="W35" s="101"/>
      <c r="X35" s="101"/>
      <c r="Y35" s="101"/>
      <c r="Z35" s="101" t="s">
        <v>257</v>
      </c>
      <c r="AA35" s="189" t="s">
        <v>256</v>
      </c>
      <c r="AB35" s="190"/>
    </row>
    <row r="36" spans="1:28" s="105" customFormat="1" ht="13.5" customHeight="1">
      <c r="A36" s="101" t="s">
        <v>44</v>
      </c>
      <c r="B36" s="102" t="s">
        <v>312</v>
      </c>
      <c r="C36" s="101" t="s">
        <v>313</v>
      </c>
      <c r="D36" s="103">
        <f>+SUM(E36,+I36)</f>
        <v>18337</v>
      </c>
      <c r="E36" s="103">
        <f>+SUM(G36,+H36)</f>
        <v>863</v>
      </c>
      <c r="F36" s="104">
        <f>IF(D36&gt;0,E36/D36*100,"-")</f>
        <v>4.7063314609805316</v>
      </c>
      <c r="G36" s="103">
        <v>863</v>
      </c>
      <c r="H36" s="103">
        <v>0</v>
      </c>
      <c r="I36" s="103">
        <f>+SUM(K36,+M36,+O36)</f>
        <v>17474</v>
      </c>
      <c r="J36" s="104">
        <f>IF(D36&gt;0,I36/D36*100,"-")</f>
        <v>95.293668539019478</v>
      </c>
      <c r="K36" s="103">
        <v>7529</v>
      </c>
      <c r="L36" s="104">
        <f>IF(D36&gt;0,K36/D36*100,"-")</f>
        <v>41.059060915089709</v>
      </c>
      <c r="M36" s="103">
        <v>0</v>
      </c>
      <c r="N36" s="104">
        <f>IF(D36&gt;0,M36/D36*100,"-")</f>
        <v>0</v>
      </c>
      <c r="O36" s="103">
        <v>9945</v>
      </c>
      <c r="P36" s="103">
        <v>5651</v>
      </c>
      <c r="Q36" s="104">
        <f>IF(D36&gt;0,O36/D36*100,"-")</f>
        <v>54.234607623929762</v>
      </c>
      <c r="R36" s="103">
        <v>263</v>
      </c>
      <c r="S36" s="101"/>
      <c r="T36" s="101"/>
      <c r="U36" s="101"/>
      <c r="V36" s="101" t="s">
        <v>257</v>
      </c>
      <c r="W36" s="101"/>
      <c r="X36" s="101"/>
      <c r="Y36" s="101"/>
      <c r="Z36" s="101" t="s">
        <v>257</v>
      </c>
      <c r="AA36" s="189" t="s">
        <v>256</v>
      </c>
      <c r="AB36" s="190"/>
    </row>
    <row r="37" spans="1:28" s="105" customFormat="1" ht="13.5" customHeight="1">
      <c r="A37" s="101" t="s">
        <v>44</v>
      </c>
      <c r="B37" s="102" t="s">
        <v>314</v>
      </c>
      <c r="C37" s="101" t="s">
        <v>315</v>
      </c>
      <c r="D37" s="103">
        <f>+SUM(E37,+I37)</f>
        <v>36350</v>
      </c>
      <c r="E37" s="103">
        <f>+SUM(G37,+H37)</f>
        <v>199</v>
      </c>
      <c r="F37" s="104">
        <f>IF(D37&gt;0,E37/D37*100,"-")</f>
        <v>0.5474552957359009</v>
      </c>
      <c r="G37" s="103">
        <v>199</v>
      </c>
      <c r="H37" s="103">
        <v>0</v>
      </c>
      <c r="I37" s="103">
        <f>+SUM(K37,+M37,+O37)</f>
        <v>36151</v>
      </c>
      <c r="J37" s="104">
        <f>IF(D37&gt;0,I37/D37*100,"-")</f>
        <v>99.452544704264099</v>
      </c>
      <c r="K37" s="103">
        <v>26254</v>
      </c>
      <c r="L37" s="104">
        <f>IF(D37&gt;0,K37/D37*100,"-")</f>
        <v>72.225584594222838</v>
      </c>
      <c r="M37" s="103">
        <v>0</v>
      </c>
      <c r="N37" s="104">
        <f>IF(D37&gt;0,M37/D37*100,"-")</f>
        <v>0</v>
      </c>
      <c r="O37" s="103">
        <v>9897</v>
      </c>
      <c r="P37" s="103">
        <v>2584</v>
      </c>
      <c r="Q37" s="104">
        <f>IF(D37&gt;0,O37/D37*100,"-")</f>
        <v>27.226960110041265</v>
      </c>
      <c r="R37" s="103">
        <v>1049</v>
      </c>
      <c r="S37" s="101"/>
      <c r="T37" s="101"/>
      <c r="U37" s="101"/>
      <c r="V37" s="101" t="s">
        <v>257</v>
      </c>
      <c r="W37" s="101"/>
      <c r="X37" s="101"/>
      <c r="Y37" s="101"/>
      <c r="Z37" s="101" t="s">
        <v>257</v>
      </c>
      <c r="AA37" s="189" t="s">
        <v>256</v>
      </c>
      <c r="AB37" s="190"/>
    </row>
    <row r="38" spans="1:28" s="105" customFormat="1" ht="13.5" customHeight="1">
      <c r="A38" s="101" t="s">
        <v>44</v>
      </c>
      <c r="B38" s="102" t="s">
        <v>316</v>
      </c>
      <c r="C38" s="101" t="s">
        <v>317</v>
      </c>
      <c r="D38" s="103">
        <f>+SUM(E38,+I38)</f>
        <v>14310</v>
      </c>
      <c r="E38" s="103">
        <f>+SUM(G38,+H38)</f>
        <v>620</v>
      </c>
      <c r="F38" s="104">
        <f>IF(D38&gt;0,E38/D38*100,"-")</f>
        <v>4.332634521313766</v>
      </c>
      <c r="G38" s="103">
        <v>620</v>
      </c>
      <c r="H38" s="103">
        <v>0</v>
      </c>
      <c r="I38" s="103">
        <f>+SUM(K38,+M38,+O38)</f>
        <v>13690</v>
      </c>
      <c r="J38" s="104">
        <f>IF(D38&gt;0,I38/D38*100,"-")</f>
        <v>95.667365478686222</v>
      </c>
      <c r="K38" s="103">
        <v>2371</v>
      </c>
      <c r="L38" s="104">
        <f>IF(D38&gt;0,K38/D38*100,"-")</f>
        <v>16.568832983927322</v>
      </c>
      <c r="M38" s="103">
        <v>0</v>
      </c>
      <c r="N38" s="104">
        <f>IF(D38&gt;0,M38/D38*100,"-")</f>
        <v>0</v>
      </c>
      <c r="O38" s="103">
        <v>11319</v>
      </c>
      <c r="P38" s="103">
        <v>9090</v>
      </c>
      <c r="Q38" s="104">
        <f>IF(D38&gt;0,O38/D38*100,"-")</f>
        <v>79.098532494758913</v>
      </c>
      <c r="R38" s="103">
        <v>345</v>
      </c>
      <c r="S38" s="101" t="s">
        <v>257</v>
      </c>
      <c r="T38" s="101"/>
      <c r="U38" s="101"/>
      <c r="V38" s="101"/>
      <c r="W38" s="101"/>
      <c r="X38" s="101"/>
      <c r="Y38" s="101"/>
      <c r="Z38" s="101" t="s">
        <v>257</v>
      </c>
      <c r="AA38" s="189" t="s">
        <v>256</v>
      </c>
      <c r="AB38" s="190"/>
    </row>
    <row r="39" spans="1:28" s="105" customFormat="1" ht="13.5" customHeight="1">
      <c r="A39" s="101" t="s">
        <v>44</v>
      </c>
      <c r="B39" s="102" t="s">
        <v>318</v>
      </c>
      <c r="C39" s="101" t="s">
        <v>319</v>
      </c>
      <c r="D39" s="103">
        <f>+SUM(E39,+I39)</f>
        <v>11154</v>
      </c>
      <c r="E39" s="103">
        <f>+SUM(G39,+H39)</f>
        <v>339</v>
      </c>
      <c r="F39" s="104">
        <f>IF(D39&gt;0,E39/D39*100,"-")</f>
        <v>3.0392684238838084</v>
      </c>
      <c r="G39" s="103">
        <v>339</v>
      </c>
      <c r="H39" s="103">
        <v>0</v>
      </c>
      <c r="I39" s="103">
        <f>+SUM(K39,+M39,+O39)</f>
        <v>10815</v>
      </c>
      <c r="J39" s="104">
        <f>IF(D39&gt;0,I39/D39*100,"-")</f>
        <v>96.960731576116189</v>
      </c>
      <c r="K39" s="103">
        <v>4520</v>
      </c>
      <c r="L39" s="104">
        <f>IF(D39&gt;0,K39/D39*100,"-")</f>
        <v>40.523578985117446</v>
      </c>
      <c r="M39" s="103">
        <v>0</v>
      </c>
      <c r="N39" s="104">
        <f>IF(D39&gt;0,M39/D39*100,"-")</f>
        <v>0</v>
      </c>
      <c r="O39" s="103">
        <v>6295</v>
      </c>
      <c r="P39" s="103">
        <v>3105</v>
      </c>
      <c r="Q39" s="104">
        <f>IF(D39&gt;0,O39/D39*100,"-")</f>
        <v>56.437152590998743</v>
      </c>
      <c r="R39" s="103">
        <v>285</v>
      </c>
      <c r="S39" s="101" t="s">
        <v>257</v>
      </c>
      <c r="T39" s="101"/>
      <c r="U39" s="101"/>
      <c r="V39" s="101"/>
      <c r="W39" s="101"/>
      <c r="X39" s="101"/>
      <c r="Y39" s="101"/>
      <c r="Z39" s="101" t="s">
        <v>257</v>
      </c>
      <c r="AA39" s="189" t="s">
        <v>256</v>
      </c>
      <c r="AB39" s="190"/>
    </row>
    <row r="40" spans="1:28" s="105" customFormat="1" ht="13.5" customHeight="1">
      <c r="A40" s="101" t="s">
        <v>44</v>
      </c>
      <c r="B40" s="102" t="s">
        <v>320</v>
      </c>
      <c r="C40" s="101" t="s">
        <v>321</v>
      </c>
      <c r="D40" s="103">
        <f>+SUM(E40,+I40)</f>
        <v>11221</v>
      </c>
      <c r="E40" s="103">
        <f>+SUM(G40,+H40)</f>
        <v>1098</v>
      </c>
      <c r="F40" s="104">
        <f>IF(D40&gt;0,E40/D40*100,"-")</f>
        <v>9.7852241333214511</v>
      </c>
      <c r="G40" s="103">
        <v>1098</v>
      </c>
      <c r="H40" s="103">
        <v>0</v>
      </c>
      <c r="I40" s="103">
        <f>+SUM(K40,+M40,+O40)</f>
        <v>10123</v>
      </c>
      <c r="J40" s="104">
        <f>IF(D40&gt;0,I40/D40*100,"-")</f>
        <v>90.214775866678551</v>
      </c>
      <c r="K40" s="103">
        <v>2091</v>
      </c>
      <c r="L40" s="104">
        <f>IF(D40&gt;0,K40/D40*100,"-")</f>
        <v>18.634702789412707</v>
      </c>
      <c r="M40" s="103">
        <v>571</v>
      </c>
      <c r="N40" s="104">
        <f>IF(D40&gt;0,M40/D40*100,"-")</f>
        <v>5.0886730237946711</v>
      </c>
      <c r="O40" s="103">
        <v>7461</v>
      </c>
      <c r="P40" s="103">
        <v>4136</v>
      </c>
      <c r="Q40" s="104">
        <f>IF(D40&gt;0,O40/D40*100,"-")</f>
        <v>66.491400053471168</v>
      </c>
      <c r="R40" s="103">
        <v>414</v>
      </c>
      <c r="S40" s="101" t="s">
        <v>257</v>
      </c>
      <c r="T40" s="101"/>
      <c r="U40" s="101"/>
      <c r="V40" s="101"/>
      <c r="W40" s="101"/>
      <c r="X40" s="101"/>
      <c r="Y40" s="101"/>
      <c r="Z40" s="101" t="s">
        <v>257</v>
      </c>
      <c r="AA40" s="189" t="s">
        <v>256</v>
      </c>
      <c r="AB40" s="190"/>
    </row>
    <row r="41" spans="1:28" s="105" customFormat="1" ht="13.5" customHeight="1">
      <c r="A41" s="101" t="s">
        <v>44</v>
      </c>
      <c r="B41" s="102" t="s">
        <v>322</v>
      </c>
      <c r="C41" s="101" t="s">
        <v>323</v>
      </c>
      <c r="D41" s="103">
        <f>+SUM(E41,+I41)</f>
        <v>41891</v>
      </c>
      <c r="E41" s="103">
        <f>+SUM(G41,+H41)</f>
        <v>2342</v>
      </c>
      <c r="F41" s="104">
        <f>IF(D41&gt;0,E41/D41*100,"-")</f>
        <v>5.5906996729607794</v>
      </c>
      <c r="G41" s="103">
        <v>2342</v>
      </c>
      <c r="H41" s="103">
        <v>0</v>
      </c>
      <c r="I41" s="103">
        <f>+SUM(K41,+M41,+O41)</f>
        <v>39549</v>
      </c>
      <c r="J41" s="104">
        <f>IF(D41&gt;0,I41/D41*100,"-")</f>
        <v>94.409300327039219</v>
      </c>
      <c r="K41" s="103">
        <v>8589</v>
      </c>
      <c r="L41" s="104">
        <f>IF(D41&gt;0,K41/D41*100,"-")</f>
        <v>20.503210713518417</v>
      </c>
      <c r="M41" s="103">
        <v>0</v>
      </c>
      <c r="N41" s="104">
        <f>IF(D41&gt;0,M41/D41*100,"-")</f>
        <v>0</v>
      </c>
      <c r="O41" s="103">
        <v>30960</v>
      </c>
      <c r="P41" s="103">
        <v>20330</v>
      </c>
      <c r="Q41" s="104">
        <f>IF(D41&gt;0,O41/D41*100,"-")</f>
        <v>73.906089613520805</v>
      </c>
      <c r="R41" s="103">
        <v>7940</v>
      </c>
      <c r="S41" s="101"/>
      <c r="T41" s="101"/>
      <c r="U41" s="101"/>
      <c r="V41" s="101" t="s">
        <v>257</v>
      </c>
      <c r="W41" s="101"/>
      <c r="X41" s="101"/>
      <c r="Y41" s="101"/>
      <c r="Z41" s="101" t="s">
        <v>257</v>
      </c>
      <c r="AA41" s="189" t="s">
        <v>256</v>
      </c>
      <c r="AB41" s="190"/>
    </row>
    <row r="42" spans="1:28" s="105" customFormat="1" ht="13.5" customHeight="1">
      <c r="A42" s="101" t="s">
        <v>44</v>
      </c>
      <c r="B42" s="102" t="s">
        <v>324</v>
      </c>
      <c r="C42" s="101" t="s">
        <v>325</v>
      </c>
      <c r="D42" s="103">
        <f>+SUM(E42,+I42)</f>
        <v>26241</v>
      </c>
      <c r="E42" s="103">
        <f>+SUM(G42,+H42)</f>
        <v>1967</v>
      </c>
      <c r="F42" s="104">
        <f>IF(D42&gt;0,E42/D42*100,"-")</f>
        <v>7.4959033573415645</v>
      </c>
      <c r="G42" s="103">
        <v>1967</v>
      </c>
      <c r="H42" s="103">
        <v>0</v>
      </c>
      <c r="I42" s="103">
        <f>+SUM(K42,+M42,+O42)</f>
        <v>24274</v>
      </c>
      <c r="J42" s="104">
        <f>IF(D42&gt;0,I42/D42*100,"-")</f>
        <v>92.504096642658439</v>
      </c>
      <c r="K42" s="103">
        <v>4529</v>
      </c>
      <c r="L42" s="104">
        <f>IF(D42&gt;0,K42/D42*100,"-")</f>
        <v>17.259250790747306</v>
      </c>
      <c r="M42" s="103">
        <v>1330</v>
      </c>
      <c r="N42" s="104">
        <f>IF(D42&gt;0,M42/D42*100,"-")</f>
        <v>5.0684044053199191</v>
      </c>
      <c r="O42" s="103">
        <v>18415</v>
      </c>
      <c r="P42" s="103">
        <v>8608</v>
      </c>
      <c r="Q42" s="104">
        <f>IF(D42&gt;0,O42/D42*100,"-")</f>
        <v>70.176441446591213</v>
      </c>
      <c r="R42" s="103">
        <v>774</v>
      </c>
      <c r="S42" s="101" t="s">
        <v>257</v>
      </c>
      <c r="T42" s="101"/>
      <c r="U42" s="101"/>
      <c r="V42" s="101"/>
      <c r="W42" s="101" t="s">
        <v>257</v>
      </c>
      <c r="X42" s="101"/>
      <c r="Y42" s="101"/>
      <c r="Z42" s="101"/>
      <c r="AA42" s="189" t="s">
        <v>256</v>
      </c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42">
    <sortCondition ref="A8:A42"/>
    <sortCondition ref="B8:B42"/>
    <sortCondition ref="C8:C42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&amp;L水洗化人口等（令和2年度実績）</oddHeader>
  </headerFooter>
  <colBreaks count="1" manualBreakCount="1">
    <brk id="17" min="1" max="4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群馬県</v>
      </c>
      <c r="B7" s="107" t="str">
        <f>水洗化人口等!B7</f>
        <v>10000</v>
      </c>
      <c r="C7" s="106" t="s">
        <v>200</v>
      </c>
      <c r="D7" s="108">
        <f>SUM(E7,+H7,+K7)</f>
        <v>484737</v>
      </c>
      <c r="E7" s="108">
        <f>SUM(F7:G7)</f>
        <v>852</v>
      </c>
      <c r="F7" s="108">
        <f>SUM(F$8:F$207)</f>
        <v>127</v>
      </c>
      <c r="G7" s="108">
        <f>SUM(G$8:G$207)</f>
        <v>725</v>
      </c>
      <c r="H7" s="108">
        <f>SUM(I7:J7)</f>
        <v>25221</v>
      </c>
      <c r="I7" s="108">
        <f>SUM(I$8:I$207)</f>
        <v>8917</v>
      </c>
      <c r="J7" s="108">
        <f>SUM(J$8:J$207)</f>
        <v>16304</v>
      </c>
      <c r="K7" s="108">
        <f>SUM(L7:M7)</f>
        <v>458664</v>
      </c>
      <c r="L7" s="108">
        <f>SUM(L$8:L$207)</f>
        <v>47200</v>
      </c>
      <c r="M7" s="108">
        <f>SUM(M$8:M$207)</f>
        <v>411464</v>
      </c>
      <c r="N7" s="108">
        <f>SUM(O7,+V7,+AC7)</f>
        <v>484760</v>
      </c>
      <c r="O7" s="108">
        <f>SUM(P7:U7)</f>
        <v>56244</v>
      </c>
      <c r="P7" s="108">
        <f t="shared" ref="P7:U7" si="0">SUM(P$8:P$207)</f>
        <v>54858</v>
      </c>
      <c r="Q7" s="108">
        <f t="shared" si="0"/>
        <v>0</v>
      </c>
      <c r="R7" s="108">
        <f t="shared" si="0"/>
        <v>0</v>
      </c>
      <c r="S7" s="108">
        <f t="shared" si="0"/>
        <v>1386</v>
      </c>
      <c r="T7" s="108">
        <f t="shared" si="0"/>
        <v>0</v>
      </c>
      <c r="U7" s="108">
        <f t="shared" si="0"/>
        <v>0</v>
      </c>
      <c r="V7" s="108">
        <f>SUM(W7:AB7)</f>
        <v>428493</v>
      </c>
      <c r="W7" s="108">
        <f t="shared" ref="W7:AB7" si="1">SUM(W$8:W$207)</f>
        <v>399332</v>
      </c>
      <c r="X7" s="108">
        <f t="shared" si="1"/>
        <v>4178</v>
      </c>
      <c r="Y7" s="108">
        <f t="shared" si="1"/>
        <v>0</v>
      </c>
      <c r="Z7" s="108">
        <f t="shared" si="1"/>
        <v>15798</v>
      </c>
      <c r="AA7" s="108">
        <f t="shared" si="1"/>
        <v>0</v>
      </c>
      <c r="AB7" s="108">
        <f t="shared" si="1"/>
        <v>9185</v>
      </c>
      <c r="AC7" s="108">
        <f>SUM(AD7:AE7)</f>
        <v>23</v>
      </c>
      <c r="AD7" s="108">
        <f>SUM(AD$8:AD$207)</f>
        <v>23</v>
      </c>
      <c r="AE7" s="108">
        <f>SUM(AE$8:AE$207)</f>
        <v>0</v>
      </c>
      <c r="AF7" s="108">
        <f>SUM(AG7:AI7)</f>
        <v>2984</v>
      </c>
      <c r="AG7" s="108">
        <f>SUM(AG$8:AG$207)</f>
        <v>2984</v>
      </c>
      <c r="AH7" s="108">
        <f>SUM(AH$8:AH$207)</f>
        <v>0</v>
      </c>
      <c r="AI7" s="108">
        <f>SUM(AI$8:AI$207)</f>
        <v>0</v>
      </c>
      <c r="AJ7" s="108">
        <f>SUM(AK7:AS7)</f>
        <v>3786</v>
      </c>
      <c r="AK7" s="108">
        <f t="shared" ref="AK7:AS7" si="2">SUM(AK$8:AK$207)</f>
        <v>935</v>
      </c>
      <c r="AL7" s="108">
        <f t="shared" si="2"/>
        <v>319</v>
      </c>
      <c r="AM7" s="108">
        <f t="shared" si="2"/>
        <v>1892</v>
      </c>
      <c r="AN7" s="108">
        <f t="shared" si="2"/>
        <v>0</v>
      </c>
      <c r="AO7" s="108">
        <f t="shared" si="2"/>
        <v>0</v>
      </c>
      <c r="AP7" s="108">
        <f t="shared" si="2"/>
        <v>295</v>
      </c>
      <c r="AQ7" s="108">
        <f t="shared" si="2"/>
        <v>0</v>
      </c>
      <c r="AR7" s="108">
        <f t="shared" si="2"/>
        <v>95</v>
      </c>
      <c r="AS7" s="108">
        <f t="shared" si="2"/>
        <v>250</v>
      </c>
      <c r="AT7" s="108">
        <f>SUM(AU7:AY7)</f>
        <v>564</v>
      </c>
      <c r="AU7" s="108">
        <f>SUM(AU$8:AU$207)</f>
        <v>452</v>
      </c>
      <c r="AV7" s="108">
        <f>SUM(AV$8:AV$207)</f>
        <v>0</v>
      </c>
      <c r="AW7" s="108">
        <f>SUM(AW$8:AW$207)</f>
        <v>112</v>
      </c>
      <c r="AX7" s="108">
        <f>SUM(AX$8:AX$207)</f>
        <v>0</v>
      </c>
      <c r="AY7" s="108">
        <f>SUM(AY$8:AY$207)</f>
        <v>0</v>
      </c>
      <c r="AZ7" s="108">
        <f>SUM(BA7:BC7)</f>
        <v>1308</v>
      </c>
      <c r="BA7" s="108">
        <f>SUM(BA$8:BA$207)</f>
        <v>984</v>
      </c>
      <c r="BB7" s="108">
        <f>SUM(BB$8:BB$207)</f>
        <v>324</v>
      </c>
      <c r="BC7" s="108">
        <f>SUM(BC$8:BC$207)</f>
        <v>0</v>
      </c>
    </row>
    <row r="8" spans="1:55" s="105" customFormat="1" ht="13.5" customHeight="1">
      <c r="A8" s="115" t="s">
        <v>44</v>
      </c>
      <c r="B8" s="113" t="s">
        <v>254</v>
      </c>
      <c r="C8" s="101" t="s">
        <v>255</v>
      </c>
      <c r="D8" s="103">
        <f>SUM(E8,+H8,+K8)</f>
        <v>35939</v>
      </c>
      <c r="E8" s="103">
        <f>SUM(F8:G8)</f>
        <v>241</v>
      </c>
      <c r="F8" s="103">
        <v>36</v>
      </c>
      <c r="G8" s="103">
        <v>205</v>
      </c>
      <c r="H8" s="103">
        <f>SUM(I8:J8)</f>
        <v>3720</v>
      </c>
      <c r="I8" s="103">
        <v>3720</v>
      </c>
      <c r="J8" s="103">
        <v>0</v>
      </c>
      <c r="K8" s="103">
        <f>SUM(L8:M8)</f>
        <v>31978</v>
      </c>
      <c r="L8" s="103">
        <v>0</v>
      </c>
      <c r="M8" s="103">
        <v>31978</v>
      </c>
      <c r="N8" s="103">
        <f>SUM(O8,+V8,+AC8)</f>
        <v>35939</v>
      </c>
      <c r="O8" s="103">
        <f>SUM(P8:U8)</f>
        <v>3756</v>
      </c>
      <c r="P8" s="103">
        <v>3756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32183</v>
      </c>
      <c r="W8" s="103">
        <v>31978</v>
      </c>
      <c r="X8" s="103">
        <v>0</v>
      </c>
      <c r="Y8" s="103">
        <v>0</v>
      </c>
      <c r="Z8" s="103">
        <v>143</v>
      </c>
      <c r="AA8" s="103">
        <v>0</v>
      </c>
      <c r="AB8" s="103">
        <v>62</v>
      </c>
      <c r="AC8" s="103">
        <f>SUM(AD8:AE8)</f>
        <v>0</v>
      </c>
      <c r="AD8" s="103">
        <v>0</v>
      </c>
      <c r="AE8" s="103">
        <v>0</v>
      </c>
      <c r="AF8" s="103">
        <f>SUM(AG8:AI8)</f>
        <v>376</v>
      </c>
      <c r="AG8" s="103">
        <v>376</v>
      </c>
      <c r="AH8" s="103">
        <v>0</v>
      </c>
      <c r="AI8" s="103">
        <v>0</v>
      </c>
      <c r="AJ8" s="103">
        <f>SUM(AK8:AS8)</f>
        <v>376</v>
      </c>
      <c r="AK8" s="103">
        <v>0</v>
      </c>
      <c r="AL8" s="103">
        <v>0</v>
      </c>
      <c r="AM8" s="103">
        <v>12</v>
      </c>
      <c r="AN8" s="103">
        <v>0</v>
      </c>
      <c r="AO8" s="103">
        <v>0</v>
      </c>
      <c r="AP8" s="103">
        <v>295</v>
      </c>
      <c r="AQ8" s="103">
        <v>0</v>
      </c>
      <c r="AR8" s="103">
        <v>0</v>
      </c>
      <c r="AS8" s="103">
        <v>69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516</v>
      </c>
      <c r="BA8" s="103">
        <v>516</v>
      </c>
      <c r="BB8" s="103">
        <v>0</v>
      </c>
      <c r="BC8" s="103">
        <v>0</v>
      </c>
    </row>
    <row r="9" spans="1:55" s="105" customFormat="1" ht="13.5" customHeight="1">
      <c r="A9" s="115" t="s">
        <v>44</v>
      </c>
      <c r="B9" s="113" t="s">
        <v>258</v>
      </c>
      <c r="C9" s="101" t="s">
        <v>259</v>
      </c>
      <c r="D9" s="103">
        <f>SUM(E9,+H9,+K9)</f>
        <v>53797</v>
      </c>
      <c r="E9" s="103">
        <f>SUM(F9:G9)</f>
        <v>0</v>
      </c>
      <c r="F9" s="103">
        <v>0</v>
      </c>
      <c r="G9" s="103">
        <v>0</v>
      </c>
      <c r="H9" s="103">
        <f>SUM(I9:J9)</f>
        <v>1313</v>
      </c>
      <c r="I9" s="103">
        <v>1313</v>
      </c>
      <c r="J9" s="103">
        <v>0</v>
      </c>
      <c r="K9" s="103">
        <f>SUM(L9:M9)</f>
        <v>52484</v>
      </c>
      <c r="L9" s="103">
        <v>2016</v>
      </c>
      <c r="M9" s="103">
        <v>50468</v>
      </c>
      <c r="N9" s="103">
        <f>SUM(O9,+V9,+AC9)</f>
        <v>53797</v>
      </c>
      <c r="O9" s="103">
        <f>SUM(P9:U9)</f>
        <v>3329</v>
      </c>
      <c r="P9" s="103">
        <v>3329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50468</v>
      </c>
      <c r="W9" s="103">
        <v>50468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131</v>
      </c>
      <c r="AG9" s="103">
        <v>131</v>
      </c>
      <c r="AH9" s="103">
        <v>0</v>
      </c>
      <c r="AI9" s="103">
        <v>0</v>
      </c>
      <c r="AJ9" s="103">
        <f>SUM(AK9:AS9)</f>
        <v>319</v>
      </c>
      <c r="AK9" s="103">
        <v>0</v>
      </c>
      <c r="AL9" s="103">
        <v>319</v>
      </c>
      <c r="AM9" s="103">
        <v>0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131</v>
      </c>
      <c r="AU9" s="103">
        <v>131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319</v>
      </c>
      <c r="BA9" s="103">
        <v>319</v>
      </c>
      <c r="BB9" s="103">
        <v>0</v>
      </c>
      <c r="BC9" s="103">
        <v>0</v>
      </c>
    </row>
    <row r="10" spans="1:55" s="105" customFormat="1" ht="13.5" customHeight="1">
      <c r="A10" s="115" t="s">
        <v>44</v>
      </c>
      <c r="B10" s="113" t="s">
        <v>260</v>
      </c>
      <c r="C10" s="101" t="s">
        <v>261</v>
      </c>
      <c r="D10" s="103">
        <f>SUM(E10,+H10,+K10)</f>
        <v>13637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13637</v>
      </c>
      <c r="L10" s="103">
        <v>9122</v>
      </c>
      <c r="M10" s="103">
        <v>4515</v>
      </c>
      <c r="N10" s="103">
        <f>SUM(O10,+V10,+AC10)</f>
        <v>13637</v>
      </c>
      <c r="O10" s="103">
        <f>SUM(P10:U10)</f>
        <v>9122</v>
      </c>
      <c r="P10" s="103">
        <v>9122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4515</v>
      </c>
      <c r="W10" s="103">
        <v>4515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26</v>
      </c>
      <c r="AG10" s="103">
        <v>26</v>
      </c>
      <c r="AH10" s="103">
        <v>0</v>
      </c>
      <c r="AI10" s="103">
        <v>0</v>
      </c>
      <c r="AJ10" s="103">
        <f>SUM(AK10:AS10)</f>
        <v>196</v>
      </c>
      <c r="AK10" s="103">
        <v>196</v>
      </c>
      <c r="AL10" s="103">
        <v>0</v>
      </c>
      <c r="AM10" s="103">
        <v>0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>SUM(AU10:AY10)</f>
        <v>26</v>
      </c>
      <c r="AU10" s="103">
        <v>26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44</v>
      </c>
      <c r="B11" s="113" t="s">
        <v>262</v>
      </c>
      <c r="C11" s="101" t="s">
        <v>263</v>
      </c>
      <c r="D11" s="103">
        <f>SUM(E11,+H11,+K11)</f>
        <v>61289</v>
      </c>
      <c r="E11" s="103">
        <f>SUM(F11:G11)</f>
        <v>0</v>
      </c>
      <c r="F11" s="103">
        <v>0</v>
      </c>
      <c r="G11" s="103">
        <v>0</v>
      </c>
      <c r="H11" s="103">
        <f>SUM(I11:J11)</f>
        <v>0</v>
      </c>
      <c r="I11" s="103">
        <v>0</v>
      </c>
      <c r="J11" s="103">
        <v>0</v>
      </c>
      <c r="K11" s="103">
        <f>SUM(L11:M11)</f>
        <v>61289</v>
      </c>
      <c r="L11" s="103">
        <v>6764</v>
      </c>
      <c r="M11" s="103">
        <v>54525</v>
      </c>
      <c r="N11" s="103">
        <f>SUM(O11,+V11,+AC11)</f>
        <v>61289</v>
      </c>
      <c r="O11" s="103">
        <f>SUM(P11:U11)</f>
        <v>6764</v>
      </c>
      <c r="P11" s="103">
        <v>5378</v>
      </c>
      <c r="Q11" s="103">
        <v>0</v>
      </c>
      <c r="R11" s="103">
        <v>0</v>
      </c>
      <c r="S11" s="103">
        <v>1386</v>
      </c>
      <c r="T11" s="103">
        <v>0</v>
      </c>
      <c r="U11" s="103">
        <v>0</v>
      </c>
      <c r="V11" s="103">
        <f>SUM(W11:AB11)</f>
        <v>54525</v>
      </c>
      <c r="W11" s="103">
        <v>38870</v>
      </c>
      <c r="X11" s="103">
        <v>0</v>
      </c>
      <c r="Y11" s="103">
        <v>0</v>
      </c>
      <c r="Z11" s="103">
        <v>15655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173</v>
      </c>
      <c r="AG11" s="103">
        <v>173</v>
      </c>
      <c r="AH11" s="103">
        <v>0</v>
      </c>
      <c r="AI11" s="103">
        <v>0</v>
      </c>
      <c r="AJ11" s="103">
        <f>SUM(AK11:AS11)</f>
        <v>68</v>
      </c>
      <c r="AK11" s="103">
        <v>0</v>
      </c>
      <c r="AL11" s="103">
        <v>0</v>
      </c>
      <c r="AM11" s="103">
        <v>68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105</v>
      </c>
      <c r="AU11" s="103">
        <v>105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44</v>
      </c>
      <c r="B12" s="113" t="s">
        <v>264</v>
      </c>
      <c r="C12" s="101" t="s">
        <v>265</v>
      </c>
      <c r="D12" s="103">
        <f>SUM(E12,+H12,+K12)</f>
        <v>67702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67702</v>
      </c>
      <c r="L12" s="103">
        <v>4585</v>
      </c>
      <c r="M12" s="103">
        <v>63117</v>
      </c>
      <c r="N12" s="103">
        <f>SUM(O12,+V12,+AC12)</f>
        <v>67702</v>
      </c>
      <c r="O12" s="103">
        <f>SUM(P12:U12)</f>
        <v>4585</v>
      </c>
      <c r="P12" s="103">
        <v>4585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63117</v>
      </c>
      <c r="W12" s="103">
        <v>63117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69</v>
      </c>
      <c r="AG12" s="103">
        <v>69</v>
      </c>
      <c r="AH12" s="103">
        <v>0</v>
      </c>
      <c r="AI12" s="103">
        <v>0</v>
      </c>
      <c r="AJ12" s="103">
        <f>SUM(AK12:AS12)</f>
        <v>69</v>
      </c>
      <c r="AK12" s="103">
        <v>0</v>
      </c>
      <c r="AL12" s="103">
        <v>0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69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44</v>
      </c>
      <c r="B13" s="113" t="s">
        <v>266</v>
      </c>
      <c r="C13" s="101" t="s">
        <v>267</v>
      </c>
      <c r="D13" s="103">
        <f>SUM(E13,+H13,+K13)</f>
        <v>11463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11463</v>
      </c>
      <c r="L13" s="103">
        <v>1881</v>
      </c>
      <c r="M13" s="103">
        <v>9582</v>
      </c>
      <c r="N13" s="103">
        <f>SUM(O13,+V13,+AC13)</f>
        <v>11463</v>
      </c>
      <c r="O13" s="103">
        <f>SUM(P13:U13)</f>
        <v>1881</v>
      </c>
      <c r="P13" s="103">
        <v>1881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9582</v>
      </c>
      <c r="W13" s="103">
        <v>9582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21</v>
      </c>
      <c r="AG13" s="103">
        <v>21</v>
      </c>
      <c r="AH13" s="103">
        <v>0</v>
      </c>
      <c r="AI13" s="103">
        <v>0</v>
      </c>
      <c r="AJ13" s="103">
        <f>SUM(AK13:AS13)</f>
        <v>0</v>
      </c>
      <c r="AK13" s="103">
        <v>0</v>
      </c>
      <c r="AL13" s="103">
        <v>0</v>
      </c>
      <c r="AM13" s="103">
        <v>0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21</v>
      </c>
      <c r="AU13" s="103">
        <v>21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44</v>
      </c>
      <c r="B14" s="113" t="s">
        <v>268</v>
      </c>
      <c r="C14" s="101" t="s">
        <v>269</v>
      </c>
      <c r="D14" s="103">
        <f>SUM(E14,+H14,+K14)</f>
        <v>14646</v>
      </c>
      <c r="E14" s="103">
        <f>SUM(F14:G14)</f>
        <v>0</v>
      </c>
      <c r="F14" s="103">
        <v>0</v>
      </c>
      <c r="G14" s="103">
        <v>0</v>
      </c>
      <c r="H14" s="103">
        <f>SUM(I14:J14)</f>
        <v>1191</v>
      </c>
      <c r="I14" s="103">
        <v>1191</v>
      </c>
      <c r="J14" s="103">
        <v>0</v>
      </c>
      <c r="K14" s="103">
        <f>SUM(L14:M14)</f>
        <v>13455</v>
      </c>
      <c r="L14" s="103">
        <v>0</v>
      </c>
      <c r="M14" s="103">
        <v>13455</v>
      </c>
      <c r="N14" s="103">
        <f>SUM(O14,+V14,+AC14)</f>
        <v>14646</v>
      </c>
      <c r="O14" s="103">
        <f>SUM(P14:U14)</f>
        <v>1191</v>
      </c>
      <c r="P14" s="103">
        <v>1191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13455</v>
      </c>
      <c r="W14" s="103">
        <v>13455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55</v>
      </c>
      <c r="AG14" s="103">
        <v>55</v>
      </c>
      <c r="AH14" s="103">
        <v>0</v>
      </c>
      <c r="AI14" s="103">
        <v>0</v>
      </c>
      <c r="AJ14" s="103">
        <f>SUM(AK14:AS14)</f>
        <v>55</v>
      </c>
      <c r="AK14" s="103">
        <v>0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55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44</v>
      </c>
      <c r="B15" s="113" t="s">
        <v>270</v>
      </c>
      <c r="C15" s="101" t="s">
        <v>271</v>
      </c>
      <c r="D15" s="103">
        <f>SUM(E15,+H15,+K15)</f>
        <v>29221</v>
      </c>
      <c r="E15" s="103">
        <f>SUM(F15:G15)</f>
        <v>0</v>
      </c>
      <c r="F15" s="103">
        <v>0</v>
      </c>
      <c r="G15" s="103">
        <v>0</v>
      </c>
      <c r="H15" s="103">
        <f>SUM(I15:J15)</f>
        <v>13855</v>
      </c>
      <c r="I15" s="103">
        <v>0</v>
      </c>
      <c r="J15" s="103">
        <v>13855</v>
      </c>
      <c r="K15" s="103">
        <f>SUM(L15:M15)</f>
        <v>15366</v>
      </c>
      <c r="L15" s="103">
        <v>1768</v>
      </c>
      <c r="M15" s="103">
        <v>13598</v>
      </c>
      <c r="N15" s="103">
        <f>SUM(O15,+V15,+AC15)</f>
        <v>29221</v>
      </c>
      <c r="O15" s="103">
        <f>SUM(P15:U15)</f>
        <v>1768</v>
      </c>
      <c r="P15" s="103">
        <v>1768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27453</v>
      </c>
      <c r="W15" s="103">
        <v>14152</v>
      </c>
      <c r="X15" s="103">
        <v>4178</v>
      </c>
      <c r="Y15" s="103">
        <v>0</v>
      </c>
      <c r="Z15" s="103">
        <v>0</v>
      </c>
      <c r="AA15" s="103">
        <v>0</v>
      </c>
      <c r="AB15" s="103">
        <v>9123</v>
      </c>
      <c r="AC15" s="103">
        <f>SUM(AD15:AE15)</f>
        <v>0</v>
      </c>
      <c r="AD15" s="103">
        <v>0</v>
      </c>
      <c r="AE15" s="103">
        <v>0</v>
      </c>
      <c r="AF15" s="103">
        <f>SUM(AG15:AI15)</f>
        <v>24</v>
      </c>
      <c r="AG15" s="103">
        <v>24</v>
      </c>
      <c r="AH15" s="103">
        <v>0</v>
      </c>
      <c r="AI15" s="103">
        <v>0</v>
      </c>
      <c r="AJ15" s="103">
        <f>SUM(AK15:AS15)</f>
        <v>24</v>
      </c>
      <c r="AK15" s="103">
        <v>0</v>
      </c>
      <c r="AL15" s="103">
        <v>0</v>
      </c>
      <c r="AM15" s="103">
        <v>24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324</v>
      </c>
      <c r="BA15" s="103">
        <v>0</v>
      </c>
      <c r="BB15" s="103">
        <v>324</v>
      </c>
      <c r="BC15" s="103">
        <v>0</v>
      </c>
    </row>
    <row r="16" spans="1:55" s="105" customFormat="1" ht="13.5" customHeight="1">
      <c r="A16" s="115" t="s">
        <v>44</v>
      </c>
      <c r="B16" s="113" t="s">
        <v>272</v>
      </c>
      <c r="C16" s="101" t="s">
        <v>273</v>
      </c>
      <c r="D16" s="103">
        <f>SUM(E16,+H16,+K16)</f>
        <v>23234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23234</v>
      </c>
      <c r="L16" s="103">
        <v>1875</v>
      </c>
      <c r="M16" s="103">
        <v>21359</v>
      </c>
      <c r="N16" s="103">
        <f>SUM(O16,+V16,+AC16)</f>
        <v>23234</v>
      </c>
      <c r="O16" s="103">
        <f>SUM(P16:U16)</f>
        <v>1875</v>
      </c>
      <c r="P16" s="103">
        <v>1875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21359</v>
      </c>
      <c r="W16" s="103">
        <v>21359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47</v>
      </c>
      <c r="AG16" s="103">
        <v>47</v>
      </c>
      <c r="AH16" s="103">
        <v>0</v>
      </c>
      <c r="AI16" s="103">
        <v>0</v>
      </c>
      <c r="AJ16" s="103">
        <f>SUM(AK16:AS16)</f>
        <v>0</v>
      </c>
      <c r="AK16" s="103">
        <v>0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47</v>
      </c>
      <c r="AU16" s="103">
        <v>47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44</v>
      </c>
      <c r="B17" s="113" t="s">
        <v>274</v>
      </c>
      <c r="C17" s="101" t="s">
        <v>275</v>
      </c>
      <c r="D17" s="103">
        <f>SUM(E17,+H17,+K17)</f>
        <v>20713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20713</v>
      </c>
      <c r="L17" s="103">
        <v>1751</v>
      </c>
      <c r="M17" s="103">
        <v>18962</v>
      </c>
      <c r="N17" s="103">
        <f>SUM(O17,+V17,+AC17)</f>
        <v>20718</v>
      </c>
      <c r="O17" s="103">
        <f>SUM(P17:U17)</f>
        <v>1751</v>
      </c>
      <c r="P17" s="103">
        <v>1751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18962</v>
      </c>
      <c r="W17" s="103">
        <v>18962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5</v>
      </c>
      <c r="AD17" s="103">
        <v>5</v>
      </c>
      <c r="AE17" s="103">
        <v>0</v>
      </c>
      <c r="AF17" s="103">
        <f>SUM(AG17:AI17)</f>
        <v>24</v>
      </c>
      <c r="AG17" s="103">
        <v>24</v>
      </c>
      <c r="AH17" s="103">
        <v>0</v>
      </c>
      <c r="AI17" s="103">
        <v>0</v>
      </c>
      <c r="AJ17" s="103">
        <f>SUM(AK17:AS17)</f>
        <v>730</v>
      </c>
      <c r="AK17" s="103">
        <v>730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24</v>
      </c>
      <c r="AU17" s="103">
        <v>24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44</v>
      </c>
      <c r="B18" s="113" t="s">
        <v>276</v>
      </c>
      <c r="C18" s="101" t="s">
        <v>277</v>
      </c>
      <c r="D18" s="103">
        <f>SUM(E18,+H18,+K18)</f>
        <v>29362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29362</v>
      </c>
      <c r="L18" s="103">
        <v>2783</v>
      </c>
      <c r="M18" s="103">
        <v>26579</v>
      </c>
      <c r="N18" s="103">
        <f>SUM(O18,+V18,+AC18)</f>
        <v>29362</v>
      </c>
      <c r="O18" s="103">
        <f>SUM(P18:U18)</f>
        <v>2783</v>
      </c>
      <c r="P18" s="103">
        <v>2783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26579</v>
      </c>
      <c r="W18" s="103">
        <v>26579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1361</v>
      </c>
      <c r="AG18" s="103">
        <v>1361</v>
      </c>
      <c r="AH18" s="103">
        <v>0</v>
      </c>
      <c r="AI18" s="103">
        <v>0</v>
      </c>
      <c r="AJ18" s="103">
        <f>SUM(AK18:AS18)</f>
        <v>1361</v>
      </c>
      <c r="AK18" s="103">
        <v>0</v>
      </c>
      <c r="AL18" s="103">
        <v>0</v>
      </c>
      <c r="AM18" s="103">
        <v>1361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112</v>
      </c>
      <c r="AU18" s="103">
        <v>0</v>
      </c>
      <c r="AV18" s="103">
        <v>0</v>
      </c>
      <c r="AW18" s="103">
        <v>112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44</v>
      </c>
      <c r="B19" s="113" t="s">
        <v>278</v>
      </c>
      <c r="C19" s="101" t="s">
        <v>279</v>
      </c>
      <c r="D19" s="103">
        <f>SUM(E19,+H19,+K19)</f>
        <v>23031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23031</v>
      </c>
      <c r="L19" s="103">
        <v>6447</v>
      </c>
      <c r="M19" s="103">
        <v>16584</v>
      </c>
      <c r="N19" s="103">
        <f>SUM(O19,+V19,+AC19)</f>
        <v>23031</v>
      </c>
      <c r="O19" s="103">
        <f>SUM(P19:U19)</f>
        <v>6447</v>
      </c>
      <c r="P19" s="103">
        <v>6447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16584</v>
      </c>
      <c r="W19" s="103">
        <v>16584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0</v>
      </c>
      <c r="AG19" s="103">
        <v>0</v>
      </c>
      <c r="AH19" s="103">
        <v>0</v>
      </c>
      <c r="AI19" s="103">
        <v>0</v>
      </c>
      <c r="AJ19" s="103">
        <f>SUM(AK19:AS19)</f>
        <v>0</v>
      </c>
      <c r="AK19" s="103">
        <v>0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44</v>
      </c>
      <c r="B20" s="113" t="s">
        <v>280</v>
      </c>
      <c r="C20" s="101" t="s">
        <v>281</v>
      </c>
      <c r="D20" s="103">
        <f>SUM(E20,+H20,+K20)</f>
        <v>2416</v>
      </c>
      <c r="E20" s="103">
        <f>SUM(F20:G20)</f>
        <v>0</v>
      </c>
      <c r="F20" s="103">
        <v>0</v>
      </c>
      <c r="G20" s="103">
        <v>0</v>
      </c>
      <c r="H20" s="103">
        <f>SUM(I20:J20)</f>
        <v>0</v>
      </c>
      <c r="I20" s="103">
        <v>0</v>
      </c>
      <c r="J20" s="103">
        <v>0</v>
      </c>
      <c r="K20" s="103">
        <f>SUM(L20:M20)</f>
        <v>2416</v>
      </c>
      <c r="L20" s="103">
        <v>199</v>
      </c>
      <c r="M20" s="103">
        <v>2217</v>
      </c>
      <c r="N20" s="103">
        <f>SUM(O20,+V20,+AC20)</f>
        <v>2416</v>
      </c>
      <c r="O20" s="103">
        <f>SUM(P20:U20)</f>
        <v>199</v>
      </c>
      <c r="P20" s="103">
        <v>199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2217</v>
      </c>
      <c r="W20" s="103">
        <v>2217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4</v>
      </c>
      <c r="AG20" s="103">
        <v>4</v>
      </c>
      <c r="AH20" s="103">
        <v>0</v>
      </c>
      <c r="AI20" s="103">
        <v>0</v>
      </c>
      <c r="AJ20" s="103">
        <f>SUM(AK20:AS20)</f>
        <v>4</v>
      </c>
      <c r="AK20" s="103">
        <v>0</v>
      </c>
      <c r="AL20" s="103">
        <v>0</v>
      </c>
      <c r="AM20" s="103">
        <v>4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44</v>
      </c>
      <c r="B21" s="113" t="s">
        <v>282</v>
      </c>
      <c r="C21" s="101" t="s">
        <v>283</v>
      </c>
      <c r="D21" s="103">
        <f>SUM(E21,+H21,+K21)</f>
        <v>4451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4451</v>
      </c>
      <c r="L21" s="103">
        <v>200</v>
      </c>
      <c r="M21" s="103">
        <v>4251</v>
      </c>
      <c r="N21" s="103">
        <f>SUM(O21,+V21,+AC21)</f>
        <v>4451</v>
      </c>
      <c r="O21" s="103">
        <f>SUM(P21:U21)</f>
        <v>200</v>
      </c>
      <c r="P21" s="103">
        <v>200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4251</v>
      </c>
      <c r="W21" s="103">
        <v>4251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7</v>
      </c>
      <c r="AG21" s="103">
        <v>7</v>
      </c>
      <c r="AH21" s="103">
        <v>0</v>
      </c>
      <c r="AI21" s="103">
        <v>0</v>
      </c>
      <c r="AJ21" s="103">
        <f>SUM(AK21:AS21)</f>
        <v>7</v>
      </c>
      <c r="AK21" s="103">
        <v>0</v>
      </c>
      <c r="AL21" s="103">
        <v>0</v>
      </c>
      <c r="AM21" s="103">
        <v>7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44</v>
      </c>
      <c r="B22" s="113" t="s">
        <v>284</v>
      </c>
      <c r="C22" s="101" t="s">
        <v>285</v>
      </c>
      <c r="D22" s="103">
        <f>SUM(E22,+H22,+K22)</f>
        <v>611</v>
      </c>
      <c r="E22" s="103">
        <f>SUM(F22:G22)</f>
        <v>611</v>
      </c>
      <c r="F22" s="103">
        <v>91</v>
      </c>
      <c r="G22" s="103">
        <v>520</v>
      </c>
      <c r="H22" s="103">
        <f>SUM(I22:J22)</f>
        <v>0</v>
      </c>
      <c r="I22" s="103">
        <v>0</v>
      </c>
      <c r="J22" s="103">
        <v>0</v>
      </c>
      <c r="K22" s="103">
        <f>SUM(L22:M22)</f>
        <v>0</v>
      </c>
      <c r="L22" s="103">
        <v>0</v>
      </c>
      <c r="M22" s="103">
        <v>0</v>
      </c>
      <c r="N22" s="103">
        <f>SUM(O22,+V22,+AC22)</f>
        <v>611</v>
      </c>
      <c r="O22" s="103">
        <f>SUM(P22:U22)</f>
        <v>91</v>
      </c>
      <c r="P22" s="103">
        <v>91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520</v>
      </c>
      <c r="W22" s="103">
        <v>520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0</v>
      </c>
      <c r="AG22" s="103">
        <v>0</v>
      </c>
      <c r="AH22" s="103">
        <v>0</v>
      </c>
      <c r="AI22" s="103">
        <v>0</v>
      </c>
      <c r="AJ22" s="103">
        <f>SUM(AK22:AS22)</f>
        <v>0</v>
      </c>
      <c r="AK22" s="103">
        <v>0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44</v>
      </c>
      <c r="B23" s="113" t="s">
        <v>286</v>
      </c>
      <c r="C23" s="101" t="s">
        <v>287</v>
      </c>
      <c r="D23" s="103">
        <f>SUM(E23,+H23,+K23)</f>
        <v>1387</v>
      </c>
      <c r="E23" s="103">
        <f>SUM(F23:G23)</f>
        <v>0</v>
      </c>
      <c r="F23" s="103">
        <v>0</v>
      </c>
      <c r="G23" s="103">
        <v>0</v>
      </c>
      <c r="H23" s="103">
        <f>SUM(I23:J23)</f>
        <v>0</v>
      </c>
      <c r="I23" s="103">
        <v>0</v>
      </c>
      <c r="J23" s="103">
        <v>0</v>
      </c>
      <c r="K23" s="103">
        <f>SUM(L23:M23)</f>
        <v>1387</v>
      </c>
      <c r="L23" s="103">
        <v>373</v>
      </c>
      <c r="M23" s="103">
        <v>1014</v>
      </c>
      <c r="N23" s="103">
        <f>SUM(O23,+V23,+AC23)</f>
        <v>1387</v>
      </c>
      <c r="O23" s="103">
        <f>SUM(P23:U23)</f>
        <v>373</v>
      </c>
      <c r="P23" s="103">
        <v>373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1014</v>
      </c>
      <c r="W23" s="103">
        <v>1014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3</v>
      </c>
      <c r="AG23" s="103">
        <v>3</v>
      </c>
      <c r="AH23" s="103">
        <v>0</v>
      </c>
      <c r="AI23" s="103">
        <v>0</v>
      </c>
      <c r="AJ23" s="103">
        <f>SUM(AK23:AS23)</f>
        <v>0</v>
      </c>
      <c r="AK23" s="103">
        <v>0</v>
      </c>
      <c r="AL23" s="103">
        <v>0</v>
      </c>
      <c r="AM23" s="103">
        <v>0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3</v>
      </c>
      <c r="AU23" s="103">
        <v>3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73</v>
      </c>
      <c r="BA23" s="103">
        <v>73</v>
      </c>
      <c r="BB23" s="103">
        <v>0</v>
      </c>
      <c r="BC23" s="103">
        <v>0</v>
      </c>
    </row>
    <row r="24" spans="1:55" s="105" customFormat="1" ht="13.5" customHeight="1">
      <c r="A24" s="115" t="s">
        <v>44</v>
      </c>
      <c r="B24" s="113" t="s">
        <v>288</v>
      </c>
      <c r="C24" s="101" t="s">
        <v>289</v>
      </c>
      <c r="D24" s="103">
        <f>SUM(E24,+H24,+K24)</f>
        <v>6214</v>
      </c>
      <c r="E24" s="103">
        <f>SUM(F24:G24)</f>
        <v>0</v>
      </c>
      <c r="F24" s="103">
        <v>0</v>
      </c>
      <c r="G24" s="103">
        <v>0</v>
      </c>
      <c r="H24" s="103">
        <f>SUM(I24:J24)</f>
        <v>913</v>
      </c>
      <c r="I24" s="103">
        <v>913</v>
      </c>
      <c r="J24" s="103">
        <v>0</v>
      </c>
      <c r="K24" s="103">
        <f>SUM(L24:M24)</f>
        <v>5301</v>
      </c>
      <c r="L24" s="103">
        <v>0</v>
      </c>
      <c r="M24" s="103">
        <v>5301</v>
      </c>
      <c r="N24" s="103">
        <f>SUM(O24,+V24,+AC24)</f>
        <v>6232</v>
      </c>
      <c r="O24" s="103">
        <f>SUM(P24:U24)</f>
        <v>913</v>
      </c>
      <c r="P24" s="103">
        <v>913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5301</v>
      </c>
      <c r="W24" s="103">
        <v>5301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18</v>
      </c>
      <c r="AD24" s="103">
        <v>18</v>
      </c>
      <c r="AE24" s="103">
        <v>0</v>
      </c>
      <c r="AF24" s="103">
        <f>SUM(AG24:AI24)</f>
        <v>0</v>
      </c>
      <c r="AG24" s="103">
        <v>0</v>
      </c>
      <c r="AH24" s="103">
        <v>0</v>
      </c>
      <c r="AI24" s="103">
        <v>0</v>
      </c>
      <c r="AJ24" s="103">
        <f>SUM(AK24:AS24)</f>
        <v>0</v>
      </c>
      <c r="AK24" s="103">
        <v>0</v>
      </c>
      <c r="AL24" s="103">
        <v>0</v>
      </c>
      <c r="AM24" s="103">
        <v>0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44</v>
      </c>
      <c r="B25" s="113" t="s">
        <v>290</v>
      </c>
      <c r="C25" s="101" t="s">
        <v>291</v>
      </c>
      <c r="D25" s="103">
        <f>SUM(E25,+H25,+K25)</f>
        <v>2141</v>
      </c>
      <c r="E25" s="103">
        <f>SUM(F25:G25)</f>
        <v>0</v>
      </c>
      <c r="F25" s="103">
        <v>0</v>
      </c>
      <c r="G25" s="103">
        <v>0</v>
      </c>
      <c r="H25" s="103">
        <f>SUM(I25:J25)</f>
        <v>404</v>
      </c>
      <c r="I25" s="103">
        <v>404</v>
      </c>
      <c r="J25" s="103">
        <v>0</v>
      </c>
      <c r="K25" s="103">
        <f>SUM(L25:M25)</f>
        <v>1737</v>
      </c>
      <c r="L25" s="103">
        <v>0</v>
      </c>
      <c r="M25" s="103">
        <v>1737</v>
      </c>
      <c r="N25" s="103">
        <f>SUM(O25,+V25,+AC25)</f>
        <v>2141</v>
      </c>
      <c r="O25" s="103">
        <f>SUM(P25:U25)</f>
        <v>404</v>
      </c>
      <c r="P25" s="103">
        <v>404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1737</v>
      </c>
      <c r="W25" s="103">
        <v>1737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3</v>
      </c>
      <c r="AG25" s="103">
        <v>3</v>
      </c>
      <c r="AH25" s="103">
        <v>0</v>
      </c>
      <c r="AI25" s="103">
        <v>0</v>
      </c>
      <c r="AJ25" s="103">
        <f>SUM(AK25:AS25)</f>
        <v>3</v>
      </c>
      <c r="AK25" s="103">
        <v>3</v>
      </c>
      <c r="AL25" s="103">
        <v>0</v>
      </c>
      <c r="AM25" s="103">
        <v>0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3</v>
      </c>
      <c r="AU25" s="103">
        <v>3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44</v>
      </c>
      <c r="B26" s="113" t="s">
        <v>292</v>
      </c>
      <c r="C26" s="101" t="s">
        <v>293</v>
      </c>
      <c r="D26" s="103">
        <f>SUM(E26,+H26,+K26)</f>
        <v>1794</v>
      </c>
      <c r="E26" s="103">
        <f>SUM(F26:G26)</f>
        <v>0</v>
      </c>
      <c r="F26" s="103">
        <v>0</v>
      </c>
      <c r="G26" s="103">
        <v>0</v>
      </c>
      <c r="H26" s="103">
        <f>SUM(I26:J26)</f>
        <v>0</v>
      </c>
      <c r="I26" s="103">
        <v>0</v>
      </c>
      <c r="J26" s="103">
        <v>0</v>
      </c>
      <c r="K26" s="103">
        <f>SUM(L26:M26)</f>
        <v>1794</v>
      </c>
      <c r="L26" s="103">
        <v>412</v>
      </c>
      <c r="M26" s="103">
        <v>1382</v>
      </c>
      <c r="N26" s="103">
        <f>SUM(O26,+V26,+AC26)</f>
        <v>1794</v>
      </c>
      <c r="O26" s="103">
        <f>SUM(P26:U26)</f>
        <v>412</v>
      </c>
      <c r="P26" s="103">
        <v>412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1382</v>
      </c>
      <c r="W26" s="103">
        <v>1382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6</v>
      </c>
      <c r="AG26" s="103">
        <v>6</v>
      </c>
      <c r="AH26" s="103">
        <v>0</v>
      </c>
      <c r="AI26" s="103">
        <v>0</v>
      </c>
      <c r="AJ26" s="103">
        <f>SUM(AK26:AS26)</f>
        <v>0</v>
      </c>
      <c r="AK26" s="103">
        <v>0</v>
      </c>
      <c r="AL26" s="103">
        <v>0</v>
      </c>
      <c r="AM26" s="103">
        <v>0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6</v>
      </c>
      <c r="AU26" s="103">
        <v>6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44</v>
      </c>
      <c r="B27" s="113" t="s">
        <v>294</v>
      </c>
      <c r="C27" s="101" t="s">
        <v>295</v>
      </c>
      <c r="D27" s="103">
        <f>SUM(E27,+H27,+K27)</f>
        <v>3122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3122</v>
      </c>
      <c r="L27" s="103">
        <v>568</v>
      </c>
      <c r="M27" s="103">
        <v>2554</v>
      </c>
      <c r="N27" s="103">
        <f>SUM(O27,+V27,+AC27)</f>
        <v>3122</v>
      </c>
      <c r="O27" s="103">
        <f>SUM(P27:U27)</f>
        <v>568</v>
      </c>
      <c r="P27" s="103">
        <v>568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2554</v>
      </c>
      <c r="W27" s="103">
        <v>2554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104</v>
      </c>
      <c r="AG27" s="103">
        <v>104</v>
      </c>
      <c r="AH27" s="103">
        <v>0</v>
      </c>
      <c r="AI27" s="103">
        <v>0</v>
      </c>
      <c r="AJ27" s="103">
        <f>SUM(AK27:AS27)</f>
        <v>104</v>
      </c>
      <c r="AK27" s="103">
        <v>0</v>
      </c>
      <c r="AL27" s="103">
        <v>0</v>
      </c>
      <c r="AM27" s="103">
        <v>104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0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44</v>
      </c>
      <c r="B28" s="113" t="s">
        <v>296</v>
      </c>
      <c r="C28" s="101" t="s">
        <v>297</v>
      </c>
      <c r="D28" s="103">
        <f>SUM(E28,+H28,+K28)</f>
        <v>3656</v>
      </c>
      <c r="E28" s="103">
        <f>SUM(F28:G28)</f>
        <v>0</v>
      </c>
      <c r="F28" s="103">
        <v>0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3656</v>
      </c>
      <c r="L28" s="103">
        <v>423</v>
      </c>
      <c r="M28" s="103">
        <v>3233</v>
      </c>
      <c r="N28" s="103">
        <f>SUM(O28,+V28,+AC28)</f>
        <v>3656</v>
      </c>
      <c r="O28" s="103">
        <f>SUM(P28:U28)</f>
        <v>423</v>
      </c>
      <c r="P28" s="103">
        <v>423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3233</v>
      </c>
      <c r="W28" s="103">
        <v>3233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6</v>
      </c>
      <c r="AG28" s="103">
        <v>6</v>
      </c>
      <c r="AH28" s="103">
        <v>0</v>
      </c>
      <c r="AI28" s="103">
        <v>0</v>
      </c>
      <c r="AJ28" s="103">
        <f>SUM(AK28:AS28)</f>
        <v>6</v>
      </c>
      <c r="AK28" s="103">
        <v>0</v>
      </c>
      <c r="AL28" s="103">
        <v>0</v>
      </c>
      <c r="AM28" s="103">
        <v>1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5</v>
      </c>
      <c r="AT28" s="103">
        <f>SUM(AU28:AY28)</f>
        <v>0</v>
      </c>
      <c r="AU28" s="103">
        <v>0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27</v>
      </c>
      <c r="BA28" s="103">
        <v>27</v>
      </c>
      <c r="BB28" s="103">
        <v>0</v>
      </c>
      <c r="BC28" s="103">
        <v>0</v>
      </c>
    </row>
    <row r="29" spans="1:55" s="105" customFormat="1" ht="13.5" customHeight="1">
      <c r="A29" s="115" t="s">
        <v>44</v>
      </c>
      <c r="B29" s="113" t="s">
        <v>298</v>
      </c>
      <c r="C29" s="101" t="s">
        <v>299</v>
      </c>
      <c r="D29" s="103">
        <f>SUM(E29,+H29,+K29)</f>
        <v>5026</v>
      </c>
      <c r="E29" s="103">
        <f>SUM(F29:G29)</f>
        <v>0</v>
      </c>
      <c r="F29" s="103">
        <v>0</v>
      </c>
      <c r="G29" s="103">
        <v>0</v>
      </c>
      <c r="H29" s="103">
        <f>SUM(I29:J29)</f>
        <v>0</v>
      </c>
      <c r="I29" s="103">
        <v>0</v>
      </c>
      <c r="J29" s="103">
        <v>0</v>
      </c>
      <c r="K29" s="103">
        <f>SUM(L29:M29)</f>
        <v>5026</v>
      </c>
      <c r="L29" s="103">
        <v>656</v>
      </c>
      <c r="M29" s="103">
        <v>4370</v>
      </c>
      <c r="N29" s="103">
        <f>SUM(O29,+V29,+AC29)</f>
        <v>5026</v>
      </c>
      <c r="O29" s="103">
        <f>SUM(P29:U29)</f>
        <v>656</v>
      </c>
      <c r="P29" s="103">
        <v>656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4370</v>
      </c>
      <c r="W29" s="103">
        <v>4370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7</v>
      </c>
      <c r="AG29" s="103">
        <v>7</v>
      </c>
      <c r="AH29" s="103">
        <v>0</v>
      </c>
      <c r="AI29" s="103">
        <v>0</v>
      </c>
      <c r="AJ29" s="103">
        <f>SUM(AK29:AS29)</f>
        <v>7</v>
      </c>
      <c r="AK29" s="103">
        <v>0</v>
      </c>
      <c r="AL29" s="103">
        <v>0</v>
      </c>
      <c r="AM29" s="103">
        <v>1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6</v>
      </c>
      <c r="AT29" s="103">
        <f>SUM(AU29:AY29)</f>
        <v>0</v>
      </c>
      <c r="AU29" s="103">
        <v>0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37</v>
      </c>
      <c r="BA29" s="103">
        <v>37</v>
      </c>
      <c r="BB29" s="103">
        <v>0</v>
      </c>
      <c r="BC29" s="103">
        <v>0</v>
      </c>
    </row>
    <row r="30" spans="1:55" s="105" customFormat="1" ht="13.5" customHeight="1">
      <c r="A30" s="115" t="s">
        <v>44</v>
      </c>
      <c r="B30" s="113" t="s">
        <v>300</v>
      </c>
      <c r="C30" s="101" t="s">
        <v>301</v>
      </c>
      <c r="D30" s="103">
        <f>SUM(E30,+H30,+K30)</f>
        <v>1627</v>
      </c>
      <c r="E30" s="103">
        <f>SUM(F30:G30)</f>
        <v>0</v>
      </c>
      <c r="F30" s="103">
        <v>0</v>
      </c>
      <c r="G30" s="103">
        <v>0</v>
      </c>
      <c r="H30" s="103">
        <f>SUM(I30:J30)</f>
        <v>0</v>
      </c>
      <c r="I30" s="103">
        <v>0</v>
      </c>
      <c r="J30" s="103">
        <v>0</v>
      </c>
      <c r="K30" s="103">
        <f>SUM(L30:M30)</f>
        <v>1627</v>
      </c>
      <c r="L30" s="103">
        <v>147</v>
      </c>
      <c r="M30" s="103">
        <v>1480</v>
      </c>
      <c r="N30" s="103">
        <f>SUM(O30,+V30,+AC30)</f>
        <v>1627</v>
      </c>
      <c r="O30" s="103">
        <f>SUM(P30:U30)</f>
        <v>147</v>
      </c>
      <c r="P30" s="103">
        <v>147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1480</v>
      </c>
      <c r="W30" s="103">
        <v>1480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3</v>
      </c>
      <c r="AG30" s="103">
        <v>3</v>
      </c>
      <c r="AH30" s="103">
        <v>0</v>
      </c>
      <c r="AI30" s="103">
        <v>0</v>
      </c>
      <c r="AJ30" s="103">
        <f>SUM(AK30:AS30)</f>
        <v>3</v>
      </c>
      <c r="AK30" s="103">
        <v>0</v>
      </c>
      <c r="AL30" s="103">
        <v>0</v>
      </c>
      <c r="AM30" s="103">
        <v>1</v>
      </c>
      <c r="AN30" s="103">
        <v>0</v>
      </c>
      <c r="AO30" s="103">
        <v>0</v>
      </c>
      <c r="AP30" s="103">
        <v>0</v>
      </c>
      <c r="AQ30" s="103">
        <v>0</v>
      </c>
      <c r="AR30" s="103">
        <v>0</v>
      </c>
      <c r="AS30" s="103">
        <v>2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12</v>
      </c>
      <c r="BA30" s="103">
        <v>12</v>
      </c>
      <c r="BB30" s="103">
        <v>0</v>
      </c>
      <c r="BC30" s="103">
        <v>0</v>
      </c>
    </row>
    <row r="31" spans="1:55" s="105" customFormat="1" ht="13.5" customHeight="1">
      <c r="A31" s="115" t="s">
        <v>44</v>
      </c>
      <c r="B31" s="113" t="s">
        <v>302</v>
      </c>
      <c r="C31" s="101" t="s">
        <v>303</v>
      </c>
      <c r="D31" s="103">
        <f>SUM(E31,+H31,+K31)</f>
        <v>1657</v>
      </c>
      <c r="E31" s="103">
        <f>SUM(F31:G31)</f>
        <v>0</v>
      </c>
      <c r="F31" s="103">
        <v>0</v>
      </c>
      <c r="G31" s="103">
        <v>0</v>
      </c>
      <c r="H31" s="103">
        <f>SUM(I31:J31)</f>
        <v>0</v>
      </c>
      <c r="I31" s="103">
        <v>0</v>
      </c>
      <c r="J31" s="103">
        <v>0</v>
      </c>
      <c r="K31" s="103">
        <f>SUM(L31:M31)</f>
        <v>1657</v>
      </c>
      <c r="L31" s="103">
        <v>148</v>
      </c>
      <c r="M31" s="103">
        <v>1509</v>
      </c>
      <c r="N31" s="103">
        <f>SUM(O31,+V31,+AC31)</f>
        <v>1657</v>
      </c>
      <c r="O31" s="103">
        <f>SUM(P31:U31)</f>
        <v>148</v>
      </c>
      <c r="P31" s="103">
        <v>148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1509</v>
      </c>
      <c r="W31" s="103">
        <v>1509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0</v>
      </c>
      <c r="AD31" s="103">
        <v>0</v>
      </c>
      <c r="AE31" s="103">
        <v>0</v>
      </c>
      <c r="AF31" s="103">
        <f>SUM(AG31:AI31)</f>
        <v>55</v>
      </c>
      <c r="AG31" s="103">
        <v>55</v>
      </c>
      <c r="AH31" s="103">
        <v>0</v>
      </c>
      <c r="AI31" s="103">
        <v>0</v>
      </c>
      <c r="AJ31" s="103">
        <f>SUM(AK31:AS31)</f>
        <v>55</v>
      </c>
      <c r="AK31" s="103">
        <v>0</v>
      </c>
      <c r="AL31" s="103">
        <v>0</v>
      </c>
      <c r="AM31" s="103">
        <v>55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0</v>
      </c>
      <c r="AT31" s="103">
        <f>SUM(AU31:AY31)</f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>
      <c r="A32" s="115" t="s">
        <v>44</v>
      </c>
      <c r="B32" s="113" t="s">
        <v>304</v>
      </c>
      <c r="C32" s="101" t="s">
        <v>305</v>
      </c>
      <c r="D32" s="103">
        <f>SUM(E32,+H32,+K32)</f>
        <v>7231</v>
      </c>
      <c r="E32" s="103">
        <f>SUM(F32:G32)</f>
        <v>0</v>
      </c>
      <c r="F32" s="103">
        <v>0</v>
      </c>
      <c r="G32" s="103">
        <v>0</v>
      </c>
      <c r="H32" s="103">
        <f>SUM(I32:J32)</f>
        <v>0</v>
      </c>
      <c r="I32" s="103">
        <v>0</v>
      </c>
      <c r="J32" s="103">
        <v>0</v>
      </c>
      <c r="K32" s="103">
        <f>SUM(L32:M32)</f>
        <v>7231</v>
      </c>
      <c r="L32" s="103">
        <v>1300</v>
      </c>
      <c r="M32" s="103">
        <v>5931</v>
      </c>
      <c r="N32" s="103">
        <f>SUM(O32,+V32,+AC32)</f>
        <v>7231</v>
      </c>
      <c r="O32" s="103">
        <f>SUM(P32:U32)</f>
        <v>1300</v>
      </c>
      <c r="P32" s="103">
        <v>1300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5931</v>
      </c>
      <c r="W32" s="103">
        <v>5931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241</v>
      </c>
      <c r="AG32" s="103">
        <v>241</v>
      </c>
      <c r="AH32" s="103">
        <v>0</v>
      </c>
      <c r="AI32" s="103">
        <v>0</v>
      </c>
      <c r="AJ32" s="103">
        <f>SUM(AK32:AS32)</f>
        <v>241</v>
      </c>
      <c r="AK32" s="103">
        <v>0</v>
      </c>
      <c r="AL32" s="103">
        <v>0</v>
      </c>
      <c r="AM32" s="103">
        <v>241</v>
      </c>
      <c r="AN32" s="103">
        <v>0</v>
      </c>
      <c r="AO32" s="103">
        <v>0</v>
      </c>
      <c r="AP32" s="103">
        <v>0</v>
      </c>
      <c r="AQ32" s="103">
        <v>0</v>
      </c>
      <c r="AR32" s="103">
        <v>0</v>
      </c>
      <c r="AS32" s="103">
        <v>0</v>
      </c>
      <c r="AT32" s="103">
        <f>SUM(AU32:AY32)</f>
        <v>0</v>
      </c>
      <c r="AU32" s="103">
        <v>0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 t="s">
        <v>44</v>
      </c>
      <c r="B33" s="113" t="s">
        <v>306</v>
      </c>
      <c r="C33" s="101" t="s">
        <v>307</v>
      </c>
      <c r="D33" s="103">
        <f>SUM(E33,+H33,+K33)</f>
        <v>2945</v>
      </c>
      <c r="E33" s="103">
        <f>SUM(F33:G33)</f>
        <v>0</v>
      </c>
      <c r="F33" s="103">
        <v>0</v>
      </c>
      <c r="G33" s="103">
        <v>0</v>
      </c>
      <c r="H33" s="103">
        <f>SUM(I33:J33)</f>
        <v>2945</v>
      </c>
      <c r="I33" s="103">
        <v>496</v>
      </c>
      <c r="J33" s="103">
        <v>2449</v>
      </c>
      <c r="K33" s="103">
        <f>SUM(L33:M33)</f>
        <v>0</v>
      </c>
      <c r="L33" s="103">
        <v>0</v>
      </c>
      <c r="M33" s="103">
        <v>0</v>
      </c>
      <c r="N33" s="103">
        <f>SUM(O33,+V33,+AC33)</f>
        <v>2945</v>
      </c>
      <c r="O33" s="103">
        <f>SUM(P33:U33)</f>
        <v>496</v>
      </c>
      <c r="P33" s="103">
        <v>496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2449</v>
      </c>
      <c r="W33" s="103">
        <v>2449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6</v>
      </c>
      <c r="AG33" s="103">
        <v>6</v>
      </c>
      <c r="AH33" s="103">
        <v>0</v>
      </c>
      <c r="AI33" s="103">
        <v>0</v>
      </c>
      <c r="AJ33" s="103">
        <f>SUM(AK33:AS33)</f>
        <v>6</v>
      </c>
      <c r="AK33" s="103">
        <v>6</v>
      </c>
      <c r="AL33" s="103">
        <v>0</v>
      </c>
      <c r="AM33" s="103">
        <v>0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0</v>
      </c>
      <c r="AT33" s="103">
        <f>SUM(AU33:AY33)</f>
        <v>6</v>
      </c>
      <c r="AU33" s="103">
        <v>6</v>
      </c>
      <c r="AV33" s="103">
        <v>0</v>
      </c>
      <c r="AW33" s="103">
        <v>0</v>
      </c>
      <c r="AX33" s="103">
        <v>0</v>
      </c>
      <c r="AY33" s="103">
        <v>0</v>
      </c>
      <c r="AZ33" s="103">
        <f>SUM(BA33:BC33)</f>
        <v>0</v>
      </c>
      <c r="BA33" s="103">
        <v>0</v>
      </c>
      <c r="BB33" s="103">
        <v>0</v>
      </c>
      <c r="BC33" s="103">
        <v>0</v>
      </c>
    </row>
    <row r="34" spans="1:55" s="105" customFormat="1" ht="13.5" customHeight="1">
      <c r="A34" s="115" t="s">
        <v>44</v>
      </c>
      <c r="B34" s="113" t="s">
        <v>308</v>
      </c>
      <c r="C34" s="101" t="s">
        <v>309</v>
      </c>
      <c r="D34" s="103">
        <f>SUM(E34,+H34,+K34)</f>
        <v>657</v>
      </c>
      <c r="E34" s="103">
        <f>SUM(F34:G34)</f>
        <v>0</v>
      </c>
      <c r="F34" s="103">
        <v>0</v>
      </c>
      <c r="G34" s="103">
        <v>0</v>
      </c>
      <c r="H34" s="103">
        <f>SUM(I34:J34)</f>
        <v>0</v>
      </c>
      <c r="I34" s="103">
        <v>0</v>
      </c>
      <c r="J34" s="103">
        <v>0</v>
      </c>
      <c r="K34" s="103">
        <f>SUM(L34:M34)</f>
        <v>657</v>
      </c>
      <c r="L34" s="103">
        <v>158</v>
      </c>
      <c r="M34" s="103">
        <v>499</v>
      </c>
      <c r="N34" s="103">
        <f>SUM(O34,+V34,+AC34)</f>
        <v>657</v>
      </c>
      <c r="O34" s="103">
        <f>SUM(P34:U34)</f>
        <v>158</v>
      </c>
      <c r="P34" s="103">
        <v>158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>SUM(W34:AB34)</f>
        <v>499</v>
      </c>
      <c r="W34" s="103">
        <v>499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1</v>
      </c>
      <c r="AG34" s="103">
        <v>1</v>
      </c>
      <c r="AH34" s="103">
        <v>0</v>
      </c>
      <c r="AI34" s="103">
        <v>0</v>
      </c>
      <c r="AJ34" s="103">
        <f>SUM(AK34:AS34)</f>
        <v>0</v>
      </c>
      <c r="AK34" s="103">
        <v>0</v>
      </c>
      <c r="AL34" s="103">
        <v>0</v>
      </c>
      <c r="AM34" s="103">
        <v>0</v>
      </c>
      <c r="AN34" s="103">
        <v>0</v>
      </c>
      <c r="AO34" s="103">
        <v>0</v>
      </c>
      <c r="AP34" s="103">
        <v>0</v>
      </c>
      <c r="AQ34" s="103">
        <v>0</v>
      </c>
      <c r="AR34" s="103">
        <v>0</v>
      </c>
      <c r="AS34" s="103">
        <v>0</v>
      </c>
      <c r="AT34" s="103">
        <f>SUM(AU34:AY34)</f>
        <v>1</v>
      </c>
      <c r="AU34" s="103">
        <v>1</v>
      </c>
      <c r="AV34" s="103">
        <v>0</v>
      </c>
      <c r="AW34" s="103">
        <v>0</v>
      </c>
      <c r="AX34" s="103">
        <v>0</v>
      </c>
      <c r="AY34" s="103">
        <v>0</v>
      </c>
      <c r="AZ34" s="103">
        <f>SUM(BA34:BC34)</f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>
      <c r="A35" s="115" t="s">
        <v>44</v>
      </c>
      <c r="B35" s="113" t="s">
        <v>310</v>
      </c>
      <c r="C35" s="101" t="s">
        <v>311</v>
      </c>
      <c r="D35" s="103">
        <f>SUM(E35,+H35,+K35)</f>
        <v>1469</v>
      </c>
      <c r="E35" s="103">
        <f>SUM(F35:G35)</f>
        <v>0</v>
      </c>
      <c r="F35" s="103">
        <v>0</v>
      </c>
      <c r="G35" s="103">
        <v>0</v>
      </c>
      <c r="H35" s="103">
        <f>SUM(I35:J35)</f>
        <v>0</v>
      </c>
      <c r="I35" s="103">
        <v>0</v>
      </c>
      <c r="J35" s="103">
        <v>0</v>
      </c>
      <c r="K35" s="103">
        <f>SUM(L35:M35)</f>
        <v>1469</v>
      </c>
      <c r="L35" s="103">
        <v>323</v>
      </c>
      <c r="M35" s="103">
        <v>1146</v>
      </c>
      <c r="N35" s="103">
        <f>SUM(O35,+V35,+AC35)</f>
        <v>1469</v>
      </c>
      <c r="O35" s="103">
        <f>SUM(P35:U35)</f>
        <v>323</v>
      </c>
      <c r="P35" s="103">
        <v>323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>SUM(W35:AB35)</f>
        <v>1146</v>
      </c>
      <c r="W35" s="103">
        <v>1146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>SUM(AD35:AE35)</f>
        <v>0</v>
      </c>
      <c r="AD35" s="103">
        <v>0</v>
      </c>
      <c r="AE35" s="103">
        <v>0</v>
      </c>
      <c r="AF35" s="103">
        <f>SUM(AG35:AI35)</f>
        <v>3</v>
      </c>
      <c r="AG35" s="103">
        <v>3</v>
      </c>
      <c r="AH35" s="103">
        <v>0</v>
      </c>
      <c r="AI35" s="103">
        <v>0</v>
      </c>
      <c r="AJ35" s="103">
        <f>SUM(AK35:AS35)</f>
        <v>0</v>
      </c>
      <c r="AK35" s="103">
        <v>0</v>
      </c>
      <c r="AL35" s="103">
        <v>0</v>
      </c>
      <c r="AM35" s="103">
        <v>0</v>
      </c>
      <c r="AN35" s="103">
        <v>0</v>
      </c>
      <c r="AO35" s="103">
        <v>0</v>
      </c>
      <c r="AP35" s="103">
        <v>0</v>
      </c>
      <c r="AQ35" s="103">
        <v>0</v>
      </c>
      <c r="AR35" s="103">
        <v>0</v>
      </c>
      <c r="AS35" s="103">
        <v>0</v>
      </c>
      <c r="AT35" s="103">
        <f>SUM(AU35:AY35)</f>
        <v>3</v>
      </c>
      <c r="AU35" s="103">
        <v>3</v>
      </c>
      <c r="AV35" s="103">
        <v>0</v>
      </c>
      <c r="AW35" s="103">
        <v>0</v>
      </c>
      <c r="AX35" s="103">
        <v>0</v>
      </c>
      <c r="AY35" s="103">
        <v>0</v>
      </c>
      <c r="AZ35" s="103">
        <f>SUM(BA35:BC35)</f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>
      <c r="A36" s="115" t="s">
        <v>44</v>
      </c>
      <c r="B36" s="113" t="s">
        <v>312</v>
      </c>
      <c r="C36" s="101" t="s">
        <v>313</v>
      </c>
      <c r="D36" s="103">
        <f>SUM(E36,+H36,+K36)</f>
        <v>5728</v>
      </c>
      <c r="E36" s="103">
        <f>SUM(F36:G36)</f>
        <v>0</v>
      </c>
      <c r="F36" s="103">
        <v>0</v>
      </c>
      <c r="G36" s="103">
        <v>0</v>
      </c>
      <c r="H36" s="103">
        <f>SUM(I36:J36)</f>
        <v>0</v>
      </c>
      <c r="I36" s="103">
        <v>0</v>
      </c>
      <c r="J36" s="103">
        <v>0</v>
      </c>
      <c r="K36" s="103">
        <f>SUM(L36:M36)</f>
        <v>5728</v>
      </c>
      <c r="L36" s="103">
        <v>718</v>
      </c>
      <c r="M36" s="103">
        <v>5010</v>
      </c>
      <c r="N36" s="103">
        <f>SUM(O36,+V36,+AC36)</f>
        <v>5728</v>
      </c>
      <c r="O36" s="103">
        <f>SUM(P36:U36)</f>
        <v>718</v>
      </c>
      <c r="P36" s="103">
        <v>718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f>SUM(W36:AB36)</f>
        <v>5010</v>
      </c>
      <c r="W36" s="103">
        <v>5010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>SUM(AD36:AE36)</f>
        <v>0</v>
      </c>
      <c r="AD36" s="103">
        <v>0</v>
      </c>
      <c r="AE36" s="103">
        <v>0</v>
      </c>
      <c r="AF36" s="103">
        <f>SUM(AG36:AI36)</f>
        <v>64</v>
      </c>
      <c r="AG36" s="103">
        <v>64</v>
      </c>
      <c r="AH36" s="103">
        <v>0</v>
      </c>
      <c r="AI36" s="103">
        <v>0</v>
      </c>
      <c r="AJ36" s="103">
        <f>SUM(AK36:AS36)</f>
        <v>64</v>
      </c>
      <c r="AK36" s="103">
        <v>0</v>
      </c>
      <c r="AL36" s="103">
        <v>0</v>
      </c>
      <c r="AM36" s="103">
        <v>13</v>
      </c>
      <c r="AN36" s="103">
        <v>0</v>
      </c>
      <c r="AO36" s="103">
        <v>0</v>
      </c>
      <c r="AP36" s="103">
        <v>0</v>
      </c>
      <c r="AQ36" s="103">
        <v>0</v>
      </c>
      <c r="AR36" s="103">
        <v>51</v>
      </c>
      <c r="AS36" s="103">
        <v>0</v>
      </c>
      <c r="AT36" s="103">
        <f>SUM(AU36:AY36)</f>
        <v>0</v>
      </c>
      <c r="AU36" s="103">
        <v>0</v>
      </c>
      <c r="AV36" s="103">
        <v>0</v>
      </c>
      <c r="AW36" s="103">
        <v>0</v>
      </c>
      <c r="AX36" s="103">
        <v>0</v>
      </c>
      <c r="AY36" s="103">
        <v>0</v>
      </c>
      <c r="AZ36" s="103">
        <f>SUM(BA36:BC36)</f>
        <v>0</v>
      </c>
      <c r="BA36" s="103">
        <v>0</v>
      </c>
      <c r="BB36" s="103">
        <v>0</v>
      </c>
      <c r="BC36" s="103">
        <v>0</v>
      </c>
    </row>
    <row r="37" spans="1:55" s="105" customFormat="1" ht="13.5" customHeight="1">
      <c r="A37" s="115" t="s">
        <v>44</v>
      </c>
      <c r="B37" s="113" t="s">
        <v>314</v>
      </c>
      <c r="C37" s="101" t="s">
        <v>315</v>
      </c>
      <c r="D37" s="103">
        <f>SUM(E37,+H37,+K37)</f>
        <v>4899</v>
      </c>
      <c r="E37" s="103">
        <f>SUM(F37:G37)</f>
        <v>0</v>
      </c>
      <c r="F37" s="103">
        <v>0</v>
      </c>
      <c r="G37" s="103">
        <v>0</v>
      </c>
      <c r="H37" s="103">
        <f>SUM(I37:J37)</f>
        <v>0</v>
      </c>
      <c r="I37" s="103">
        <v>0</v>
      </c>
      <c r="J37" s="103">
        <v>0</v>
      </c>
      <c r="K37" s="103">
        <f>SUM(L37:M37)</f>
        <v>4899</v>
      </c>
      <c r="L37" s="103">
        <v>514</v>
      </c>
      <c r="M37" s="103">
        <v>4385</v>
      </c>
      <c r="N37" s="103">
        <f>SUM(O37,+V37,+AC37)</f>
        <v>4899</v>
      </c>
      <c r="O37" s="103">
        <f>SUM(P37:U37)</f>
        <v>514</v>
      </c>
      <c r="P37" s="103">
        <v>514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3">
        <f>SUM(W37:AB37)</f>
        <v>4385</v>
      </c>
      <c r="W37" s="103">
        <v>4385</v>
      </c>
      <c r="X37" s="103">
        <v>0</v>
      </c>
      <c r="Y37" s="103">
        <v>0</v>
      </c>
      <c r="Z37" s="103">
        <v>0</v>
      </c>
      <c r="AA37" s="103">
        <v>0</v>
      </c>
      <c r="AB37" s="103">
        <v>0</v>
      </c>
      <c r="AC37" s="103">
        <f>SUM(AD37:AE37)</f>
        <v>0</v>
      </c>
      <c r="AD37" s="103">
        <v>0</v>
      </c>
      <c r="AE37" s="103">
        <v>0</v>
      </c>
      <c r="AF37" s="103">
        <f>SUM(AG37:AI37)</f>
        <v>0</v>
      </c>
      <c r="AG37" s="103">
        <v>0</v>
      </c>
      <c r="AH37" s="103">
        <v>0</v>
      </c>
      <c r="AI37" s="103">
        <v>0</v>
      </c>
      <c r="AJ37" s="103">
        <f>SUM(AK37:AS37)</f>
        <v>0</v>
      </c>
      <c r="AK37" s="103">
        <v>0</v>
      </c>
      <c r="AL37" s="103">
        <v>0</v>
      </c>
      <c r="AM37" s="103">
        <v>0</v>
      </c>
      <c r="AN37" s="103">
        <v>0</v>
      </c>
      <c r="AO37" s="103">
        <v>0</v>
      </c>
      <c r="AP37" s="103">
        <v>0</v>
      </c>
      <c r="AQ37" s="103">
        <v>0</v>
      </c>
      <c r="AR37" s="103">
        <v>0</v>
      </c>
      <c r="AS37" s="103">
        <v>0</v>
      </c>
      <c r="AT37" s="103">
        <f>SUM(AU37:AY37)</f>
        <v>0</v>
      </c>
      <c r="AU37" s="103">
        <v>0</v>
      </c>
      <c r="AV37" s="103">
        <v>0</v>
      </c>
      <c r="AW37" s="103">
        <v>0</v>
      </c>
      <c r="AX37" s="103">
        <v>0</v>
      </c>
      <c r="AY37" s="103">
        <v>0</v>
      </c>
      <c r="AZ37" s="103">
        <f>SUM(BA37:BC37)</f>
        <v>0</v>
      </c>
      <c r="BA37" s="103">
        <v>0</v>
      </c>
      <c r="BB37" s="103">
        <v>0</v>
      </c>
      <c r="BC37" s="103">
        <v>0</v>
      </c>
    </row>
    <row r="38" spans="1:55" s="105" customFormat="1" ht="13.5" customHeight="1">
      <c r="A38" s="115" t="s">
        <v>44</v>
      </c>
      <c r="B38" s="113" t="s">
        <v>316</v>
      </c>
      <c r="C38" s="101" t="s">
        <v>317</v>
      </c>
      <c r="D38" s="103">
        <f>SUM(E38,+H38,+K38)</f>
        <v>4928</v>
      </c>
      <c r="E38" s="103">
        <f>SUM(F38:G38)</f>
        <v>0</v>
      </c>
      <c r="F38" s="103">
        <v>0</v>
      </c>
      <c r="G38" s="103">
        <v>0</v>
      </c>
      <c r="H38" s="103">
        <f>SUM(I38:J38)</f>
        <v>360</v>
      </c>
      <c r="I38" s="103">
        <v>360</v>
      </c>
      <c r="J38" s="103">
        <v>0</v>
      </c>
      <c r="K38" s="103">
        <f>SUM(L38:M38)</f>
        <v>4568</v>
      </c>
      <c r="L38" s="103">
        <v>0</v>
      </c>
      <c r="M38" s="103">
        <v>4568</v>
      </c>
      <c r="N38" s="103">
        <f>SUM(O38,+V38,+AC38)</f>
        <v>4928</v>
      </c>
      <c r="O38" s="103">
        <f>SUM(P38:U38)</f>
        <v>360</v>
      </c>
      <c r="P38" s="103">
        <v>360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3">
        <f>SUM(W38:AB38)</f>
        <v>4568</v>
      </c>
      <c r="W38" s="103">
        <v>4568</v>
      </c>
      <c r="X38" s="103">
        <v>0</v>
      </c>
      <c r="Y38" s="103">
        <v>0</v>
      </c>
      <c r="Z38" s="103">
        <v>0</v>
      </c>
      <c r="AA38" s="103">
        <v>0</v>
      </c>
      <c r="AB38" s="103">
        <v>0</v>
      </c>
      <c r="AC38" s="103">
        <f>SUM(AD38:AE38)</f>
        <v>0</v>
      </c>
      <c r="AD38" s="103">
        <v>0</v>
      </c>
      <c r="AE38" s="103">
        <v>0</v>
      </c>
      <c r="AF38" s="103">
        <f>SUM(AG38:AI38)</f>
        <v>19</v>
      </c>
      <c r="AG38" s="103">
        <v>19</v>
      </c>
      <c r="AH38" s="103">
        <v>0</v>
      </c>
      <c r="AI38" s="103">
        <v>0</v>
      </c>
      <c r="AJ38" s="103">
        <f>SUM(AK38:AS38)</f>
        <v>19</v>
      </c>
      <c r="AK38" s="103">
        <v>0</v>
      </c>
      <c r="AL38" s="103">
        <v>0</v>
      </c>
      <c r="AM38" s="103">
        <v>0</v>
      </c>
      <c r="AN38" s="103">
        <v>0</v>
      </c>
      <c r="AO38" s="103">
        <v>0</v>
      </c>
      <c r="AP38" s="103">
        <v>0</v>
      </c>
      <c r="AQ38" s="103">
        <v>0</v>
      </c>
      <c r="AR38" s="103">
        <v>0</v>
      </c>
      <c r="AS38" s="103">
        <v>19</v>
      </c>
      <c r="AT38" s="103">
        <f>SUM(AU38:AY38)</f>
        <v>0</v>
      </c>
      <c r="AU38" s="103">
        <v>0</v>
      </c>
      <c r="AV38" s="103">
        <v>0</v>
      </c>
      <c r="AW38" s="103">
        <v>0</v>
      </c>
      <c r="AX38" s="103">
        <v>0</v>
      </c>
      <c r="AY38" s="103">
        <v>0</v>
      </c>
      <c r="AZ38" s="103">
        <f>SUM(BA38:BC38)</f>
        <v>0</v>
      </c>
      <c r="BA38" s="103">
        <v>0</v>
      </c>
      <c r="BB38" s="103">
        <v>0</v>
      </c>
      <c r="BC38" s="103">
        <v>0</v>
      </c>
    </row>
    <row r="39" spans="1:55" s="105" customFormat="1" ht="13.5" customHeight="1">
      <c r="A39" s="115" t="s">
        <v>44</v>
      </c>
      <c r="B39" s="113" t="s">
        <v>318</v>
      </c>
      <c r="C39" s="101" t="s">
        <v>319</v>
      </c>
      <c r="D39" s="103">
        <f>SUM(E39,+H39,+K39)</f>
        <v>2630</v>
      </c>
      <c r="E39" s="103">
        <f>SUM(F39:G39)</f>
        <v>0</v>
      </c>
      <c r="F39" s="103">
        <v>0</v>
      </c>
      <c r="G39" s="103">
        <v>0</v>
      </c>
      <c r="H39" s="103">
        <f>SUM(I39:J39)</f>
        <v>154</v>
      </c>
      <c r="I39" s="103">
        <v>154</v>
      </c>
      <c r="J39" s="103">
        <v>0</v>
      </c>
      <c r="K39" s="103">
        <f>SUM(L39:M39)</f>
        <v>2476</v>
      </c>
      <c r="L39" s="103">
        <v>0</v>
      </c>
      <c r="M39" s="103">
        <v>2476</v>
      </c>
      <c r="N39" s="103">
        <f>SUM(O39,+V39,+AC39)</f>
        <v>2630</v>
      </c>
      <c r="O39" s="103">
        <f>SUM(P39:U39)</f>
        <v>154</v>
      </c>
      <c r="P39" s="103">
        <v>154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f>SUM(W39:AB39)</f>
        <v>2476</v>
      </c>
      <c r="W39" s="103">
        <v>2476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f>SUM(AD39:AE39)</f>
        <v>0</v>
      </c>
      <c r="AD39" s="103">
        <v>0</v>
      </c>
      <c r="AE39" s="103">
        <v>0</v>
      </c>
      <c r="AF39" s="103">
        <f>SUM(AG39:AI39)</f>
        <v>10</v>
      </c>
      <c r="AG39" s="103">
        <v>10</v>
      </c>
      <c r="AH39" s="103">
        <v>0</v>
      </c>
      <c r="AI39" s="103">
        <v>0</v>
      </c>
      <c r="AJ39" s="103">
        <f>SUM(AK39:AS39)</f>
        <v>10</v>
      </c>
      <c r="AK39" s="103">
        <v>0</v>
      </c>
      <c r="AL39" s="103">
        <v>0</v>
      </c>
      <c r="AM39" s="103">
        <v>0</v>
      </c>
      <c r="AN39" s="103">
        <v>0</v>
      </c>
      <c r="AO39" s="103">
        <v>0</v>
      </c>
      <c r="AP39" s="103">
        <v>0</v>
      </c>
      <c r="AQ39" s="103">
        <v>0</v>
      </c>
      <c r="AR39" s="103">
        <v>0</v>
      </c>
      <c r="AS39" s="103">
        <v>10</v>
      </c>
      <c r="AT39" s="103">
        <f>SUM(AU39:AY39)</f>
        <v>0</v>
      </c>
      <c r="AU39" s="103">
        <v>0</v>
      </c>
      <c r="AV39" s="103">
        <v>0</v>
      </c>
      <c r="AW39" s="103">
        <v>0</v>
      </c>
      <c r="AX39" s="103">
        <v>0</v>
      </c>
      <c r="AY39" s="103">
        <v>0</v>
      </c>
      <c r="AZ39" s="103">
        <f>SUM(BA39:BC39)</f>
        <v>0</v>
      </c>
      <c r="BA39" s="103">
        <v>0</v>
      </c>
      <c r="BB39" s="103">
        <v>0</v>
      </c>
      <c r="BC39" s="103">
        <v>0</v>
      </c>
    </row>
    <row r="40" spans="1:55" s="105" customFormat="1" ht="13.5" customHeight="1">
      <c r="A40" s="115" t="s">
        <v>44</v>
      </c>
      <c r="B40" s="113" t="s">
        <v>320</v>
      </c>
      <c r="C40" s="101" t="s">
        <v>321</v>
      </c>
      <c r="D40" s="103">
        <f>SUM(E40,+H40,+K40)</f>
        <v>4075</v>
      </c>
      <c r="E40" s="103">
        <f>SUM(F40:G40)</f>
        <v>0</v>
      </c>
      <c r="F40" s="103">
        <v>0</v>
      </c>
      <c r="G40" s="103">
        <v>0</v>
      </c>
      <c r="H40" s="103">
        <f>SUM(I40:J40)</f>
        <v>366</v>
      </c>
      <c r="I40" s="103">
        <v>366</v>
      </c>
      <c r="J40" s="103">
        <v>0</v>
      </c>
      <c r="K40" s="103">
        <f>SUM(L40:M40)</f>
        <v>3709</v>
      </c>
      <c r="L40" s="103">
        <v>0</v>
      </c>
      <c r="M40" s="103">
        <v>3709</v>
      </c>
      <c r="N40" s="103">
        <f>SUM(O40,+V40,+AC40)</f>
        <v>4075</v>
      </c>
      <c r="O40" s="103">
        <f>SUM(P40:U40)</f>
        <v>366</v>
      </c>
      <c r="P40" s="103">
        <v>366</v>
      </c>
      <c r="Q40" s="103">
        <v>0</v>
      </c>
      <c r="R40" s="103">
        <v>0</v>
      </c>
      <c r="S40" s="103">
        <v>0</v>
      </c>
      <c r="T40" s="103">
        <v>0</v>
      </c>
      <c r="U40" s="103">
        <v>0</v>
      </c>
      <c r="V40" s="103">
        <f>SUM(W40:AB40)</f>
        <v>3709</v>
      </c>
      <c r="W40" s="103">
        <v>3709</v>
      </c>
      <c r="X40" s="103">
        <v>0</v>
      </c>
      <c r="Y40" s="103">
        <v>0</v>
      </c>
      <c r="Z40" s="103">
        <v>0</v>
      </c>
      <c r="AA40" s="103">
        <v>0</v>
      </c>
      <c r="AB40" s="103">
        <v>0</v>
      </c>
      <c r="AC40" s="103">
        <f>SUM(AD40:AE40)</f>
        <v>0</v>
      </c>
      <c r="AD40" s="103">
        <v>0</v>
      </c>
      <c r="AE40" s="103">
        <v>0</v>
      </c>
      <c r="AF40" s="103">
        <f>SUM(AG40:AI40)</f>
        <v>15</v>
      </c>
      <c r="AG40" s="103">
        <v>15</v>
      </c>
      <c r="AH40" s="103">
        <v>0</v>
      </c>
      <c r="AI40" s="103">
        <v>0</v>
      </c>
      <c r="AJ40" s="103">
        <f>SUM(AK40:AS40)</f>
        <v>15</v>
      </c>
      <c r="AK40" s="103">
        <v>0</v>
      </c>
      <c r="AL40" s="103">
        <v>0</v>
      </c>
      <c r="AM40" s="103">
        <v>0</v>
      </c>
      <c r="AN40" s="103">
        <v>0</v>
      </c>
      <c r="AO40" s="103">
        <v>0</v>
      </c>
      <c r="AP40" s="103">
        <v>0</v>
      </c>
      <c r="AQ40" s="103">
        <v>0</v>
      </c>
      <c r="AR40" s="103">
        <v>0</v>
      </c>
      <c r="AS40" s="103">
        <v>15</v>
      </c>
      <c r="AT40" s="103">
        <f>SUM(AU40:AY40)</f>
        <v>0</v>
      </c>
      <c r="AU40" s="103">
        <v>0</v>
      </c>
      <c r="AV40" s="103">
        <v>0</v>
      </c>
      <c r="AW40" s="103">
        <v>0</v>
      </c>
      <c r="AX40" s="103">
        <v>0</v>
      </c>
      <c r="AY40" s="103">
        <v>0</v>
      </c>
      <c r="AZ40" s="103">
        <f>SUM(BA40:BC40)</f>
        <v>0</v>
      </c>
      <c r="BA40" s="103">
        <v>0</v>
      </c>
      <c r="BB40" s="103">
        <v>0</v>
      </c>
      <c r="BC40" s="103">
        <v>0</v>
      </c>
    </row>
    <row r="41" spans="1:55" s="105" customFormat="1" ht="13.5" customHeight="1">
      <c r="A41" s="115" t="s">
        <v>44</v>
      </c>
      <c r="B41" s="113" t="s">
        <v>322</v>
      </c>
      <c r="C41" s="101" t="s">
        <v>323</v>
      </c>
      <c r="D41" s="103">
        <f>SUM(E41,+H41,+K41)</f>
        <v>21269</v>
      </c>
      <c r="E41" s="103">
        <f>SUM(F41:G41)</f>
        <v>0</v>
      </c>
      <c r="F41" s="103">
        <v>0</v>
      </c>
      <c r="G41" s="103">
        <v>0</v>
      </c>
      <c r="H41" s="103">
        <f>SUM(I41:J41)</f>
        <v>0</v>
      </c>
      <c r="I41" s="103">
        <v>0</v>
      </c>
      <c r="J41" s="103">
        <v>0</v>
      </c>
      <c r="K41" s="103">
        <f>SUM(L41:M41)</f>
        <v>21269</v>
      </c>
      <c r="L41" s="103">
        <v>1013</v>
      </c>
      <c r="M41" s="103">
        <v>20256</v>
      </c>
      <c r="N41" s="103">
        <f>SUM(O41,+V41,+AC41)</f>
        <v>21269</v>
      </c>
      <c r="O41" s="103">
        <f>SUM(P41:U41)</f>
        <v>1013</v>
      </c>
      <c r="P41" s="103">
        <v>1013</v>
      </c>
      <c r="Q41" s="103">
        <v>0</v>
      </c>
      <c r="R41" s="103">
        <v>0</v>
      </c>
      <c r="S41" s="103">
        <v>0</v>
      </c>
      <c r="T41" s="103">
        <v>0</v>
      </c>
      <c r="U41" s="103">
        <v>0</v>
      </c>
      <c r="V41" s="103">
        <f>SUM(W41:AB41)</f>
        <v>20256</v>
      </c>
      <c r="W41" s="103">
        <v>20256</v>
      </c>
      <c r="X41" s="103">
        <v>0</v>
      </c>
      <c r="Y41" s="103">
        <v>0</v>
      </c>
      <c r="Z41" s="103">
        <v>0</v>
      </c>
      <c r="AA41" s="103">
        <v>0</v>
      </c>
      <c r="AB41" s="103">
        <v>0</v>
      </c>
      <c r="AC41" s="103">
        <f>SUM(AD41:AE41)</f>
        <v>0</v>
      </c>
      <c r="AD41" s="103">
        <v>0</v>
      </c>
      <c r="AE41" s="103">
        <v>0</v>
      </c>
      <c r="AF41" s="103">
        <f>SUM(AG41:AI41)</f>
        <v>76</v>
      </c>
      <c r="AG41" s="103">
        <v>76</v>
      </c>
      <c r="AH41" s="103">
        <v>0</v>
      </c>
      <c r="AI41" s="103">
        <v>0</v>
      </c>
      <c r="AJ41" s="103">
        <f>SUM(AK41:AS41)</f>
        <v>0</v>
      </c>
      <c r="AK41" s="103">
        <v>0</v>
      </c>
      <c r="AL41" s="103">
        <v>0</v>
      </c>
      <c r="AM41" s="103">
        <v>0</v>
      </c>
      <c r="AN41" s="103">
        <v>0</v>
      </c>
      <c r="AO41" s="103">
        <v>0</v>
      </c>
      <c r="AP41" s="103">
        <v>0</v>
      </c>
      <c r="AQ41" s="103">
        <v>0</v>
      </c>
      <c r="AR41" s="103">
        <v>0</v>
      </c>
      <c r="AS41" s="103">
        <v>0</v>
      </c>
      <c r="AT41" s="103">
        <f>SUM(AU41:AY41)</f>
        <v>76</v>
      </c>
      <c r="AU41" s="103">
        <v>76</v>
      </c>
      <c r="AV41" s="103">
        <v>0</v>
      </c>
      <c r="AW41" s="103">
        <v>0</v>
      </c>
      <c r="AX41" s="103">
        <v>0</v>
      </c>
      <c r="AY41" s="103">
        <v>0</v>
      </c>
      <c r="AZ41" s="103">
        <f>SUM(BA41:BC41)</f>
        <v>0</v>
      </c>
      <c r="BA41" s="103">
        <v>0</v>
      </c>
      <c r="BB41" s="103">
        <v>0</v>
      </c>
      <c r="BC41" s="103">
        <v>0</v>
      </c>
    </row>
    <row r="42" spans="1:55" s="105" customFormat="1" ht="13.5" customHeight="1">
      <c r="A42" s="115" t="s">
        <v>44</v>
      </c>
      <c r="B42" s="113" t="s">
        <v>324</v>
      </c>
      <c r="C42" s="101" t="s">
        <v>325</v>
      </c>
      <c r="D42" s="103">
        <f>SUM(E42,+H42,+K42)</f>
        <v>10770</v>
      </c>
      <c r="E42" s="103">
        <f>SUM(F42:G42)</f>
        <v>0</v>
      </c>
      <c r="F42" s="103">
        <v>0</v>
      </c>
      <c r="G42" s="103">
        <v>0</v>
      </c>
      <c r="H42" s="103">
        <f>SUM(I42:J42)</f>
        <v>0</v>
      </c>
      <c r="I42" s="103">
        <v>0</v>
      </c>
      <c r="J42" s="103">
        <v>0</v>
      </c>
      <c r="K42" s="103">
        <f>SUM(L42:M42)</f>
        <v>10770</v>
      </c>
      <c r="L42" s="103">
        <v>1056</v>
      </c>
      <c r="M42" s="103">
        <v>9714</v>
      </c>
      <c r="N42" s="103">
        <f>SUM(O42,+V42,+AC42)</f>
        <v>10770</v>
      </c>
      <c r="O42" s="103">
        <f>SUM(P42:U42)</f>
        <v>1056</v>
      </c>
      <c r="P42" s="103">
        <v>1056</v>
      </c>
      <c r="Q42" s="103">
        <v>0</v>
      </c>
      <c r="R42" s="103">
        <v>0</v>
      </c>
      <c r="S42" s="103">
        <v>0</v>
      </c>
      <c r="T42" s="103">
        <v>0</v>
      </c>
      <c r="U42" s="103">
        <v>0</v>
      </c>
      <c r="V42" s="103">
        <f>SUM(W42:AB42)</f>
        <v>9714</v>
      </c>
      <c r="W42" s="103">
        <v>9714</v>
      </c>
      <c r="X42" s="103">
        <v>0</v>
      </c>
      <c r="Y42" s="103">
        <v>0</v>
      </c>
      <c r="Z42" s="103">
        <v>0</v>
      </c>
      <c r="AA42" s="103">
        <v>0</v>
      </c>
      <c r="AB42" s="103">
        <v>0</v>
      </c>
      <c r="AC42" s="103">
        <f>SUM(AD42:AE42)</f>
        <v>0</v>
      </c>
      <c r="AD42" s="103">
        <v>0</v>
      </c>
      <c r="AE42" s="103">
        <v>0</v>
      </c>
      <c r="AF42" s="103">
        <f>SUM(AG42:AI42)</f>
        <v>44</v>
      </c>
      <c r="AG42" s="103">
        <v>44</v>
      </c>
      <c r="AH42" s="103">
        <v>0</v>
      </c>
      <c r="AI42" s="103">
        <v>0</v>
      </c>
      <c r="AJ42" s="103">
        <f>SUM(AK42:AS42)</f>
        <v>44</v>
      </c>
      <c r="AK42" s="103">
        <v>0</v>
      </c>
      <c r="AL42" s="103">
        <v>0</v>
      </c>
      <c r="AM42" s="103">
        <v>0</v>
      </c>
      <c r="AN42" s="103">
        <v>0</v>
      </c>
      <c r="AO42" s="103">
        <v>0</v>
      </c>
      <c r="AP42" s="103">
        <v>0</v>
      </c>
      <c r="AQ42" s="103">
        <v>0</v>
      </c>
      <c r="AR42" s="103">
        <v>44</v>
      </c>
      <c r="AS42" s="103">
        <v>0</v>
      </c>
      <c r="AT42" s="103">
        <f>SUM(AU42:AY42)</f>
        <v>0</v>
      </c>
      <c r="AU42" s="103">
        <v>0</v>
      </c>
      <c r="AV42" s="103">
        <v>0</v>
      </c>
      <c r="AW42" s="103">
        <v>0</v>
      </c>
      <c r="AX42" s="103">
        <v>0</v>
      </c>
      <c r="AY42" s="103">
        <v>0</v>
      </c>
      <c r="AZ42" s="103">
        <f>SUM(BA42:BC42)</f>
        <v>0</v>
      </c>
      <c r="BA42" s="103">
        <v>0</v>
      </c>
      <c r="BB42" s="103">
        <v>0</v>
      </c>
      <c r="BC42" s="103">
        <v>0</v>
      </c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42">
    <sortCondition ref="A8:A42"/>
    <sortCondition ref="B8:B42"/>
    <sortCondition ref="C8:C42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&amp;Lし尿処理の状況（令和2年度実績）</oddHeader>
  </headerFooter>
  <colBreaks count="3" manualBreakCount="3">
    <brk id="13" min="1" max="41" man="1"/>
    <brk id="31" min="1" max="41" man="1"/>
    <brk id="45" min="1" max="4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7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hidden="1" customWidth="1"/>
    <col min="28" max="28" width="14.5" style="48" hidden="1" customWidth="1"/>
    <col min="29" max="29" width="3" style="48" hidden="1" customWidth="1"/>
    <col min="30" max="30" width="10.875" style="48" hidden="1" customWidth="1"/>
    <col min="31" max="31" width="8.875" style="48" hidden="1" customWidth="1"/>
    <col min="32" max="32" width="8.875" style="11" hidden="1" customWidth="1"/>
    <col min="33" max="33" width="5" style="11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10000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10201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10202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10203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10204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10205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10206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10207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10208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10209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10210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10211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10212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10344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10345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10366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10367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10382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10383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10384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10421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10424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10425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10426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10428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10429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10443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10444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10448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10449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10464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10521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10522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+水洗化人口等!B40</f>
        <v>10523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 t="str">
        <f>+水洗化人口等!B41</f>
        <v>10524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 t="str">
        <f>+水洗化人口等!B42</f>
        <v>10525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2022-01-20T00:32:00Z</dcterms:modified>
</cp:coreProperties>
</file>