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09栃木県）\"/>
    </mc:Choice>
  </mc:AlternateContent>
  <bookViews>
    <workbookView xWindow="-120" yWindow="-120" windowWidth="29040" windowHeight="1584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水洗化人口等!$A$6:$AA$31</definedName>
    <definedName name="_xlnm.Print_Area" localSheetId="2">し尿集計結果!$A$1:$M$36</definedName>
    <definedName name="_xlnm.Print_Area" localSheetId="1">し尿処理状況!$2:$32</definedName>
    <definedName name="_xlnm.Print_Area" localSheetId="0">水洗化人口等!$2:$32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C8" i="2"/>
  <c r="AC9" i="2"/>
  <c r="AC10" i="2"/>
  <c r="AC11" i="2"/>
  <c r="AC12" i="2"/>
  <c r="AC13" i="2"/>
  <c r="N13" i="2" s="1"/>
  <c r="AC14" i="2"/>
  <c r="AC15" i="2"/>
  <c r="AC16" i="2"/>
  <c r="AC17" i="2"/>
  <c r="AC18" i="2"/>
  <c r="AC19" i="2"/>
  <c r="N19" i="2" s="1"/>
  <c r="AC20" i="2"/>
  <c r="AC21" i="2"/>
  <c r="AC22" i="2"/>
  <c r="AC23" i="2"/>
  <c r="AC24" i="2"/>
  <c r="AC25" i="2"/>
  <c r="N25" i="2" s="1"/>
  <c r="AC26" i="2"/>
  <c r="AC27" i="2"/>
  <c r="AC28" i="2"/>
  <c r="AC29" i="2"/>
  <c r="AC30" i="2"/>
  <c r="AC31" i="2"/>
  <c r="N31" i="2" s="1"/>
  <c r="AC32" i="2"/>
  <c r="V8" i="2"/>
  <c r="V9" i="2"/>
  <c r="V10" i="2"/>
  <c r="N10" i="2" s="1"/>
  <c r="V11" i="2"/>
  <c r="N11" i="2" s="1"/>
  <c r="V12" i="2"/>
  <c r="V13" i="2"/>
  <c r="V14" i="2"/>
  <c r="V15" i="2"/>
  <c r="V16" i="2"/>
  <c r="N16" i="2" s="1"/>
  <c r="V17" i="2"/>
  <c r="N17" i="2" s="1"/>
  <c r="V18" i="2"/>
  <c r="V19" i="2"/>
  <c r="V20" i="2"/>
  <c r="V21" i="2"/>
  <c r="V22" i="2"/>
  <c r="N22" i="2" s="1"/>
  <c r="V23" i="2"/>
  <c r="N23" i="2" s="1"/>
  <c r="V24" i="2"/>
  <c r="V25" i="2"/>
  <c r="V26" i="2"/>
  <c r="V27" i="2"/>
  <c r="V28" i="2"/>
  <c r="N28" i="2" s="1"/>
  <c r="V29" i="2"/>
  <c r="N29" i="2" s="1"/>
  <c r="V30" i="2"/>
  <c r="V31" i="2"/>
  <c r="V32" i="2"/>
  <c r="O8" i="2"/>
  <c r="O9" i="2"/>
  <c r="O10" i="2"/>
  <c r="O11" i="2"/>
  <c r="O12" i="2"/>
  <c r="O13" i="2"/>
  <c r="O14" i="2"/>
  <c r="O15" i="2"/>
  <c r="N15" i="2" s="1"/>
  <c r="O16" i="2"/>
  <c r="O17" i="2"/>
  <c r="O18" i="2"/>
  <c r="O19" i="2"/>
  <c r="O20" i="2"/>
  <c r="O21" i="2"/>
  <c r="O22" i="2"/>
  <c r="O23" i="2"/>
  <c r="O24" i="2"/>
  <c r="O25" i="2"/>
  <c r="O26" i="2"/>
  <c r="O27" i="2"/>
  <c r="N27" i="2" s="1"/>
  <c r="O28" i="2"/>
  <c r="O29" i="2"/>
  <c r="O30" i="2"/>
  <c r="O31" i="2"/>
  <c r="O32" i="2"/>
  <c r="N8" i="2"/>
  <c r="N9" i="2"/>
  <c r="N14" i="2"/>
  <c r="N20" i="2"/>
  <c r="N21" i="2"/>
  <c r="N26" i="2"/>
  <c r="N32" i="2"/>
  <c r="K8" i="2"/>
  <c r="K9" i="2"/>
  <c r="D9" i="2" s="1"/>
  <c r="K10" i="2"/>
  <c r="K11" i="2"/>
  <c r="K12" i="2"/>
  <c r="K13" i="2"/>
  <c r="K14" i="2"/>
  <c r="K15" i="2"/>
  <c r="D15" i="2" s="1"/>
  <c r="K16" i="2"/>
  <c r="K17" i="2"/>
  <c r="K18" i="2"/>
  <c r="K19" i="2"/>
  <c r="K20" i="2"/>
  <c r="K21" i="2"/>
  <c r="D21" i="2" s="1"/>
  <c r="K22" i="2"/>
  <c r="K23" i="2"/>
  <c r="K24" i="2"/>
  <c r="K25" i="2"/>
  <c r="K26" i="2"/>
  <c r="K27" i="2"/>
  <c r="D27" i="2" s="1"/>
  <c r="K28" i="2"/>
  <c r="K29" i="2"/>
  <c r="K30" i="2"/>
  <c r="K31" i="2"/>
  <c r="K32" i="2"/>
  <c r="H8" i="2"/>
  <c r="H9" i="2"/>
  <c r="H10" i="2"/>
  <c r="H11" i="2"/>
  <c r="H12" i="2"/>
  <c r="H13" i="2"/>
  <c r="D13" i="2" s="1"/>
  <c r="H14" i="2"/>
  <c r="H15" i="2"/>
  <c r="H16" i="2"/>
  <c r="H17" i="2"/>
  <c r="H18" i="2"/>
  <c r="H19" i="2"/>
  <c r="D19" i="2" s="1"/>
  <c r="H20" i="2"/>
  <c r="H21" i="2"/>
  <c r="H22" i="2"/>
  <c r="H23" i="2"/>
  <c r="H24" i="2"/>
  <c r="H25" i="2"/>
  <c r="D25" i="2" s="1"/>
  <c r="H26" i="2"/>
  <c r="H27" i="2"/>
  <c r="H28" i="2"/>
  <c r="H29" i="2"/>
  <c r="H30" i="2"/>
  <c r="H31" i="2"/>
  <c r="D31" i="2" s="1"/>
  <c r="H32" i="2"/>
  <c r="E8" i="2"/>
  <c r="E9" i="2"/>
  <c r="E10" i="2"/>
  <c r="E11" i="2"/>
  <c r="D11" i="2" s="1"/>
  <c r="E12" i="2"/>
  <c r="D12" i="2" s="1"/>
  <c r="E13" i="2"/>
  <c r="E14" i="2"/>
  <c r="E15" i="2"/>
  <c r="E16" i="2"/>
  <c r="E17" i="2"/>
  <c r="D17" i="2" s="1"/>
  <c r="E18" i="2"/>
  <c r="D18" i="2" s="1"/>
  <c r="E19" i="2"/>
  <c r="E20" i="2"/>
  <c r="E21" i="2"/>
  <c r="E22" i="2"/>
  <c r="E23" i="2"/>
  <c r="D23" i="2" s="1"/>
  <c r="E24" i="2"/>
  <c r="D24" i="2" s="1"/>
  <c r="E25" i="2"/>
  <c r="E26" i="2"/>
  <c r="E27" i="2"/>
  <c r="E28" i="2"/>
  <c r="E29" i="2"/>
  <c r="D29" i="2" s="1"/>
  <c r="E30" i="2"/>
  <c r="D30" i="2" s="1"/>
  <c r="E31" i="2"/>
  <c r="E32" i="2"/>
  <c r="D10" i="2"/>
  <c r="D16" i="2"/>
  <c r="D22" i="2"/>
  <c r="D28" i="2"/>
  <c r="L24" i="1"/>
  <c r="J18" i="1"/>
  <c r="J24" i="1"/>
  <c r="J25" i="1"/>
  <c r="I8" i="1"/>
  <c r="I9" i="1"/>
  <c r="I10" i="1"/>
  <c r="I11" i="1"/>
  <c r="I12" i="1"/>
  <c r="D12" i="1" s="1"/>
  <c r="I13" i="1"/>
  <c r="D13" i="1" s="1"/>
  <c r="I14" i="1"/>
  <c r="I15" i="1"/>
  <c r="I16" i="1"/>
  <c r="I17" i="1"/>
  <c r="I18" i="1"/>
  <c r="D18" i="1" s="1"/>
  <c r="I19" i="1"/>
  <c r="D19" i="1" s="1"/>
  <c r="I20" i="1"/>
  <c r="I21" i="1"/>
  <c r="I22" i="1"/>
  <c r="D22" i="1" s="1"/>
  <c r="I23" i="1"/>
  <c r="I24" i="1"/>
  <c r="D24" i="1" s="1"/>
  <c r="I25" i="1"/>
  <c r="I26" i="1"/>
  <c r="I27" i="1"/>
  <c r="I28" i="1"/>
  <c r="I29" i="1"/>
  <c r="I30" i="1"/>
  <c r="D30" i="1" s="1"/>
  <c r="I31" i="1"/>
  <c r="D31" i="1" s="1"/>
  <c r="I32" i="1"/>
  <c r="F12" i="1"/>
  <c r="F18" i="1"/>
  <c r="F24" i="1"/>
  <c r="F30" i="1"/>
  <c r="E8" i="1"/>
  <c r="E9" i="1"/>
  <c r="D9" i="1" s="1"/>
  <c r="E10" i="1"/>
  <c r="E11" i="1"/>
  <c r="E12" i="1"/>
  <c r="E13" i="1"/>
  <c r="E14" i="1"/>
  <c r="D14" i="1" s="1"/>
  <c r="E15" i="1"/>
  <c r="D15" i="1" s="1"/>
  <c r="E16" i="1"/>
  <c r="E17" i="1"/>
  <c r="E18" i="1"/>
  <c r="E19" i="1"/>
  <c r="E20" i="1"/>
  <c r="E21" i="1"/>
  <c r="D21" i="1" s="1"/>
  <c r="E22" i="1"/>
  <c r="E23" i="1"/>
  <c r="E24" i="1"/>
  <c r="E25" i="1"/>
  <c r="E26" i="1"/>
  <c r="E27" i="1"/>
  <c r="D27" i="1" s="1"/>
  <c r="E28" i="1"/>
  <c r="E29" i="1"/>
  <c r="E30" i="1"/>
  <c r="E31" i="1"/>
  <c r="E32" i="1"/>
  <c r="D32" i="1" s="1"/>
  <c r="D8" i="1"/>
  <c r="D10" i="1"/>
  <c r="Q10" i="1" s="1"/>
  <c r="D16" i="1"/>
  <c r="D20" i="1"/>
  <c r="N20" i="1" s="1"/>
  <c r="D25" i="1"/>
  <c r="D26" i="1"/>
  <c r="D28" i="1"/>
  <c r="L22" i="1" l="1"/>
  <c r="J22" i="1"/>
  <c r="Q22" i="1"/>
  <c r="F22" i="1"/>
  <c r="N22" i="1"/>
  <c r="J27" i="1"/>
  <c r="N27" i="1"/>
  <c r="F27" i="1"/>
  <c r="L27" i="1"/>
  <c r="Q27" i="1"/>
  <c r="J21" i="1"/>
  <c r="Q21" i="1"/>
  <c r="F21" i="1"/>
  <c r="N21" i="1"/>
  <c r="L21" i="1"/>
  <c r="J15" i="1"/>
  <c r="N15" i="1"/>
  <c r="L15" i="1"/>
  <c r="F15" i="1"/>
  <c r="Q15" i="1"/>
  <c r="J9" i="1"/>
  <c r="F9" i="1"/>
  <c r="Q9" i="1"/>
  <c r="N9" i="1"/>
  <c r="L9" i="1"/>
  <c r="F32" i="1"/>
  <c r="Q32" i="1"/>
  <c r="N32" i="1"/>
  <c r="J32" i="1"/>
  <c r="L32" i="1"/>
  <c r="F14" i="1"/>
  <c r="Q14" i="1"/>
  <c r="L14" i="1"/>
  <c r="J14" i="1"/>
  <c r="N14" i="1"/>
  <c r="F31" i="1"/>
  <c r="Q31" i="1"/>
  <c r="N31" i="1"/>
  <c r="J31" i="1"/>
  <c r="L31" i="1"/>
  <c r="F19" i="1"/>
  <c r="Q19" i="1"/>
  <c r="N19" i="1"/>
  <c r="J19" i="1"/>
  <c r="L19" i="1"/>
  <c r="F13" i="1"/>
  <c r="Q13" i="1"/>
  <c r="N13" i="1"/>
  <c r="J13" i="1"/>
  <c r="L13" i="1"/>
  <c r="L16" i="1"/>
  <c r="J16" i="1"/>
  <c r="F8" i="1"/>
  <c r="Q8" i="1"/>
  <c r="F16" i="1"/>
  <c r="F25" i="1"/>
  <c r="Q25" i="1"/>
  <c r="N25" i="1"/>
  <c r="N10" i="1"/>
  <c r="Q30" i="1"/>
  <c r="N30" i="1"/>
  <c r="Q24" i="1"/>
  <c r="N24" i="1"/>
  <c r="Q18" i="1"/>
  <c r="N18" i="1"/>
  <c r="L18" i="1"/>
  <c r="Q12" i="1"/>
  <c r="N12" i="1"/>
  <c r="L12" i="1"/>
  <c r="L30" i="1"/>
  <c r="L20" i="1"/>
  <c r="L8" i="1"/>
  <c r="D29" i="1"/>
  <c r="D23" i="1"/>
  <c r="D17" i="1"/>
  <c r="D11" i="1"/>
  <c r="J30" i="1"/>
  <c r="J20" i="1"/>
  <c r="J12" i="1"/>
  <c r="N8" i="1"/>
  <c r="F26" i="1"/>
  <c r="Q26" i="1"/>
  <c r="N26" i="1"/>
  <c r="L28" i="1"/>
  <c r="J28" i="1"/>
  <c r="F20" i="1"/>
  <c r="Q20" i="1"/>
  <c r="L10" i="1"/>
  <c r="J10" i="1"/>
  <c r="F28" i="1"/>
  <c r="F10" i="1"/>
  <c r="L26" i="1"/>
  <c r="N28" i="1"/>
  <c r="N16" i="1"/>
  <c r="J26" i="1"/>
  <c r="J8" i="1"/>
  <c r="L25" i="1"/>
  <c r="Q28" i="1"/>
  <c r="Q16" i="1"/>
  <c r="D32" i="2"/>
  <c r="D26" i="2"/>
  <c r="D20" i="2"/>
  <c r="D14" i="2"/>
  <c r="D8" i="2"/>
  <c r="N30" i="2"/>
  <c r="N24" i="2"/>
  <c r="N18" i="2"/>
  <c r="N12" i="2"/>
  <c r="A7" i="2"/>
  <c r="N11" i="1" l="1"/>
  <c r="L11" i="1"/>
  <c r="J11" i="1"/>
  <c r="F11" i="1"/>
  <c r="Q11" i="1"/>
  <c r="N17" i="1"/>
  <c r="L17" i="1"/>
  <c r="F17" i="1"/>
  <c r="Q17" i="1"/>
  <c r="J17" i="1"/>
  <c r="N23" i="1"/>
  <c r="L23" i="1"/>
  <c r="J23" i="1"/>
  <c r="Q23" i="1"/>
  <c r="F23" i="1"/>
  <c r="N29" i="1"/>
  <c r="L29" i="1"/>
  <c r="Q29" i="1"/>
  <c r="J29" i="1"/>
  <c r="F29" i="1"/>
  <c r="AA2" i="4"/>
  <c r="AB2" i="4" s="1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M2" i="4" s="1"/>
  <c r="AF5" i="4"/>
  <c r="AF6" i="4"/>
  <c r="AZ7" i="2" l="1"/>
  <c r="E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<sst xmlns="http://schemas.openxmlformats.org/spreadsheetml/2006/main" count="709" uniqueCount="306">
  <si>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</si>
  <si>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</si>
  <si>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</si>
  <si>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</si>
  <si>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</si>
  <si>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</si>
  <si>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</si>
  <si>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</si>
  <si>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</si>
  <si>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</si>
  <si>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</si>
  <si>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</si>
  <si>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</si>
  <si>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</si>
  <si>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</si>
  <si>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</si>
  <si>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</si>
  <si>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</si>
  <si>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</si>
  <si>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</si>
  <si>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</si>
  <si>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</si>
  <si>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</si>
  <si>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</si>
  <si>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</si>
  <si>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</si>
  <si>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</si>
  <si>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</si>
  <si>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</si>
  <si>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</si>
  <si>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</si>
  <si>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</si>
  <si>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</si>
  <si>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</si>
  <si>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</si>
  <si>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</si>
  <si>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</si>
  <si>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</si>
  <si>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</si>
  <si>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</si>
  <si>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</si>
  <si>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</si>
  <si>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</si>
  <si>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</si>
  <si>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</si>
  <si>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</si>
  <si>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</si>
  <si>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</si>
  <si>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</si>
  <si>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</si>
  <si>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</si>
  <si>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</si>
  <si>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</si>
  <si>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</si>
  <si>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</si>
  <si>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</si>
  <si>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</si>
  <si>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</si>
  <si>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</si>
  <si>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</si>
  <si>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</si>
  <si>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</si>
  <si>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</si>
  <si>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</si>
  <si>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</si>
  <si>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</si>
  <si>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</si>
  <si>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</si>
  <si>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</si>
  <si>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</si>
  <si>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</si>
  <si>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</si>
  <si>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</si>
  <si>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</si>
  <si>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</si>
  <si>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</si>
  <si>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</si>
  <si>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</si>
  <si>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</si>
  <si>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</si>
  <si>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</si>
  <si>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</si>
  <si>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</si>
  <si>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</si>
  <si>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</si>
  <si>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</si>
  <si>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</si>
  <si>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</si>
  <si>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</si>
  <si>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</si>
  <si>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</si>
  <si>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</si>
  <si>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</si>
  <si>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</si>
  <si>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</si>
  <si>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</si>
  <si>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</si>
  <si>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</si>
  <si>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</si>
  <si>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</si>
  <si>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</si>
  <si>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</si>
  <si>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</si>
  <si>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</si>
  <si>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</si>
  <si>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</si>
  <si>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</si>
  <si>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</si>
  <si>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</si>
  <si>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</si>
  <si>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</si>
  <si>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</si>
  <si>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</si>
  <si>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</si>
  <si>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</si>
  <si>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</si>
  <si>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</si>
  <si>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</si>
  <si>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</si>
  <si>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</si>
  <si>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</si>
  <si>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</si>
  <si>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</si>
  <si>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</si>
  <si>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</si>
  <si>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</si>
  <si>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</si>
  <si>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</si>
  <si>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</si>
  <si>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</si>
  <si>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</si>
  <si>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</si>
  <si>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</si>
  <si>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</si>
  <si>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</si>
  <si>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</si>
  <si>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</si>
  <si>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</si>
  <si>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</si>
  <si>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</si>
  <si>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</si>
  <si>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</si>
  <si>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</si>
  <si>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</si>
  <si>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</si>
  <si>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</si>
  <si>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</si>
  <si>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</si>
  <si>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</si>
  <si>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</si>
  <si>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</si>
  <si>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</si>
  <si>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</si>
  <si>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</si>
  <si>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</si>
  <si>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</si>
  <si>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</si>
  <si>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</si>
  <si>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</si>
  <si>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</si>
  <si>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</si>
  <si>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</si>
  <si>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</si>
  <si>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</si>
  <si>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</si>
  <si>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</si>
  <si>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</si>
  <si>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</si>
  <si>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</si>
  <si>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</si>
  <si>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</si>
  <si>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</si>
  <si>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</si>
  <si>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</si>
  <si>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</si>
  <si>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</si>
  <si>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</si>
  <si>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</si>
  <si>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</si>
  <si>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</si>
  <si>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</si>
  <si>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</si>
  <si>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</si>
  <si>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</si>
  <si>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</si>
  <si>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</si>
  <si>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</si>
  <si>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</si>
  <si>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</si>
  <si>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</si>
  <si>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</si>
  <si>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</si>
  <si>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</si>
  <si>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</si>
  <si>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</si>
  <si>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</si>
  <si>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</si>
  <si>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</si>
  <si>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</si>
  <si>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</si>
  <si>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</si>
  <si>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</si>
  <si>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</si>
  <si>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</si>
  <si>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</si>
  <si>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</si>
  <si>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</si>
  <si>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</si>
  <si>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</si>
  <si>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</si>
  <si>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</si>
  <si>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</si>
  <si>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</si>
  <si>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</si>
  <si>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</si>
  <si>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</si>
  <si>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</si>
  <si>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</si>
  <si>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</si>
  <si>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</si>
  <si>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</si>
  <si>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</si>
  <si>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</si>
  <si>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</si>
  <si>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</si>
  <si>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</si>
  <si>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</si>
  <si>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</si>
  <si>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</si>
  <si>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</si>
  <si>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</si>
  <si>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</si>
  <si>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</si>
  <si>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</si>
  <si>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</si>
  <si>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</si>
  <si>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</si>
  <si>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</si>
  <si>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</si>
  <si>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</si>
  <si>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</si>
  <si>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</si>
  <si>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</si>
  <si>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</si>
  <si>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</si>
  <si>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</si>
  <si>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</si>
  <si>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</si>
  <si>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</si>
  <si>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</si>
  <si>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</si>
  <si>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09000</t>
  </si>
  <si>
    <t>水洗化人口等（令和2年度実績）</t>
    <phoneticPr fontId="3"/>
  </si>
  <si>
    <t>し尿処理の状況（令和2年度実績）</t>
    <phoneticPr fontId="3"/>
  </si>
  <si>
    <t>09201</t>
  </si>
  <si>
    <t>宇都宮市</t>
  </si>
  <si>
    <t/>
  </si>
  <si>
    <t>○</t>
  </si>
  <si>
    <t>09202</t>
  </si>
  <si>
    <t>足利市</t>
  </si>
  <si>
    <t>09203</t>
  </si>
  <si>
    <t>栃木市</t>
  </si>
  <si>
    <t>09204</t>
  </si>
  <si>
    <t>佐野市</t>
  </si>
  <si>
    <t>09205</t>
  </si>
  <si>
    <t>鹿沼市</t>
  </si>
  <si>
    <t>09206</t>
  </si>
  <si>
    <t>日光市</t>
  </si>
  <si>
    <t>09208</t>
  </si>
  <si>
    <t>小山市</t>
  </si>
  <si>
    <t>09209</t>
  </si>
  <si>
    <t>真岡市</t>
  </si>
  <si>
    <t>09210</t>
  </si>
  <si>
    <t>大田原市</t>
  </si>
  <si>
    <t>09211</t>
  </si>
  <si>
    <t>矢板市</t>
  </si>
  <si>
    <t>09213</t>
  </si>
  <si>
    <t>那須塩原市</t>
  </si>
  <si>
    <t>09214</t>
  </si>
  <si>
    <t>さくら市</t>
  </si>
  <si>
    <t>09215</t>
  </si>
  <si>
    <t>那須烏山市</t>
  </si>
  <si>
    <t>09216</t>
  </si>
  <si>
    <t>下野市</t>
  </si>
  <si>
    <t>09301</t>
  </si>
  <si>
    <t>上三川町</t>
  </si>
  <si>
    <t>09342</t>
  </si>
  <si>
    <t>益子町</t>
  </si>
  <si>
    <t>09343</t>
  </si>
  <si>
    <t>茂木町</t>
  </si>
  <si>
    <t>09344</t>
  </si>
  <si>
    <t>市貝町</t>
  </si>
  <si>
    <t>09345</t>
  </si>
  <si>
    <t>芳賀町</t>
  </si>
  <si>
    <t>09361</t>
  </si>
  <si>
    <t>壬生町</t>
  </si>
  <si>
    <t>09364</t>
  </si>
  <si>
    <t>野木町</t>
  </si>
  <si>
    <t>09384</t>
  </si>
  <si>
    <t>塩谷町</t>
  </si>
  <si>
    <t>09386</t>
  </si>
  <si>
    <t>高根沢町</t>
  </si>
  <si>
    <t>09407</t>
  </si>
  <si>
    <t>那須町</t>
  </si>
  <si>
    <t>09411</t>
  </si>
  <si>
    <t>那珂川町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</si>
</sst>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45</v>
      </c>
      <c r="B7" s="116" t="s">
        <v>251</v>
      </c>
      <c r="C7" s="109" t="s">
        <v>200</v>
      </c>
      <c r="D7" s="110">
        <f>+SUM(E7,+I7)</f>
        <v>1958726</v>
      </c>
      <c r="E7" s="110">
        <f>+SUM(G7,+H7)</f>
        <v>104105</v>
      </c>
      <c r="F7" s="111">
        <f>IF(D7&gt;0,E7/D7*100,"-")</f>
        <v>5.3149342991311705</v>
      </c>
      <c r="G7" s="108">
        <f>SUM(G$8:G$207)</f>
        <v>104105</v>
      </c>
      <c r="H7" s="108">
        <f>SUM(H$8:H$207)</f>
        <v>0</v>
      </c>
      <c r="I7" s="110">
        <f>+SUM(K7,+M7,+O7)</f>
        <v>1854621</v>
      </c>
      <c r="J7" s="111">
        <f>IF(D7&gt;0,I7/D7*100,"-")</f>
        <v>94.685065700868833</v>
      </c>
      <c r="K7" s="108">
        <f>SUM(K$8:K$207)</f>
        <v>1267946</v>
      </c>
      <c r="L7" s="111">
        <f>IF(D7&gt;0,K7/D7*100,"-")</f>
        <v>64.733199028348025</v>
      </c>
      <c r="M7" s="108">
        <f>SUM(M$8:M$207)</f>
        <v>938</v>
      </c>
      <c r="N7" s="111">
        <f>IF(D7&gt;0,M7/D7*100,"-")</f>
        <v>4.788827023279417E-2</v>
      </c>
      <c r="O7" s="108">
        <f>SUM(O$8:O$207)</f>
        <v>585737</v>
      </c>
      <c r="P7" s="108">
        <f>SUM(P$8:P$207)</f>
        <v>365254</v>
      </c>
      <c r="Q7" s="111">
        <f>IF(D7&gt;0,O7/D7*100,"-")</f>
        <v>29.903978402288018</v>
      </c>
      <c r="R7" s="108">
        <f>SUM(R$8:R$207)</f>
        <v>42627</v>
      </c>
      <c r="S7" s="112">
        <f t="shared" ref="S7:Z7" si="0">COUNTIF(S$8:S$207,"○")</f>
        <v>20</v>
      </c>
      <c r="T7" s="112">
        <f t="shared" si="0"/>
        <v>1</v>
      </c>
      <c r="U7" s="112">
        <f t="shared" si="0"/>
        <v>0</v>
      </c>
      <c r="V7" s="112">
        <f t="shared" si="0"/>
        <v>4</v>
      </c>
      <c r="W7" s="112">
        <f t="shared" si="0"/>
        <v>16</v>
      </c>
      <c r="X7" s="112">
        <f t="shared" si="0"/>
        <v>1</v>
      </c>
      <c r="Y7" s="112">
        <f t="shared" si="0"/>
        <v>0</v>
      </c>
      <c r="Z7" s="112">
        <f t="shared" si="0"/>
        <v>8</v>
      </c>
      <c r="AA7" s="188"/>
      <c r="AB7" s="188"/>
    </row>
    <row r="8" spans="1:28" s="105" customFormat="1" ht="13.5" customHeight="1">
      <c r="A8" s="101" t="s">
        <v>45</v>
      </c>
      <c r="B8" s="102" t="s">
        <v>254</v>
      </c>
      <c r="C8" s="101" t="s">
        <v>255</v>
      </c>
      <c r="D8" s="103">
        <f>+SUM(E8,+I8)</f>
        <v>521395</v>
      </c>
      <c r="E8" s="103">
        <f>+SUM(G8,+H8)</f>
        <v>12344</v>
      </c>
      <c r="F8" s="104">
        <f>IF(D8&gt;0,E8/D8*100,"-")</f>
        <v>2.3674948935068425</v>
      </c>
      <c r="G8" s="103">
        <v>12344</v>
      </c>
      <c r="H8" s="103">
        <v>0</v>
      </c>
      <c r="I8" s="103">
        <f>+SUM(K8,+M8,+O8)</f>
        <v>509051</v>
      </c>
      <c r="J8" s="104">
        <f>IF(D8&gt;0,I8/D8*100,"-")</f>
        <v>97.632505106493156</v>
      </c>
      <c r="K8" s="103">
        <v>447208</v>
      </c>
      <c r="L8" s="104">
        <f>IF(D8&gt;0,K8/D8*100,"-")</f>
        <v>85.771440079018788</v>
      </c>
      <c r="M8" s="103">
        <v>0</v>
      </c>
      <c r="N8" s="104">
        <f>IF(D8&gt;0,M8/D8*100,"-")</f>
        <v>0</v>
      </c>
      <c r="O8" s="103">
        <v>61843</v>
      </c>
      <c r="P8" s="103">
        <v>40084</v>
      </c>
      <c r="Q8" s="104">
        <f>IF(D8&gt;0,O8/D8*100,"-")</f>
        <v>11.861065027474371</v>
      </c>
      <c r="R8" s="103">
        <v>9359</v>
      </c>
      <c r="S8" s="101"/>
      <c r="T8" s="101" t="s">
        <v>257</v>
      </c>
      <c r="U8" s="101"/>
      <c r="V8" s="101"/>
      <c r="W8" s="101"/>
      <c r="X8" s="101"/>
      <c r="Y8" s="101"/>
      <c r="Z8" s="101" t="s">
        <v>257</v>
      </c>
      <c r="AA8" s="189" t="s">
        <v>256</v>
      </c>
      <c r="AB8" s="190"/>
    </row>
    <row r="9" spans="1:28" s="105" customFormat="1" ht="13.5" customHeight="1">
      <c r="A9" s="101" t="s">
        <v>45</v>
      </c>
      <c r="B9" s="102" t="s">
        <v>258</v>
      </c>
      <c r="C9" s="101" t="s">
        <v>259</v>
      </c>
      <c r="D9" s="103">
        <f>+SUM(E9,+I9)</f>
        <v>146324</v>
      </c>
      <c r="E9" s="103">
        <f>+SUM(G9,+H9)</f>
        <v>9675</v>
      </c>
      <c r="F9" s="104">
        <f>IF(D9&gt;0,E9/D9*100,"-")</f>
        <v>6.6120390366583752</v>
      </c>
      <c r="G9" s="103">
        <v>9675</v>
      </c>
      <c r="H9" s="103">
        <v>0</v>
      </c>
      <c r="I9" s="103">
        <f>+SUM(K9,+M9,+O9)</f>
        <v>136649</v>
      </c>
      <c r="J9" s="104">
        <f>IF(D9&gt;0,I9/D9*100,"-")</f>
        <v>93.387960963341627</v>
      </c>
      <c r="K9" s="103">
        <v>91002</v>
      </c>
      <c r="L9" s="104">
        <f>IF(D9&gt;0,K9/D9*100,"-")</f>
        <v>62.192121593176786</v>
      </c>
      <c r="M9" s="103">
        <v>938</v>
      </c>
      <c r="N9" s="104">
        <f>IF(D9&gt;0,M9/D9*100,"-")</f>
        <v>0.6410431644842951</v>
      </c>
      <c r="O9" s="103">
        <v>44709</v>
      </c>
      <c r="P9" s="103">
        <v>17446</v>
      </c>
      <c r="Q9" s="104">
        <f>IF(D9&gt;0,O9/D9*100,"-")</f>
        <v>30.554796205680546</v>
      </c>
      <c r="R9" s="103">
        <v>4941</v>
      </c>
      <c r="S9" s="101" t="s">
        <v>257</v>
      </c>
      <c r="T9" s="101"/>
      <c r="U9" s="101"/>
      <c r="V9" s="101"/>
      <c r="W9" s="101"/>
      <c r="X9" s="101"/>
      <c r="Y9" s="101"/>
      <c r="Z9" s="101" t="s">
        <v>257</v>
      </c>
      <c r="AA9" s="189" t="s">
        <v>256</v>
      </c>
      <c r="AB9" s="190"/>
    </row>
    <row r="10" spans="1:28" s="105" customFormat="1" ht="13.5" customHeight="1">
      <c r="A10" s="101" t="s">
        <v>45</v>
      </c>
      <c r="B10" s="102" t="s">
        <v>260</v>
      </c>
      <c r="C10" s="101" t="s">
        <v>261</v>
      </c>
      <c r="D10" s="103">
        <f>+SUM(E10,+I10)</f>
        <v>158721</v>
      </c>
      <c r="E10" s="103">
        <f>+SUM(G10,+H10)</f>
        <v>7190</v>
      </c>
      <c r="F10" s="104">
        <f>IF(D10&gt;0,E10/D10*100,"-")</f>
        <v>4.5299613787715547</v>
      </c>
      <c r="G10" s="103">
        <v>7190</v>
      </c>
      <c r="H10" s="103">
        <v>0</v>
      </c>
      <c r="I10" s="103">
        <f>+SUM(K10,+M10,+O10)</f>
        <v>151531</v>
      </c>
      <c r="J10" s="104">
        <f>IF(D10&gt;0,I10/D10*100,"-")</f>
        <v>95.470038621228454</v>
      </c>
      <c r="K10" s="103">
        <v>94687</v>
      </c>
      <c r="L10" s="104">
        <f>IF(D10&gt;0,K10/D10*100,"-")</f>
        <v>59.656252165749969</v>
      </c>
      <c r="M10" s="103">
        <v>0</v>
      </c>
      <c r="N10" s="104">
        <f>IF(D10&gt;0,M10/D10*100,"-")</f>
        <v>0</v>
      </c>
      <c r="O10" s="103">
        <v>56844</v>
      </c>
      <c r="P10" s="103">
        <v>29670</v>
      </c>
      <c r="Q10" s="104">
        <f>IF(D10&gt;0,O10/D10*100,"-")</f>
        <v>35.813786455478478</v>
      </c>
      <c r="R10" s="103">
        <v>4298</v>
      </c>
      <c r="S10" s="101"/>
      <c r="T10" s="101"/>
      <c r="U10" s="101"/>
      <c r="V10" s="101" t="s">
        <v>257</v>
      </c>
      <c r="W10" s="101"/>
      <c r="X10" s="101"/>
      <c r="Y10" s="101"/>
      <c r="Z10" s="101" t="s">
        <v>257</v>
      </c>
      <c r="AA10" s="189" t="s">
        <v>256</v>
      </c>
      <c r="AB10" s="190"/>
    </row>
    <row r="11" spans="1:28" s="105" customFormat="1" ht="13.5" customHeight="1">
      <c r="A11" s="101" t="s">
        <v>45</v>
      </c>
      <c r="B11" s="102" t="s">
        <v>262</v>
      </c>
      <c r="C11" s="101" t="s">
        <v>263</v>
      </c>
      <c r="D11" s="103">
        <f>+SUM(E11,+I11)</f>
        <v>117492</v>
      </c>
      <c r="E11" s="103">
        <f>+SUM(G11,+H11)</f>
        <v>6066</v>
      </c>
      <c r="F11" s="104">
        <f>IF(D11&gt;0,E11/D11*100,"-")</f>
        <v>5.1629047084056783</v>
      </c>
      <c r="G11" s="103">
        <v>6066</v>
      </c>
      <c r="H11" s="103">
        <v>0</v>
      </c>
      <c r="I11" s="103">
        <f>+SUM(K11,+M11,+O11)</f>
        <v>111426</v>
      </c>
      <c r="J11" s="104">
        <f>IF(D11&gt;0,I11/D11*100,"-")</f>
        <v>94.837095291594323</v>
      </c>
      <c r="K11" s="103">
        <v>80205</v>
      </c>
      <c r="L11" s="104">
        <f>IF(D11&gt;0,K11/D11*100,"-")</f>
        <v>68.264222244918798</v>
      </c>
      <c r="M11" s="103">
        <v>0</v>
      </c>
      <c r="N11" s="104">
        <f>IF(D11&gt;0,M11/D11*100,"-")</f>
        <v>0</v>
      </c>
      <c r="O11" s="103">
        <v>31221</v>
      </c>
      <c r="P11" s="103">
        <v>13999</v>
      </c>
      <c r="Q11" s="104">
        <f>IF(D11&gt;0,O11/D11*100,"-")</f>
        <v>26.572873046675515</v>
      </c>
      <c r="R11" s="103">
        <v>2896</v>
      </c>
      <c r="S11" s="101"/>
      <c r="T11" s="101"/>
      <c r="U11" s="101"/>
      <c r="V11" s="101" t="s">
        <v>257</v>
      </c>
      <c r="W11" s="101"/>
      <c r="X11" s="101"/>
      <c r="Y11" s="101"/>
      <c r="Z11" s="101" t="s">
        <v>257</v>
      </c>
      <c r="AA11" s="189" t="s">
        <v>256</v>
      </c>
      <c r="AB11" s="190"/>
    </row>
    <row r="12" spans="1:28" s="105" customFormat="1" ht="13.5" customHeight="1">
      <c r="A12" s="101" t="s">
        <v>45</v>
      </c>
      <c r="B12" s="102" t="s">
        <v>264</v>
      </c>
      <c r="C12" s="101" t="s">
        <v>265</v>
      </c>
      <c r="D12" s="103">
        <f>+SUM(E12,+I12)</f>
        <v>96459</v>
      </c>
      <c r="E12" s="103">
        <f>+SUM(G12,+H12)</f>
        <v>3249</v>
      </c>
      <c r="F12" s="104">
        <f>IF(D12&gt;0,E12/D12*100,"-")</f>
        <v>3.3682704568780517</v>
      </c>
      <c r="G12" s="103">
        <v>3249</v>
      </c>
      <c r="H12" s="103">
        <v>0</v>
      </c>
      <c r="I12" s="103">
        <f>+SUM(K12,+M12,+O12)</f>
        <v>93210</v>
      </c>
      <c r="J12" s="104">
        <f>IF(D12&gt;0,I12/D12*100,"-")</f>
        <v>96.631729543121949</v>
      </c>
      <c r="K12" s="103">
        <v>62788</v>
      </c>
      <c r="L12" s="104">
        <f>IF(D12&gt;0,K12/D12*100,"-")</f>
        <v>65.092941042308126</v>
      </c>
      <c r="M12" s="103">
        <v>0</v>
      </c>
      <c r="N12" s="104">
        <f>IF(D12&gt;0,M12/D12*100,"-")</f>
        <v>0</v>
      </c>
      <c r="O12" s="103">
        <v>30422</v>
      </c>
      <c r="P12" s="103">
        <v>20623</v>
      </c>
      <c r="Q12" s="104">
        <f>IF(D12&gt;0,O12/D12*100,"-")</f>
        <v>31.538788500813819</v>
      </c>
      <c r="R12" s="103">
        <v>1423</v>
      </c>
      <c r="S12" s="101" t="s">
        <v>257</v>
      </c>
      <c r="T12" s="101"/>
      <c r="U12" s="101"/>
      <c r="V12" s="101"/>
      <c r="W12" s="101" t="s">
        <v>257</v>
      </c>
      <c r="X12" s="101"/>
      <c r="Y12" s="101"/>
      <c r="Z12" s="101"/>
      <c r="AA12" s="189" t="s">
        <v>256</v>
      </c>
      <c r="AB12" s="190"/>
    </row>
    <row r="13" spans="1:28" s="105" customFormat="1" ht="13.5" customHeight="1">
      <c r="A13" s="101" t="s">
        <v>45</v>
      </c>
      <c r="B13" s="102" t="s">
        <v>266</v>
      </c>
      <c r="C13" s="101" t="s">
        <v>267</v>
      </c>
      <c r="D13" s="103">
        <f>+SUM(E13,+I13)</f>
        <v>80418</v>
      </c>
      <c r="E13" s="103">
        <f>+SUM(G13,+H13)</f>
        <v>10538</v>
      </c>
      <c r="F13" s="104">
        <f>IF(D13&gt;0,E13/D13*100,"-")</f>
        <v>13.104031435748215</v>
      </c>
      <c r="G13" s="103">
        <v>10538</v>
      </c>
      <c r="H13" s="103">
        <v>0</v>
      </c>
      <c r="I13" s="103">
        <f>+SUM(K13,+M13,+O13)</f>
        <v>69880</v>
      </c>
      <c r="J13" s="104">
        <f>IF(D13&gt;0,I13/D13*100,"-")</f>
        <v>86.895968564251774</v>
      </c>
      <c r="K13" s="103">
        <v>52252</v>
      </c>
      <c r="L13" s="104">
        <f>IF(D13&gt;0,K13/D13*100,"-")</f>
        <v>64.975502996841499</v>
      </c>
      <c r="M13" s="103">
        <v>0</v>
      </c>
      <c r="N13" s="104">
        <f>IF(D13&gt;0,M13/D13*100,"-")</f>
        <v>0</v>
      </c>
      <c r="O13" s="103">
        <v>17628</v>
      </c>
      <c r="P13" s="103">
        <v>14818</v>
      </c>
      <c r="Q13" s="104">
        <f>IF(D13&gt;0,O13/D13*100,"-")</f>
        <v>21.920465567410279</v>
      </c>
      <c r="R13" s="103">
        <v>1021</v>
      </c>
      <c r="S13" s="101" t="s">
        <v>257</v>
      </c>
      <c r="T13" s="101"/>
      <c r="U13" s="101"/>
      <c r="V13" s="101"/>
      <c r="W13" s="101"/>
      <c r="X13" s="101"/>
      <c r="Y13" s="101"/>
      <c r="Z13" s="101" t="s">
        <v>257</v>
      </c>
      <c r="AA13" s="189" t="s">
        <v>256</v>
      </c>
      <c r="AB13" s="190"/>
    </row>
    <row r="14" spans="1:28" s="105" customFormat="1" ht="13.5" customHeight="1">
      <c r="A14" s="101" t="s">
        <v>45</v>
      </c>
      <c r="B14" s="102" t="s">
        <v>268</v>
      </c>
      <c r="C14" s="101" t="s">
        <v>269</v>
      </c>
      <c r="D14" s="103">
        <f>+SUM(E14,+I14)</f>
        <v>167382</v>
      </c>
      <c r="E14" s="103">
        <f>+SUM(G14,+H14)</f>
        <v>2544</v>
      </c>
      <c r="F14" s="104">
        <f>IF(D14&gt;0,E14/D14*100,"-")</f>
        <v>1.5198766892497402</v>
      </c>
      <c r="G14" s="103">
        <v>2544</v>
      </c>
      <c r="H14" s="103">
        <v>0</v>
      </c>
      <c r="I14" s="103">
        <f>+SUM(K14,+M14,+O14)</f>
        <v>164838</v>
      </c>
      <c r="J14" s="104">
        <f>IF(D14&gt;0,I14/D14*100,"-")</f>
        <v>98.480123310750258</v>
      </c>
      <c r="K14" s="103">
        <v>105033</v>
      </c>
      <c r="L14" s="104">
        <f>IF(D14&gt;0,K14/D14*100,"-")</f>
        <v>62.750474961465386</v>
      </c>
      <c r="M14" s="103">
        <v>0</v>
      </c>
      <c r="N14" s="104">
        <f>IF(D14&gt;0,M14/D14*100,"-")</f>
        <v>0</v>
      </c>
      <c r="O14" s="103">
        <v>59805</v>
      </c>
      <c r="P14" s="103">
        <v>31379</v>
      </c>
      <c r="Q14" s="104">
        <f>IF(D14&gt;0,O14/D14*100,"-")</f>
        <v>35.729648349284872</v>
      </c>
      <c r="R14" s="103">
        <v>7031</v>
      </c>
      <c r="S14" s="101"/>
      <c r="T14" s="101"/>
      <c r="U14" s="101"/>
      <c r="V14" s="101" t="s">
        <v>257</v>
      </c>
      <c r="W14" s="101"/>
      <c r="X14" s="101"/>
      <c r="Y14" s="101"/>
      <c r="Z14" s="101" t="s">
        <v>257</v>
      </c>
      <c r="AA14" s="189" t="s">
        <v>256</v>
      </c>
      <c r="AB14" s="190"/>
    </row>
    <row r="15" spans="1:28" s="105" customFormat="1" ht="13.5" customHeight="1">
      <c r="A15" s="101" t="s">
        <v>45</v>
      </c>
      <c r="B15" s="102" t="s">
        <v>270</v>
      </c>
      <c r="C15" s="101" t="s">
        <v>271</v>
      </c>
      <c r="D15" s="103">
        <f>+SUM(E15,+I15)</f>
        <v>79896</v>
      </c>
      <c r="E15" s="103">
        <f>+SUM(G15,+H15)</f>
        <v>1767</v>
      </c>
      <c r="F15" s="104">
        <f>IF(D15&gt;0,E15/D15*100,"-")</f>
        <v>2.2116251126464403</v>
      </c>
      <c r="G15" s="103">
        <v>1767</v>
      </c>
      <c r="H15" s="103">
        <v>0</v>
      </c>
      <c r="I15" s="103">
        <f>+SUM(K15,+M15,+O15)</f>
        <v>78129</v>
      </c>
      <c r="J15" s="104">
        <f>IF(D15&gt;0,I15/D15*100,"-")</f>
        <v>97.788374887353555</v>
      </c>
      <c r="K15" s="103">
        <v>48381</v>
      </c>
      <c r="L15" s="104">
        <f>IF(D15&gt;0,K15/D15*100,"-")</f>
        <v>60.554971462901776</v>
      </c>
      <c r="M15" s="103">
        <v>0</v>
      </c>
      <c r="N15" s="104">
        <f>IF(D15&gt;0,M15/D15*100,"-")</f>
        <v>0</v>
      </c>
      <c r="O15" s="103">
        <v>29748</v>
      </c>
      <c r="P15" s="103">
        <v>19019</v>
      </c>
      <c r="Q15" s="104">
        <f>IF(D15&gt;0,O15/D15*100,"-")</f>
        <v>37.233403424451787</v>
      </c>
      <c r="R15" s="103">
        <v>3455</v>
      </c>
      <c r="S15" s="101" t="s">
        <v>257</v>
      </c>
      <c r="T15" s="101"/>
      <c r="U15" s="101"/>
      <c r="V15" s="101"/>
      <c r="W15" s="101" t="s">
        <v>257</v>
      </c>
      <c r="X15" s="101"/>
      <c r="Y15" s="101"/>
      <c r="Z15" s="101"/>
      <c r="AA15" s="189" t="s">
        <v>256</v>
      </c>
      <c r="AB15" s="190"/>
    </row>
    <row r="16" spans="1:28" s="105" customFormat="1" ht="13.5" customHeight="1">
      <c r="A16" s="101" t="s">
        <v>45</v>
      </c>
      <c r="B16" s="102" t="s">
        <v>272</v>
      </c>
      <c r="C16" s="101" t="s">
        <v>273</v>
      </c>
      <c r="D16" s="103">
        <f>+SUM(E16,+I16)</f>
        <v>72123</v>
      </c>
      <c r="E16" s="103">
        <f>+SUM(G16,+H16)</f>
        <v>5394</v>
      </c>
      <c r="F16" s="104">
        <f>IF(D16&gt;0,E16/D16*100,"-")</f>
        <v>7.4788902291917978</v>
      </c>
      <c r="G16" s="103">
        <v>5394</v>
      </c>
      <c r="H16" s="103">
        <v>0</v>
      </c>
      <c r="I16" s="103">
        <f>+SUM(K16,+M16,+O16)</f>
        <v>66729</v>
      </c>
      <c r="J16" s="104">
        <f>IF(D16&gt;0,I16/D16*100,"-")</f>
        <v>92.521109770808209</v>
      </c>
      <c r="K16" s="103">
        <v>39838</v>
      </c>
      <c r="L16" s="104">
        <f>IF(D16&gt;0,K16/D16*100,"-")</f>
        <v>55.23619372460935</v>
      </c>
      <c r="M16" s="103">
        <v>0</v>
      </c>
      <c r="N16" s="104">
        <f>IF(D16&gt;0,M16/D16*100,"-")</f>
        <v>0</v>
      </c>
      <c r="O16" s="103">
        <v>26891</v>
      </c>
      <c r="P16" s="103">
        <v>19025</v>
      </c>
      <c r="Q16" s="104">
        <f>IF(D16&gt;0,O16/D16*100,"-")</f>
        <v>37.284916046198859</v>
      </c>
      <c r="R16" s="103">
        <v>1142</v>
      </c>
      <c r="S16" s="101" t="s">
        <v>257</v>
      </c>
      <c r="T16" s="101"/>
      <c r="U16" s="101"/>
      <c r="V16" s="101"/>
      <c r="W16" s="101" t="s">
        <v>257</v>
      </c>
      <c r="X16" s="101"/>
      <c r="Y16" s="101"/>
      <c r="Z16" s="101"/>
      <c r="AA16" s="189" t="s">
        <v>256</v>
      </c>
      <c r="AB16" s="190"/>
    </row>
    <row r="17" spans="1:28" s="105" customFormat="1" ht="13.5" customHeight="1">
      <c r="A17" s="101" t="s">
        <v>45</v>
      </c>
      <c r="B17" s="102" t="s">
        <v>274</v>
      </c>
      <c r="C17" s="101" t="s">
        <v>275</v>
      </c>
      <c r="D17" s="103">
        <f>+SUM(E17,+I17)</f>
        <v>31831</v>
      </c>
      <c r="E17" s="103">
        <f>+SUM(G17,+H17)</f>
        <v>8198</v>
      </c>
      <c r="F17" s="104">
        <f>IF(D17&gt;0,E17/D17*100,"-")</f>
        <v>25.754767365147185</v>
      </c>
      <c r="G17" s="103">
        <v>8198</v>
      </c>
      <c r="H17" s="103">
        <v>0</v>
      </c>
      <c r="I17" s="103">
        <f>+SUM(K17,+M17,+O17)</f>
        <v>23633</v>
      </c>
      <c r="J17" s="104">
        <f>IF(D17&gt;0,I17/D17*100,"-")</f>
        <v>74.245232634852826</v>
      </c>
      <c r="K17" s="103">
        <v>12364</v>
      </c>
      <c r="L17" s="104">
        <f>IF(D17&gt;0,K17/D17*100,"-")</f>
        <v>38.842637680248814</v>
      </c>
      <c r="M17" s="103">
        <v>0</v>
      </c>
      <c r="N17" s="104">
        <f>IF(D17&gt;0,M17/D17*100,"-")</f>
        <v>0</v>
      </c>
      <c r="O17" s="103">
        <v>11269</v>
      </c>
      <c r="P17" s="103">
        <v>10358</v>
      </c>
      <c r="Q17" s="104">
        <f>IF(D17&gt;0,O17/D17*100,"-")</f>
        <v>35.402594954603998</v>
      </c>
      <c r="R17" s="103">
        <v>327</v>
      </c>
      <c r="S17" s="101"/>
      <c r="T17" s="101"/>
      <c r="U17" s="101"/>
      <c r="V17" s="101" t="s">
        <v>257</v>
      </c>
      <c r="W17" s="101"/>
      <c r="X17" s="101"/>
      <c r="Y17" s="101"/>
      <c r="Z17" s="101" t="s">
        <v>257</v>
      </c>
      <c r="AA17" s="189" t="s">
        <v>256</v>
      </c>
      <c r="AB17" s="190"/>
    </row>
    <row r="18" spans="1:28" s="105" customFormat="1" ht="13.5" customHeight="1">
      <c r="A18" s="101" t="s">
        <v>45</v>
      </c>
      <c r="B18" s="102" t="s">
        <v>276</v>
      </c>
      <c r="C18" s="101" t="s">
        <v>277</v>
      </c>
      <c r="D18" s="103">
        <f>+SUM(E18,+I18)</f>
        <v>117235</v>
      </c>
      <c r="E18" s="103">
        <f>+SUM(G18,+H18)</f>
        <v>20347</v>
      </c>
      <c r="F18" s="104">
        <f>IF(D18&gt;0,E18/D18*100,"-")</f>
        <v>17.355738474005204</v>
      </c>
      <c r="G18" s="103">
        <v>20347</v>
      </c>
      <c r="H18" s="103">
        <v>0</v>
      </c>
      <c r="I18" s="103">
        <f>+SUM(K18,+M18,+O18)</f>
        <v>96888</v>
      </c>
      <c r="J18" s="104">
        <f>IF(D18&gt;0,I18/D18*100,"-")</f>
        <v>82.644261525994807</v>
      </c>
      <c r="K18" s="103">
        <v>61840</v>
      </c>
      <c r="L18" s="104">
        <f>IF(D18&gt;0,K18/D18*100,"-")</f>
        <v>52.748752505651041</v>
      </c>
      <c r="M18" s="103">
        <v>0</v>
      </c>
      <c r="N18" s="104">
        <f>IF(D18&gt;0,M18/D18*100,"-")</f>
        <v>0</v>
      </c>
      <c r="O18" s="103">
        <v>35048</v>
      </c>
      <c r="P18" s="103">
        <v>23069</v>
      </c>
      <c r="Q18" s="104">
        <f>IF(D18&gt;0,O18/D18*100,"-")</f>
        <v>29.895509020343752</v>
      </c>
      <c r="R18" s="103">
        <v>2280</v>
      </c>
      <c r="S18" s="101" t="s">
        <v>257</v>
      </c>
      <c r="T18" s="101"/>
      <c r="U18" s="101"/>
      <c r="V18" s="101"/>
      <c r="W18" s="101" t="s">
        <v>257</v>
      </c>
      <c r="X18" s="101"/>
      <c r="Y18" s="101"/>
      <c r="Z18" s="101"/>
      <c r="AA18" s="189" t="s">
        <v>256</v>
      </c>
      <c r="AB18" s="190"/>
    </row>
    <row r="19" spans="1:28" s="105" customFormat="1" ht="13.5" customHeight="1">
      <c r="A19" s="101" t="s">
        <v>45</v>
      </c>
      <c r="B19" s="102" t="s">
        <v>278</v>
      </c>
      <c r="C19" s="101" t="s">
        <v>279</v>
      </c>
      <c r="D19" s="103">
        <f>+SUM(E19,+I19)</f>
        <v>44277</v>
      </c>
      <c r="E19" s="103">
        <f>+SUM(G19,+H19)</f>
        <v>1842</v>
      </c>
      <c r="F19" s="104">
        <f>IF(D19&gt;0,E19/D19*100,"-")</f>
        <v>4.1601734534860091</v>
      </c>
      <c r="G19" s="103">
        <v>1842</v>
      </c>
      <c r="H19" s="103">
        <v>0</v>
      </c>
      <c r="I19" s="103">
        <f>+SUM(K19,+M19,+O19)</f>
        <v>42435</v>
      </c>
      <c r="J19" s="104">
        <f>IF(D19&gt;0,I19/D19*100,"-")</f>
        <v>95.83982654651399</v>
      </c>
      <c r="K19" s="103">
        <v>21944</v>
      </c>
      <c r="L19" s="104">
        <f>IF(D19&gt;0,K19/D19*100,"-")</f>
        <v>49.56072001264765</v>
      </c>
      <c r="M19" s="103">
        <v>0</v>
      </c>
      <c r="N19" s="104">
        <f>IF(D19&gt;0,M19/D19*100,"-")</f>
        <v>0</v>
      </c>
      <c r="O19" s="103">
        <v>20491</v>
      </c>
      <c r="P19" s="103">
        <v>14416</v>
      </c>
      <c r="Q19" s="104">
        <f>IF(D19&gt;0,O19/D19*100,"-")</f>
        <v>46.27910653386634</v>
      </c>
      <c r="R19" s="103">
        <v>457</v>
      </c>
      <c r="S19" s="101" t="s">
        <v>257</v>
      </c>
      <c r="T19" s="101"/>
      <c r="U19" s="101"/>
      <c r="V19" s="101"/>
      <c r="W19" s="101" t="s">
        <v>257</v>
      </c>
      <c r="X19" s="101"/>
      <c r="Y19" s="101"/>
      <c r="Z19" s="101"/>
      <c r="AA19" s="189" t="s">
        <v>256</v>
      </c>
      <c r="AB19" s="190"/>
    </row>
    <row r="20" spans="1:28" s="105" customFormat="1" ht="13.5" customHeight="1">
      <c r="A20" s="101" t="s">
        <v>45</v>
      </c>
      <c r="B20" s="102" t="s">
        <v>280</v>
      </c>
      <c r="C20" s="101" t="s">
        <v>281</v>
      </c>
      <c r="D20" s="103">
        <f>+SUM(E20,+I20)</f>
        <v>25707</v>
      </c>
      <c r="E20" s="103">
        <f>+SUM(G20,+H20)</f>
        <v>1007</v>
      </c>
      <c r="F20" s="104">
        <f>IF(D20&gt;0,E20/D20*100,"-")</f>
        <v>3.9172209903917219</v>
      </c>
      <c r="G20" s="103">
        <v>1007</v>
      </c>
      <c r="H20" s="103">
        <v>0</v>
      </c>
      <c r="I20" s="103">
        <f>+SUM(K20,+M20,+O20)</f>
        <v>24700</v>
      </c>
      <c r="J20" s="104">
        <f>IF(D20&gt;0,I20/D20*100,"-")</f>
        <v>96.082779009608274</v>
      </c>
      <c r="K20" s="103">
        <v>2365</v>
      </c>
      <c r="L20" s="104">
        <f>IF(D20&gt;0,K20/D20*100,"-")</f>
        <v>9.1998288403936677</v>
      </c>
      <c r="M20" s="103">
        <v>0</v>
      </c>
      <c r="N20" s="104">
        <f>IF(D20&gt;0,M20/D20*100,"-")</f>
        <v>0</v>
      </c>
      <c r="O20" s="103">
        <v>22335</v>
      </c>
      <c r="P20" s="103">
        <v>11368</v>
      </c>
      <c r="Q20" s="104">
        <f>IF(D20&gt;0,O20/D20*100,"-")</f>
        <v>86.88295016921461</v>
      </c>
      <c r="R20" s="103">
        <v>268</v>
      </c>
      <c r="S20" s="101" t="s">
        <v>257</v>
      </c>
      <c r="T20" s="101"/>
      <c r="U20" s="101"/>
      <c r="V20" s="101"/>
      <c r="W20" s="101" t="s">
        <v>257</v>
      </c>
      <c r="X20" s="101"/>
      <c r="Y20" s="101"/>
      <c r="Z20" s="101"/>
      <c r="AA20" s="189" t="s">
        <v>256</v>
      </c>
      <c r="AB20" s="190"/>
    </row>
    <row r="21" spans="1:28" s="105" customFormat="1" ht="13.5" customHeight="1">
      <c r="A21" s="101" t="s">
        <v>45</v>
      </c>
      <c r="B21" s="102" t="s">
        <v>282</v>
      </c>
      <c r="C21" s="101" t="s">
        <v>283</v>
      </c>
      <c r="D21" s="103">
        <f>+SUM(E21,+I21)</f>
        <v>60234</v>
      </c>
      <c r="E21" s="103">
        <f>+SUM(G21,+H21)</f>
        <v>120</v>
      </c>
      <c r="F21" s="104">
        <f>IF(D21&gt;0,E21/D21*100,"-")</f>
        <v>0.19922303018228907</v>
      </c>
      <c r="G21" s="103">
        <v>120</v>
      </c>
      <c r="H21" s="103">
        <v>0</v>
      </c>
      <c r="I21" s="103">
        <f>+SUM(K21,+M21,+O21)</f>
        <v>60114</v>
      </c>
      <c r="J21" s="104">
        <f>IF(D21&gt;0,I21/D21*100,"-")</f>
        <v>99.800776969817704</v>
      </c>
      <c r="K21" s="103">
        <v>46861</v>
      </c>
      <c r="L21" s="104">
        <f>IF(D21&gt;0,K21/D21*100,"-")</f>
        <v>77.798253478102069</v>
      </c>
      <c r="M21" s="103">
        <v>0</v>
      </c>
      <c r="N21" s="104">
        <f>IF(D21&gt;0,M21/D21*100,"-")</f>
        <v>0</v>
      </c>
      <c r="O21" s="103">
        <v>13253</v>
      </c>
      <c r="P21" s="103">
        <v>10902</v>
      </c>
      <c r="Q21" s="104">
        <f>IF(D21&gt;0,O21/D21*100,"-")</f>
        <v>22.002523491715642</v>
      </c>
      <c r="R21" s="103">
        <v>789</v>
      </c>
      <c r="S21" s="101" t="s">
        <v>257</v>
      </c>
      <c r="T21" s="101"/>
      <c r="U21" s="101"/>
      <c r="V21" s="101"/>
      <c r="W21" s="101" t="s">
        <v>257</v>
      </c>
      <c r="X21" s="101"/>
      <c r="Y21" s="101"/>
      <c r="Z21" s="101"/>
      <c r="AA21" s="189" t="s">
        <v>256</v>
      </c>
      <c r="AB21" s="190"/>
    </row>
    <row r="22" spans="1:28" s="105" customFormat="1" ht="13.5" customHeight="1">
      <c r="A22" s="101" t="s">
        <v>45</v>
      </c>
      <c r="B22" s="102" t="s">
        <v>284</v>
      </c>
      <c r="C22" s="101" t="s">
        <v>285</v>
      </c>
      <c r="D22" s="103">
        <f>+SUM(E22,+I22)</f>
        <v>31263</v>
      </c>
      <c r="E22" s="103">
        <f>+SUM(G22,+H22)</f>
        <v>138</v>
      </c>
      <c r="F22" s="104">
        <f>IF(D22&gt;0,E22/D22*100,"-")</f>
        <v>0.44141637078975143</v>
      </c>
      <c r="G22" s="103">
        <v>138</v>
      </c>
      <c r="H22" s="103">
        <v>0</v>
      </c>
      <c r="I22" s="103">
        <f>+SUM(K22,+M22,+O22)</f>
        <v>31125</v>
      </c>
      <c r="J22" s="104">
        <f>IF(D22&gt;0,I22/D22*100,"-")</f>
        <v>99.558583629210247</v>
      </c>
      <c r="K22" s="103">
        <v>22040</v>
      </c>
      <c r="L22" s="104">
        <f>IF(D22&gt;0,K22/D22*100,"-")</f>
        <v>70.498672552218281</v>
      </c>
      <c r="M22" s="103">
        <v>0</v>
      </c>
      <c r="N22" s="104">
        <f>IF(D22&gt;0,M22/D22*100,"-")</f>
        <v>0</v>
      </c>
      <c r="O22" s="103">
        <v>9085</v>
      </c>
      <c r="P22" s="103">
        <v>4627</v>
      </c>
      <c r="Q22" s="104">
        <f>IF(D22&gt;0,O22/D22*100,"-")</f>
        <v>29.059911076991973</v>
      </c>
      <c r="R22" s="103">
        <v>418</v>
      </c>
      <c r="S22" s="101" t="s">
        <v>257</v>
      </c>
      <c r="T22" s="101"/>
      <c r="U22" s="101"/>
      <c r="V22" s="101"/>
      <c r="W22" s="101" t="s">
        <v>257</v>
      </c>
      <c r="X22" s="101"/>
      <c r="Y22" s="101"/>
      <c r="Z22" s="101"/>
      <c r="AA22" s="189" t="s">
        <v>256</v>
      </c>
      <c r="AB22" s="190"/>
    </row>
    <row r="23" spans="1:28" s="105" customFormat="1" ht="13.5" customHeight="1">
      <c r="A23" s="101" t="s">
        <v>45</v>
      </c>
      <c r="B23" s="102" t="s">
        <v>286</v>
      </c>
      <c r="C23" s="101" t="s">
        <v>287</v>
      </c>
      <c r="D23" s="103">
        <f>+SUM(E23,+I23)</f>
        <v>22614</v>
      </c>
      <c r="E23" s="103">
        <f>+SUM(G23,+H23)</f>
        <v>1306</v>
      </c>
      <c r="F23" s="104">
        <f>IF(D23&gt;0,E23/D23*100,"-")</f>
        <v>5.775183514636951</v>
      </c>
      <c r="G23" s="103">
        <v>1306</v>
      </c>
      <c r="H23" s="103">
        <v>0</v>
      </c>
      <c r="I23" s="103">
        <f>+SUM(K23,+M23,+O23)</f>
        <v>21308</v>
      </c>
      <c r="J23" s="104">
        <f>IF(D23&gt;0,I23/D23*100,"-")</f>
        <v>94.22481648536305</v>
      </c>
      <c r="K23" s="103">
        <v>5100</v>
      </c>
      <c r="L23" s="104">
        <f>IF(D23&gt;0,K23/D23*100,"-")</f>
        <v>22.552401167418413</v>
      </c>
      <c r="M23" s="103">
        <v>0</v>
      </c>
      <c r="N23" s="104">
        <f>IF(D23&gt;0,M23/D23*100,"-")</f>
        <v>0</v>
      </c>
      <c r="O23" s="103">
        <v>16208</v>
      </c>
      <c r="P23" s="103">
        <v>11500</v>
      </c>
      <c r="Q23" s="104">
        <f>IF(D23&gt;0,O23/D23*100,"-")</f>
        <v>71.67241531794464</v>
      </c>
      <c r="R23" s="103">
        <v>213</v>
      </c>
      <c r="S23" s="101" t="s">
        <v>257</v>
      </c>
      <c r="T23" s="101"/>
      <c r="U23" s="101"/>
      <c r="V23" s="101"/>
      <c r="W23" s="101" t="s">
        <v>257</v>
      </c>
      <c r="X23" s="101"/>
      <c r="Y23" s="101"/>
      <c r="Z23" s="101"/>
      <c r="AA23" s="189" t="s">
        <v>256</v>
      </c>
      <c r="AB23" s="190"/>
    </row>
    <row r="24" spans="1:28" s="105" customFormat="1" ht="13.5" customHeight="1">
      <c r="A24" s="101" t="s">
        <v>45</v>
      </c>
      <c r="B24" s="102" t="s">
        <v>288</v>
      </c>
      <c r="C24" s="101" t="s">
        <v>289</v>
      </c>
      <c r="D24" s="103">
        <f>+SUM(E24,+I24)</f>
        <v>12528</v>
      </c>
      <c r="E24" s="103">
        <f>+SUM(G24,+H24)</f>
        <v>506</v>
      </c>
      <c r="F24" s="104">
        <f>IF(D24&gt;0,E24/D24*100,"-")</f>
        <v>4.0389527458492971</v>
      </c>
      <c r="G24" s="103">
        <v>506</v>
      </c>
      <c r="H24" s="103">
        <v>0</v>
      </c>
      <c r="I24" s="103">
        <f>+SUM(K24,+M24,+O24)</f>
        <v>12022</v>
      </c>
      <c r="J24" s="104">
        <f>IF(D24&gt;0,I24/D24*100,"-")</f>
        <v>95.961047254150699</v>
      </c>
      <c r="K24" s="103">
        <v>2516</v>
      </c>
      <c r="L24" s="104">
        <f>IF(D24&gt;0,K24/D24*100,"-")</f>
        <v>20.08301404853129</v>
      </c>
      <c r="M24" s="103">
        <v>0</v>
      </c>
      <c r="N24" s="104">
        <f>IF(D24&gt;0,M24/D24*100,"-")</f>
        <v>0</v>
      </c>
      <c r="O24" s="103">
        <v>9506</v>
      </c>
      <c r="P24" s="103">
        <v>5908</v>
      </c>
      <c r="Q24" s="104">
        <f>IF(D24&gt;0,O24/D24*100,"-")</f>
        <v>75.878033205619417</v>
      </c>
      <c r="R24" s="103">
        <v>108</v>
      </c>
      <c r="S24" s="101" t="s">
        <v>257</v>
      </c>
      <c r="T24" s="101"/>
      <c r="U24" s="101"/>
      <c r="V24" s="101"/>
      <c r="W24" s="101" t="s">
        <v>257</v>
      </c>
      <c r="X24" s="101"/>
      <c r="Y24" s="101"/>
      <c r="Z24" s="101"/>
      <c r="AA24" s="189" t="s">
        <v>256</v>
      </c>
      <c r="AB24" s="190"/>
    </row>
    <row r="25" spans="1:28" s="105" customFormat="1" ht="13.5" customHeight="1">
      <c r="A25" s="101" t="s">
        <v>45</v>
      </c>
      <c r="B25" s="102" t="s">
        <v>290</v>
      </c>
      <c r="C25" s="101" t="s">
        <v>291</v>
      </c>
      <c r="D25" s="103">
        <f>+SUM(E25,+I25)</f>
        <v>11708</v>
      </c>
      <c r="E25" s="103">
        <f>+SUM(G25,+H25)</f>
        <v>560</v>
      </c>
      <c r="F25" s="104">
        <f>IF(D25&gt;0,E25/D25*100,"-")</f>
        <v>4.7830543218312265</v>
      </c>
      <c r="G25" s="103">
        <v>560</v>
      </c>
      <c r="H25" s="103">
        <v>0</v>
      </c>
      <c r="I25" s="103">
        <f>+SUM(K25,+M25,+O25)</f>
        <v>11148</v>
      </c>
      <c r="J25" s="104">
        <f>IF(D25&gt;0,I25/D25*100,"-")</f>
        <v>95.21694567816877</v>
      </c>
      <c r="K25" s="103">
        <v>1919</v>
      </c>
      <c r="L25" s="104">
        <f>IF(D25&gt;0,K25/D25*100,"-")</f>
        <v>16.390502220703791</v>
      </c>
      <c r="M25" s="103">
        <v>0</v>
      </c>
      <c r="N25" s="104">
        <f>IF(D25&gt;0,M25/D25*100,"-")</f>
        <v>0</v>
      </c>
      <c r="O25" s="103">
        <v>9229</v>
      </c>
      <c r="P25" s="103">
        <v>7675</v>
      </c>
      <c r="Q25" s="104">
        <f>IF(D25&gt;0,O25/D25*100,"-")</f>
        <v>78.826443457464975</v>
      </c>
      <c r="R25" s="103">
        <v>186</v>
      </c>
      <c r="S25" s="101" t="s">
        <v>257</v>
      </c>
      <c r="T25" s="101"/>
      <c r="U25" s="101"/>
      <c r="V25" s="101"/>
      <c r="W25" s="101" t="s">
        <v>257</v>
      </c>
      <c r="X25" s="101"/>
      <c r="Y25" s="101"/>
      <c r="Z25" s="101"/>
      <c r="AA25" s="189" t="s">
        <v>256</v>
      </c>
      <c r="AB25" s="190"/>
    </row>
    <row r="26" spans="1:28" s="105" customFormat="1" ht="13.5" customHeight="1">
      <c r="A26" s="101" t="s">
        <v>45</v>
      </c>
      <c r="B26" s="102" t="s">
        <v>292</v>
      </c>
      <c r="C26" s="101" t="s">
        <v>293</v>
      </c>
      <c r="D26" s="103">
        <f>+SUM(E26,+I26)</f>
        <v>15672</v>
      </c>
      <c r="E26" s="103">
        <f>+SUM(G26,+H26)</f>
        <v>486</v>
      </c>
      <c r="F26" s="104">
        <f>IF(D26&gt;0,E26/D26*100,"-")</f>
        <v>3.1010719754977027</v>
      </c>
      <c r="G26" s="103">
        <v>486</v>
      </c>
      <c r="H26" s="103">
        <v>0</v>
      </c>
      <c r="I26" s="103">
        <f>+SUM(K26,+M26,+O26)</f>
        <v>15186</v>
      </c>
      <c r="J26" s="104">
        <f>IF(D26&gt;0,I26/D26*100,"-")</f>
        <v>96.898928024502297</v>
      </c>
      <c r="K26" s="103">
        <v>3541</v>
      </c>
      <c r="L26" s="104">
        <f>IF(D26&gt;0,K26/D26*100,"-")</f>
        <v>22.594435936702396</v>
      </c>
      <c r="M26" s="103">
        <v>0</v>
      </c>
      <c r="N26" s="104">
        <f>IF(D26&gt;0,M26/D26*100,"-")</f>
        <v>0</v>
      </c>
      <c r="O26" s="103">
        <v>11645</v>
      </c>
      <c r="P26" s="103">
        <v>11141</v>
      </c>
      <c r="Q26" s="104">
        <f>IF(D26&gt;0,O26/D26*100,"-")</f>
        <v>74.3044920877999</v>
      </c>
      <c r="R26" s="103">
        <v>185</v>
      </c>
      <c r="S26" s="101" t="s">
        <v>257</v>
      </c>
      <c r="T26" s="101"/>
      <c r="U26" s="101"/>
      <c r="V26" s="101"/>
      <c r="W26" s="101" t="s">
        <v>257</v>
      </c>
      <c r="X26" s="101"/>
      <c r="Y26" s="101"/>
      <c r="Z26" s="101"/>
      <c r="AA26" s="189" t="s">
        <v>256</v>
      </c>
      <c r="AB26" s="190"/>
    </row>
    <row r="27" spans="1:28" s="105" customFormat="1" ht="13.5" customHeight="1">
      <c r="A27" s="101" t="s">
        <v>45</v>
      </c>
      <c r="B27" s="102" t="s">
        <v>294</v>
      </c>
      <c r="C27" s="101" t="s">
        <v>295</v>
      </c>
      <c r="D27" s="103">
        <f>+SUM(E27,+I27)</f>
        <v>39143</v>
      </c>
      <c r="E27" s="103">
        <f>+SUM(G27,+H27)</f>
        <v>3444</v>
      </c>
      <c r="F27" s="104">
        <f>IF(D27&gt;0,E27/D27*100,"-")</f>
        <v>8.7985080346422091</v>
      </c>
      <c r="G27" s="103">
        <v>3444</v>
      </c>
      <c r="H27" s="103">
        <v>0</v>
      </c>
      <c r="I27" s="103">
        <f>+SUM(K27,+M27,+O27)</f>
        <v>35699</v>
      </c>
      <c r="J27" s="104">
        <f>IF(D27&gt;0,I27/D27*100,"-")</f>
        <v>91.201491965357789</v>
      </c>
      <c r="K27" s="103">
        <v>26809</v>
      </c>
      <c r="L27" s="104">
        <f>IF(D27&gt;0,K27/D27*100,"-")</f>
        <v>68.489896022277293</v>
      </c>
      <c r="M27" s="103">
        <v>0</v>
      </c>
      <c r="N27" s="104">
        <f>IF(D27&gt;0,M27/D27*100,"-")</f>
        <v>0</v>
      </c>
      <c r="O27" s="103">
        <v>8890</v>
      </c>
      <c r="P27" s="103">
        <v>7392</v>
      </c>
      <c r="Q27" s="104">
        <f>IF(D27&gt;0,O27/D27*100,"-")</f>
        <v>22.7115959430805</v>
      </c>
      <c r="R27" s="103">
        <v>551</v>
      </c>
      <c r="S27" s="101" t="s">
        <v>257</v>
      </c>
      <c r="T27" s="101"/>
      <c r="U27" s="101"/>
      <c r="V27" s="101"/>
      <c r="W27" s="101"/>
      <c r="X27" s="101"/>
      <c r="Y27" s="101"/>
      <c r="Z27" s="101" t="s">
        <v>257</v>
      </c>
      <c r="AA27" s="189" t="s">
        <v>256</v>
      </c>
      <c r="AB27" s="190"/>
    </row>
    <row r="28" spans="1:28" s="105" customFormat="1" ht="13.5" customHeight="1">
      <c r="A28" s="101" t="s">
        <v>45</v>
      </c>
      <c r="B28" s="102" t="s">
        <v>296</v>
      </c>
      <c r="C28" s="101" t="s">
        <v>297</v>
      </c>
      <c r="D28" s="103">
        <f>+SUM(E28,+I28)</f>
        <v>25399</v>
      </c>
      <c r="E28" s="103">
        <f>+SUM(G28,+H28)</f>
        <v>393</v>
      </c>
      <c r="F28" s="104">
        <f>IF(D28&gt;0,E28/D28*100,"-")</f>
        <v>1.5473050120083467</v>
      </c>
      <c r="G28" s="103">
        <v>393</v>
      </c>
      <c r="H28" s="103">
        <v>0</v>
      </c>
      <c r="I28" s="103">
        <f>+SUM(K28,+M28,+O28)</f>
        <v>25006</v>
      </c>
      <c r="J28" s="104">
        <f>IF(D28&gt;0,I28/D28*100,"-")</f>
        <v>98.452694987991649</v>
      </c>
      <c r="K28" s="103">
        <v>18693</v>
      </c>
      <c r="L28" s="104">
        <f>IF(D28&gt;0,K28/D28*100,"-")</f>
        <v>73.597385723847395</v>
      </c>
      <c r="M28" s="103">
        <v>0</v>
      </c>
      <c r="N28" s="104">
        <f>IF(D28&gt;0,M28/D28*100,"-")</f>
        <v>0</v>
      </c>
      <c r="O28" s="103">
        <v>6313</v>
      </c>
      <c r="P28" s="103">
        <v>5202</v>
      </c>
      <c r="Q28" s="104">
        <f>IF(D28&gt;0,O28/D28*100,"-")</f>
        <v>24.855309264144257</v>
      </c>
      <c r="R28" s="103">
        <v>323</v>
      </c>
      <c r="S28" s="101" t="s">
        <v>257</v>
      </c>
      <c r="T28" s="101"/>
      <c r="U28" s="101"/>
      <c r="V28" s="101"/>
      <c r="W28" s="101"/>
      <c r="X28" s="101" t="s">
        <v>257</v>
      </c>
      <c r="Y28" s="101"/>
      <c r="Z28" s="101"/>
      <c r="AA28" s="189" t="s">
        <v>256</v>
      </c>
      <c r="AB28" s="190"/>
    </row>
    <row r="29" spans="1:28" s="105" customFormat="1" ht="13.5" customHeight="1">
      <c r="A29" s="101" t="s">
        <v>45</v>
      </c>
      <c r="B29" s="102" t="s">
        <v>298</v>
      </c>
      <c r="C29" s="101" t="s">
        <v>299</v>
      </c>
      <c r="D29" s="103">
        <f>+SUM(E29,+I29)</f>
        <v>10865</v>
      </c>
      <c r="E29" s="103">
        <f>+SUM(G29,+H29)</f>
        <v>2804</v>
      </c>
      <c r="F29" s="104">
        <f>IF(D29&gt;0,E29/D29*100,"-")</f>
        <v>25.80763920846756</v>
      </c>
      <c r="G29" s="103">
        <v>2804</v>
      </c>
      <c r="H29" s="103">
        <v>0</v>
      </c>
      <c r="I29" s="103">
        <f>+SUM(K29,+M29,+O29)</f>
        <v>8061</v>
      </c>
      <c r="J29" s="104">
        <f>IF(D29&gt;0,I29/D29*100,"-")</f>
        <v>74.192360791532437</v>
      </c>
      <c r="K29" s="103">
        <v>0</v>
      </c>
      <c r="L29" s="104">
        <f>IF(D29&gt;0,K29/D29*100,"-")</f>
        <v>0</v>
      </c>
      <c r="M29" s="103">
        <v>0</v>
      </c>
      <c r="N29" s="104">
        <f>IF(D29&gt;0,M29/D29*100,"-")</f>
        <v>0</v>
      </c>
      <c r="O29" s="103">
        <v>8061</v>
      </c>
      <c r="P29" s="103">
        <v>4429</v>
      </c>
      <c r="Q29" s="104">
        <f>IF(D29&gt;0,O29/D29*100,"-")</f>
        <v>74.192360791532437</v>
      </c>
      <c r="R29" s="103">
        <v>57</v>
      </c>
      <c r="S29" s="101" t="s">
        <v>257</v>
      </c>
      <c r="T29" s="101"/>
      <c r="U29" s="101"/>
      <c r="V29" s="101"/>
      <c r="W29" s="101" t="s">
        <v>257</v>
      </c>
      <c r="X29" s="101"/>
      <c r="Y29" s="101"/>
      <c r="Z29" s="101"/>
      <c r="AA29" s="189" t="s">
        <v>256</v>
      </c>
      <c r="AB29" s="190"/>
    </row>
    <row r="30" spans="1:28" s="105" customFormat="1" ht="13.5" customHeight="1">
      <c r="A30" s="101" t="s">
        <v>45</v>
      </c>
      <c r="B30" s="102" t="s">
        <v>300</v>
      </c>
      <c r="C30" s="101" t="s">
        <v>301</v>
      </c>
      <c r="D30" s="103">
        <f>+SUM(E30,+I30)</f>
        <v>29498</v>
      </c>
      <c r="E30" s="103">
        <f>+SUM(G30,+H30)</f>
        <v>669</v>
      </c>
      <c r="F30" s="104">
        <f>IF(D30&gt;0,E30/D30*100,"-")</f>
        <v>2.2679503695165772</v>
      </c>
      <c r="G30" s="103">
        <v>669</v>
      </c>
      <c r="H30" s="103">
        <v>0</v>
      </c>
      <c r="I30" s="103">
        <f>+SUM(K30,+M30,+O30)</f>
        <v>28829</v>
      </c>
      <c r="J30" s="104">
        <f>IF(D30&gt;0,I30/D30*100,"-")</f>
        <v>97.732049630483417</v>
      </c>
      <c r="K30" s="103">
        <v>14599</v>
      </c>
      <c r="L30" s="104">
        <f>IF(D30&gt;0,K30/D30*100,"-")</f>
        <v>49.491490948538882</v>
      </c>
      <c r="M30" s="103">
        <v>0</v>
      </c>
      <c r="N30" s="104">
        <f>IF(D30&gt;0,M30/D30*100,"-")</f>
        <v>0</v>
      </c>
      <c r="O30" s="103">
        <v>14230</v>
      </c>
      <c r="P30" s="103">
        <v>8210</v>
      </c>
      <c r="Q30" s="104">
        <f>IF(D30&gt;0,O30/D30*100,"-")</f>
        <v>48.240558681944542</v>
      </c>
      <c r="R30" s="103">
        <v>424</v>
      </c>
      <c r="S30" s="101" t="s">
        <v>257</v>
      </c>
      <c r="T30" s="101"/>
      <c r="U30" s="101"/>
      <c r="V30" s="101"/>
      <c r="W30" s="101" t="s">
        <v>257</v>
      </c>
      <c r="X30" s="101"/>
      <c r="Y30" s="101"/>
      <c r="Z30" s="101"/>
      <c r="AA30" s="189" t="s">
        <v>256</v>
      </c>
      <c r="AB30" s="190"/>
    </row>
    <row r="31" spans="1:28" s="105" customFormat="1" ht="13.5" customHeight="1">
      <c r="A31" s="101" t="s">
        <v>45</v>
      </c>
      <c r="B31" s="102" t="s">
        <v>302</v>
      </c>
      <c r="C31" s="101" t="s">
        <v>303</v>
      </c>
      <c r="D31" s="103">
        <f>+SUM(E31,+I31)</f>
        <v>24806</v>
      </c>
      <c r="E31" s="103">
        <f>+SUM(G31,+H31)</f>
        <v>2221</v>
      </c>
      <c r="F31" s="104">
        <f>IF(D31&gt;0,E31/D31*100,"-")</f>
        <v>8.95347899701685</v>
      </c>
      <c r="G31" s="103">
        <v>2221</v>
      </c>
      <c r="H31" s="103">
        <v>0</v>
      </c>
      <c r="I31" s="103">
        <f>+SUM(K31,+M31,+O31)</f>
        <v>22585</v>
      </c>
      <c r="J31" s="104">
        <f>IF(D31&gt;0,I31/D31*100,"-")</f>
        <v>91.046521002983155</v>
      </c>
      <c r="K31" s="103">
        <v>2030</v>
      </c>
      <c r="L31" s="104">
        <f>IF(D31&gt;0,K31/D31*100,"-")</f>
        <v>8.1835039909699265</v>
      </c>
      <c r="M31" s="103">
        <v>0</v>
      </c>
      <c r="N31" s="104">
        <f>IF(D31&gt;0,M31/D31*100,"-")</f>
        <v>0</v>
      </c>
      <c r="O31" s="103">
        <v>20555</v>
      </c>
      <c r="P31" s="103">
        <v>16306</v>
      </c>
      <c r="Q31" s="104">
        <f>IF(D31&gt;0,O31/D31*100,"-")</f>
        <v>82.863017012013216</v>
      </c>
      <c r="R31" s="103">
        <v>343</v>
      </c>
      <c r="S31" s="101" t="s">
        <v>257</v>
      </c>
      <c r="T31" s="101"/>
      <c r="U31" s="101"/>
      <c r="V31" s="101"/>
      <c r="W31" s="101" t="s">
        <v>257</v>
      </c>
      <c r="X31" s="101"/>
      <c r="Y31" s="101"/>
      <c r="Z31" s="101"/>
      <c r="AA31" s="189" t="s">
        <v>256</v>
      </c>
      <c r="AB31" s="190"/>
    </row>
    <row r="32" spans="1:28" s="105" customFormat="1" ht="13.5" customHeight="1">
      <c r="A32" s="101" t="s">
        <v>45</v>
      </c>
      <c r="B32" s="102" t="s">
        <v>304</v>
      </c>
      <c r="C32" s="101" t="s">
        <v>305</v>
      </c>
      <c r="D32" s="103">
        <f>+SUM(E32,+I32)</f>
        <v>15736</v>
      </c>
      <c r="E32" s="103">
        <f>+SUM(G32,+H32)</f>
        <v>1297</v>
      </c>
      <c r="F32" s="104">
        <f>IF(D32&gt;0,E32/D32*100,"-")</f>
        <v>8.2422470767666489</v>
      </c>
      <c r="G32" s="103">
        <v>1297</v>
      </c>
      <c r="H32" s="103">
        <v>0</v>
      </c>
      <c r="I32" s="103">
        <f>+SUM(K32,+M32,+O32)</f>
        <v>14439</v>
      </c>
      <c r="J32" s="104">
        <f>IF(D32&gt;0,I32/D32*100,"-")</f>
        <v>91.757752923233355</v>
      </c>
      <c r="K32" s="103">
        <v>3931</v>
      </c>
      <c r="L32" s="104">
        <f>IF(D32&gt;0,K32/D32*100,"-")</f>
        <v>24.980935434672087</v>
      </c>
      <c r="M32" s="103">
        <v>0</v>
      </c>
      <c r="N32" s="104">
        <f>IF(D32&gt;0,M32/D32*100,"-")</f>
        <v>0</v>
      </c>
      <c r="O32" s="103">
        <v>10508</v>
      </c>
      <c r="P32" s="103">
        <v>6688</v>
      </c>
      <c r="Q32" s="104">
        <f>IF(D32&gt;0,O32/D32*100,"-")</f>
        <v>66.776817488561264</v>
      </c>
      <c r="R32" s="103">
        <v>132</v>
      </c>
      <c r="S32" s="101" t="s">
        <v>257</v>
      </c>
      <c r="T32" s="101"/>
      <c r="U32" s="101"/>
      <c r="V32" s="101"/>
      <c r="W32" s="101" t="s">
        <v>257</v>
      </c>
      <c r="X32" s="101"/>
      <c r="Y32" s="101"/>
      <c r="Z32" s="101"/>
      <c r="AA32" s="189" t="s">
        <v>256</v>
      </c>
      <c r="AB32" s="190"/>
    </row>
    <row r="33" spans="1:28" s="105" customFormat="1" ht="13.5" customHeight="1">
      <c r="A33" s="101"/>
      <c r="B33" s="102"/>
      <c r="C33" s="101"/>
      <c r="D33" s="103"/>
      <c r="E33" s="103"/>
      <c r="F33" s="104"/>
      <c r="G33" s="103"/>
      <c r="H33" s="103"/>
      <c r="I33" s="103"/>
      <c r="J33" s="104"/>
      <c r="K33" s="103"/>
      <c r="L33" s="104"/>
      <c r="M33" s="103"/>
      <c r="N33" s="104"/>
      <c r="O33" s="103"/>
      <c r="P33" s="103"/>
      <c r="Q33" s="104"/>
      <c r="R33" s="103"/>
      <c r="S33" s="101"/>
      <c r="T33" s="101"/>
      <c r="U33" s="101"/>
      <c r="V33" s="101"/>
      <c r="W33" s="101"/>
      <c r="X33" s="101"/>
      <c r="Y33" s="101"/>
      <c r="Z33" s="101"/>
      <c r="AA33" s="190"/>
      <c r="AB33" s="190"/>
    </row>
    <row r="34" spans="1:28" s="105" customFormat="1" ht="13.5" customHeight="1">
      <c r="A34" s="101"/>
      <c r="B34" s="102"/>
      <c r="C34" s="101"/>
      <c r="D34" s="103"/>
      <c r="E34" s="103"/>
      <c r="F34" s="104"/>
      <c r="G34" s="103"/>
      <c r="H34" s="103"/>
      <c r="I34" s="103"/>
      <c r="J34" s="104"/>
      <c r="K34" s="103"/>
      <c r="L34" s="104"/>
      <c r="M34" s="103"/>
      <c r="N34" s="104"/>
      <c r="O34" s="103"/>
      <c r="P34" s="103"/>
      <c r="Q34" s="104"/>
      <c r="R34" s="103"/>
      <c r="S34" s="101"/>
      <c r="T34" s="101"/>
      <c r="U34" s="101"/>
      <c r="V34" s="101"/>
      <c r="W34" s="101"/>
      <c r="X34" s="101"/>
      <c r="Y34" s="101"/>
      <c r="Z34" s="101"/>
      <c r="AA34" s="190"/>
      <c r="AB34" s="190"/>
    </row>
    <row r="35" spans="1:28" s="105" customFormat="1" ht="13.5" customHeight="1">
      <c r="A35" s="101"/>
      <c r="B35" s="102"/>
      <c r="C35" s="101"/>
      <c r="D35" s="103"/>
      <c r="E35" s="103"/>
      <c r="F35" s="104"/>
      <c r="G35" s="103"/>
      <c r="H35" s="103"/>
      <c r="I35" s="103"/>
      <c r="J35" s="104"/>
      <c r="K35" s="103"/>
      <c r="L35" s="104"/>
      <c r="M35" s="103"/>
      <c r="N35" s="104"/>
      <c r="O35" s="103"/>
      <c r="P35" s="103"/>
      <c r="Q35" s="104"/>
      <c r="R35" s="103"/>
      <c r="S35" s="101"/>
      <c r="T35" s="101"/>
      <c r="U35" s="101"/>
      <c r="V35" s="101"/>
      <c r="W35" s="101"/>
      <c r="X35" s="101"/>
      <c r="Y35" s="101"/>
      <c r="Z35" s="101"/>
      <c r="AA35" s="190"/>
      <c r="AB35" s="190"/>
    </row>
    <row r="36" spans="1:28" s="105" customFormat="1" ht="13.5" customHeight="1">
      <c r="A36" s="101"/>
      <c r="B36" s="102"/>
      <c r="C36" s="101"/>
      <c r="D36" s="103"/>
      <c r="E36" s="103"/>
      <c r="F36" s="104"/>
      <c r="G36" s="103"/>
      <c r="H36" s="103"/>
      <c r="I36" s="103"/>
      <c r="J36" s="104"/>
      <c r="K36" s="103"/>
      <c r="L36" s="104"/>
      <c r="M36" s="103"/>
      <c r="N36" s="104"/>
      <c r="O36" s="103"/>
      <c r="P36" s="103"/>
      <c r="Q36" s="104"/>
      <c r="R36" s="103"/>
      <c r="S36" s="101"/>
      <c r="T36" s="101"/>
      <c r="U36" s="101"/>
      <c r="V36" s="101"/>
      <c r="W36" s="101"/>
      <c r="X36" s="101"/>
      <c r="Y36" s="101"/>
      <c r="Z36" s="101"/>
      <c r="AA36" s="190"/>
      <c r="AB36" s="190"/>
    </row>
    <row r="37" spans="1:28" s="105" customFormat="1" ht="13.5" customHeight="1">
      <c r="A37" s="101"/>
      <c r="B37" s="102"/>
      <c r="C37" s="101"/>
      <c r="D37" s="103"/>
      <c r="E37" s="103"/>
      <c r="F37" s="104"/>
      <c r="G37" s="103"/>
      <c r="H37" s="103"/>
      <c r="I37" s="103"/>
      <c r="J37" s="104"/>
      <c r="K37" s="103"/>
      <c r="L37" s="104"/>
      <c r="M37" s="103"/>
      <c r="N37" s="104"/>
      <c r="O37" s="103"/>
      <c r="P37" s="103"/>
      <c r="Q37" s="104"/>
      <c r="R37" s="103"/>
      <c r="S37" s="101"/>
      <c r="T37" s="101"/>
      <c r="U37" s="101"/>
      <c r="V37" s="101"/>
      <c r="W37" s="101"/>
      <c r="X37" s="101"/>
      <c r="Y37" s="101"/>
      <c r="Z37" s="101"/>
      <c r="AA37" s="190"/>
      <c r="AB37" s="190"/>
    </row>
    <row r="38" spans="1:28" s="105" customFormat="1" ht="13.5" customHeight="1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90"/>
      <c r="AB38" s="190"/>
    </row>
    <row r="39" spans="1:28" s="105" customFormat="1" ht="13.5" customHeight="1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90"/>
      <c r="AB39" s="190"/>
    </row>
    <row r="40" spans="1:28" s="105" customFormat="1" ht="13.5" customHeight="1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90"/>
      <c r="AB40" s="190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32">
    <sortCondition ref="A8:A32"/>
    <sortCondition ref="B8:B32"/>
    <sortCondition ref="C8:C32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&amp;L水洗化人口等（令和2年度実績）</oddHeader>
  </headerFooter>
  <colBreaks count="1" manualBreakCount="1">
    <brk id="17" min="1" max="3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栃木県</v>
      </c>
      <c r="B7" s="107" t="str">
        <f>水洗化人口等!B7</f>
        <v>09000</v>
      </c>
      <c r="C7" s="106" t="s">
        <v>200</v>
      </c>
      <c r="D7" s="108">
        <f>SUM(E7,+H7,+K7)</f>
        <v>315209</v>
      </c>
      <c r="E7" s="108">
        <f>SUM(F7:G7)</f>
        <v>18225</v>
      </c>
      <c r="F7" s="108">
        <f>SUM(F$8:F$207)</f>
        <v>11000</v>
      </c>
      <c r="G7" s="108">
        <f>SUM(G$8:G$207)</f>
        <v>7225</v>
      </c>
      <c r="H7" s="108">
        <f>SUM(I7:J7)</f>
        <v>26750</v>
      </c>
      <c r="I7" s="108">
        <f>SUM(I$8:I$207)</f>
        <v>9038</v>
      </c>
      <c r="J7" s="108">
        <f>SUM(J$8:J$207)</f>
        <v>17712</v>
      </c>
      <c r="K7" s="108">
        <f>SUM(L7:M7)</f>
        <v>270234</v>
      </c>
      <c r="L7" s="108">
        <f>SUM(L$8:L$207)</f>
        <v>31059</v>
      </c>
      <c r="M7" s="108">
        <f>SUM(M$8:M$207)</f>
        <v>239175</v>
      </c>
      <c r="N7" s="108">
        <f>SUM(O7,+V7,+AC7)</f>
        <v>315209</v>
      </c>
      <c r="O7" s="108">
        <f>SUM(P7:U7)</f>
        <v>51097</v>
      </c>
      <c r="P7" s="108">
        <f t="shared" ref="P7:U7" si="0">SUM(P$8:P$207)</f>
        <v>51097</v>
      </c>
      <c r="Q7" s="108">
        <f t="shared" si="0"/>
        <v>0</v>
      </c>
      <c r="R7" s="108">
        <f t="shared" si="0"/>
        <v>0</v>
      </c>
      <c r="S7" s="108">
        <f t="shared" si="0"/>
        <v>0</v>
      </c>
      <c r="T7" s="108">
        <f t="shared" si="0"/>
        <v>0</v>
      </c>
      <c r="U7" s="108">
        <f t="shared" si="0"/>
        <v>0</v>
      </c>
      <c r="V7" s="108">
        <f>SUM(W7:AB7)</f>
        <v>264112</v>
      </c>
      <c r="W7" s="108">
        <f t="shared" ref="W7:AB7" si="1">SUM(W$8:W$207)</f>
        <v>264112</v>
      </c>
      <c r="X7" s="108">
        <f t="shared" si="1"/>
        <v>0</v>
      </c>
      <c r="Y7" s="108">
        <f t="shared" si="1"/>
        <v>0</v>
      </c>
      <c r="Z7" s="108">
        <f t="shared" si="1"/>
        <v>0</v>
      </c>
      <c r="AA7" s="108">
        <f t="shared" si="1"/>
        <v>0</v>
      </c>
      <c r="AB7" s="108">
        <f t="shared" si="1"/>
        <v>0</v>
      </c>
      <c r="AC7" s="108">
        <f>SUM(AD7:AE7)</f>
        <v>0</v>
      </c>
      <c r="AD7" s="108">
        <f>SUM(AD$8:AD$207)</f>
        <v>0</v>
      </c>
      <c r="AE7" s="108">
        <f>SUM(AE$8:AE$207)</f>
        <v>0</v>
      </c>
      <c r="AF7" s="108">
        <f>SUM(AG7:AI7)</f>
        <v>8323</v>
      </c>
      <c r="AG7" s="108">
        <f>SUM(AG$8:AG$207)</f>
        <v>8323</v>
      </c>
      <c r="AH7" s="108">
        <f>SUM(AH$8:AH$207)</f>
        <v>0</v>
      </c>
      <c r="AI7" s="108">
        <f>SUM(AI$8:AI$207)</f>
        <v>0</v>
      </c>
      <c r="AJ7" s="108">
        <f>SUM(AK7:AS7)</f>
        <v>13246</v>
      </c>
      <c r="AK7" s="108">
        <f t="shared" ref="AK7:AS7" si="2">SUM(AK$8:AK$207)</f>
        <v>6222</v>
      </c>
      <c r="AL7" s="108">
        <f t="shared" si="2"/>
        <v>0</v>
      </c>
      <c r="AM7" s="108">
        <f t="shared" si="2"/>
        <v>3268</v>
      </c>
      <c r="AN7" s="108">
        <f t="shared" si="2"/>
        <v>351</v>
      </c>
      <c r="AO7" s="108">
        <f t="shared" si="2"/>
        <v>0</v>
      </c>
      <c r="AP7" s="108">
        <f t="shared" si="2"/>
        <v>1583</v>
      </c>
      <c r="AQ7" s="108">
        <f t="shared" si="2"/>
        <v>185</v>
      </c>
      <c r="AR7" s="108">
        <f t="shared" si="2"/>
        <v>54</v>
      </c>
      <c r="AS7" s="108">
        <f t="shared" si="2"/>
        <v>1583</v>
      </c>
      <c r="AT7" s="108">
        <f>SUM(AU7:AY7)</f>
        <v>1741</v>
      </c>
      <c r="AU7" s="108">
        <f>SUM(AU$8:AU$207)</f>
        <v>1299</v>
      </c>
      <c r="AV7" s="108">
        <f>SUM(AV$8:AV$207)</f>
        <v>0</v>
      </c>
      <c r="AW7" s="108">
        <f>SUM(AW$8:AW$207)</f>
        <v>441</v>
      </c>
      <c r="AX7" s="108">
        <f>SUM(AX$8:AX$207)</f>
        <v>1</v>
      </c>
      <c r="AY7" s="108">
        <f>SUM(AY$8:AY$207)</f>
        <v>0</v>
      </c>
      <c r="AZ7" s="108">
        <f>SUM(BA7:BC7)</f>
        <v>712</v>
      </c>
      <c r="BA7" s="108">
        <f>SUM(BA$8:BA$207)</f>
        <v>712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45</v>
      </c>
      <c r="B8" s="113" t="s">
        <v>254</v>
      </c>
      <c r="C8" s="101" t="s">
        <v>255</v>
      </c>
      <c r="D8" s="103">
        <f>SUM(E8,+H8,+K8)</f>
        <v>39956</v>
      </c>
      <c r="E8" s="103">
        <f>SUM(F8:G8)</f>
        <v>0</v>
      </c>
      <c r="F8" s="103">
        <v>0</v>
      </c>
      <c r="G8" s="103">
        <v>0</v>
      </c>
      <c r="H8" s="103">
        <f>SUM(I8:J8)</f>
        <v>5812</v>
      </c>
      <c r="I8" s="103">
        <v>5812</v>
      </c>
      <c r="J8" s="103">
        <v>0</v>
      </c>
      <c r="K8" s="103">
        <f>SUM(L8:M8)</f>
        <v>34144</v>
      </c>
      <c r="L8" s="103">
        <v>0</v>
      </c>
      <c r="M8" s="103">
        <v>34144</v>
      </c>
      <c r="N8" s="103">
        <f>SUM(O8,+V8,+AC8)</f>
        <v>39956</v>
      </c>
      <c r="O8" s="103">
        <f>SUM(P8:U8)</f>
        <v>5812</v>
      </c>
      <c r="P8" s="103">
        <v>5812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34144</v>
      </c>
      <c r="W8" s="103">
        <v>34144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1677</v>
      </c>
      <c r="AG8" s="103">
        <v>1677</v>
      </c>
      <c r="AH8" s="103">
        <v>0</v>
      </c>
      <c r="AI8" s="103">
        <v>0</v>
      </c>
      <c r="AJ8" s="103">
        <f>SUM(AK8:AS8)</f>
        <v>1950</v>
      </c>
      <c r="AK8" s="103">
        <v>293</v>
      </c>
      <c r="AL8" s="103">
        <v>0</v>
      </c>
      <c r="AM8" s="103">
        <v>20</v>
      </c>
      <c r="AN8" s="103">
        <v>0</v>
      </c>
      <c r="AO8" s="103">
        <v>0</v>
      </c>
      <c r="AP8" s="103">
        <v>1583</v>
      </c>
      <c r="AQ8" s="103">
        <v>0</v>
      </c>
      <c r="AR8" s="103">
        <v>54</v>
      </c>
      <c r="AS8" s="103">
        <v>0</v>
      </c>
      <c r="AT8" s="103">
        <f>SUM(AU8:AY8)</f>
        <v>20</v>
      </c>
      <c r="AU8" s="103">
        <v>20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45</v>
      </c>
      <c r="B9" s="113" t="s">
        <v>258</v>
      </c>
      <c r="C9" s="101" t="s">
        <v>259</v>
      </c>
      <c r="D9" s="103">
        <f>SUM(E9,+H9,+K9)</f>
        <v>27333</v>
      </c>
      <c r="E9" s="103">
        <f>SUM(F9:G9)</f>
        <v>4300</v>
      </c>
      <c r="F9" s="103">
        <v>4300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23033</v>
      </c>
      <c r="L9" s="103">
        <v>0</v>
      </c>
      <c r="M9" s="103">
        <v>23033</v>
      </c>
      <c r="N9" s="103">
        <f>SUM(O9,+V9,+AC9)</f>
        <v>27333</v>
      </c>
      <c r="O9" s="103">
        <f>SUM(P9:U9)</f>
        <v>4300</v>
      </c>
      <c r="P9" s="103">
        <v>4300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23033</v>
      </c>
      <c r="W9" s="103">
        <v>23033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60</v>
      </c>
      <c r="AG9" s="103">
        <v>60</v>
      </c>
      <c r="AH9" s="103">
        <v>0</v>
      </c>
      <c r="AI9" s="103">
        <v>0</v>
      </c>
      <c r="AJ9" s="103">
        <f>SUM(AK9:AS9)</f>
        <v>0</v>
      </c>
      <c r="AK9" s="103">
        <v>0</v>
      </c>
      <c r="AL9" s="103">
        <v>0</v>
      </c>
      <c r="AM9" s="103">
        <v>0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60</v>
      </c>
      <c r="AU9" s="103">
        <v>60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45</v>
      </c>
      <c r="B10" s="113" t="s">
        <v>260</v>
      </c>
      <c r="C10" s="101" t="s">
        <v>261</v>
      </c>
      <c r="D10" s="103">
        <f>SUM(E10,+H10,+K10)</f>
        <v>31819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31819</v>
      </c>
      <c r="L10" s="103">
        <v>4766</v>
      </c>
      <c r="M10" s="103">
        <v>27053</v>
      </c>
      <c r="N10" s="103">
        <f>SUM(O10,+V10,+AC10)</f>
        <v>31819</v>
      </c>
      <c r="O10" s="103">
        <f>SUM(P10:U10)</f>
        <v>4766</v>
      </c>
      <c r="P10" s="103">
        <v>4766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27053</v>
      </c>
      <c r="W10" s="103">
        <v>27053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1504</v>
      </c>
      <c r="AG10" s="103">
        <v>1504</v>
      </c>
      <c r="AH10" s="103">
        <v>0</v>
      </c>
      <c r="AI10" s="103">
        <v>0</v>
      </c>
      <c r="AJ10" s="103">
        <f>SUM(AK10:AS10)</f>
        <v>1819</v>
      </c>
      <c r="AK10" s="103">
        <v>333</v>
      </c>
      <c r="AL10" s="103">
        <v>0</v>
      </c>
      <c r="AM10" s="103">
        <v>0</v>
      </c>
      <c r="AN10" s="103">
        <v>0</v>
      </c>
      <c r="AO10" s="103">
        <v>0</v>
      </c>
      <c r="AP10" s="103">
        <v>0</v>
      </c>
      <c r="AQ10" s="103">
        <v>6</v>
      </c>
      <c r="AR10" s="103">
        <v>0</v>
      </c>
      <c r="AS10" s="103">
        <v>1480</v>
      </c>
      <c r="AT10" s="103">
        <f>SUM(AU10:AY10)</f>
        <v>18</v>
      </c>
      <c r="AU10" s="103">
        <v>18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45</v>
      </c>
      <c r="B11" s="113" t="s">
        <v>262</v>
      </c>
      <c r="C11" s="101" t="s">
        <v>263</v>
      </c>
      <c r="D11" s="103">
        <f>SUM(E11,+H11,+K11)</f>
        <v>25467</v>
      </c>
      <c r="E11" s="103">
        <f>SUM(F11:G11)</f>
        <v>0</v>
      </c>
      <c r="F11" s="103">
        <v>0</v>
      </c>
      <c r="G11" s="103">
        <v>0</v>
      </c>
      <c r="H11" s="103">
        <f>SUM(I11:J11)</f>
        <v>0</v>
      </c>
      <c r="I11" s="103">
        <v>0</v>
      </c>
      <c r="J11" s="103">
        <v>0</v>
      </c>
      <c r="K11" s="103">
        <f>SUM(L11:M11)</f>
        <v>25467</v>
      </c>
      <c r="L11" s="103">
        <v>5123</v>
      </c>
      <c r="M11" s="103">
        <v>20344</v>
      </c>
      <c r="N11" s="103">
        <f>SUM(O11,+V11,+AC11)</f>
        <v>25467</v>
      </c>
      <c r="O11" s="103">
        <f>SUM(P11:U11)</f>
        <v>5123</v>
      </c>
      <c r="P11" s="103">
        <v>5123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20344</v>
      </c>
      <c r="W11" s="103">
        <v>20344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177</v>
      </c>
      <c r="AG11" s="103">
        <v>177</v>
      </c>
      <c r="AH11" s="103">
        <v>0</v>
      </c>
      <c r="AI11" s="103">
        <v>0</v>
      </c>
      <c r="AJ11" s="103">
        <f>SUM(AK11:AS11)</f>
        <v>1152</v>
      </c>
      <c r="AK11" s="103">
        <v>1030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19</v>
      </c>
      <c r="AR11" s="103">
        <v>0</v>
      </c>
      <c r="AS11" s="103">
        <v>103</v>
      </c>
      <c r="AT11" s="103">
        <f>SUM(AU11:AY11)</f>
        <v>55</v>
      </c>
      <c r="AU11" s="103">
        <v>55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45</v>
      </c>
      <c r="B12" s="113" t="s">
        <v>264</v>
      </c>
      <c r="C12" s="101" t="s">
        <v>265</v>
      </c>
      <c r="D12" s="103">
        <f>SUM(E12,+H12,+K12)</f>
        <v>18188</v>
      </c>
      <c r="E12" s="103">
        <f>SUM(F12:G12)</f>
        <v>3333</v>
      </c>
      <c r="F12" s="103">
        <v>2563</v>
      </c>
      <c r="G12" s="103">
        <v>770</v>
      </c>
      <c r="H12" s="103">
        <f>SUM(I12:J12)</f>
        <v>331</v>
      </c>
      <c r="I12" s="103">
        <v>251</v>
      </c>
      <c r="J12" s="103">
        <v>80</v>
      </c>
      <c r="K12" s="103">
        <f>SUM(L12:M12)</f>
        <v>14524</v>
      </c>
      <c r="L12" s="103">
        <v>0</v>
      </c>
      <c r="M12" s="103">
        <v>14524</v>
      </c>
      <c r="N12" s="103">
        <f>SUM(O12,+V12,+AC12)</f>
        <v>18188</v>
      </c>
      <c r="O12" s="103">
        <f>SUM(P12:U12)</f>
        <v>2814</v>
      </c>
      <c r="P12" s="103">
        <v>2814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15374</v>
      </c>
      <c r="W12" s="103">
        <v>15374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571</v>
      </c>
      <c r="AG12" s="103">
        <v>571</v>
      </c>
      <c r="AH12" s="103">
        <v>0</v>
      </c>
      <c r="AI12" s="103">
        <v>0</v>
      </c>
      <c r="AJ12" s="103">
        <f>SUM(AK12:AS12)</f>
        <v>571</v>
      </c>
      <c r="AK12" s="103">
        <v>0</v>
      </c>
      <c r="AL12" s="103">
        <v>0</v>
      </c>
      <c r="AM12" s="103">
        <v>571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45</v>
      </c>
      <c r="B13" s="113" t="s">
        <v>266</v>
      </c>
      <c r="C13" s="101" t="s">
        <v>267</v>
      </c>
      <c r="D13" s="103">
        <f>SUM(E13,+H13,+K13)</f>
        <v>13948</v>
      </c>
      <c r="E13" s="103">
        <f>SUM(F13:G13)</f>
        <v>0</v>
      </c>
      <c r="F13" s="103">
        <v>0</v>
      </c>
      <c r="G13" s="103">
        <v>0</v>
      </c>
      <c r="H13" s="103">
        <f>SUM(I13:J13)</f>
        <v>2975</v>
      </c>
      <c r="I13" s="103">
        <v>2975</v>
      </c>
      <c r="J13" s="103">
        <v>0</v>
      </c>
      <c r="K13" s="103">
        <f>SUM(L13:M13)</f>
        <v>10973</v>
      </c>
      <c r="L13" s="103">
        <v>0</v>
      </c>
      <c r="M13" s="103">
        <v>10973</v>
      </c>
      <c r="N13" s="103">
        <f>SUM(O13,+V13,+AC13)</f>
        <v>13948</v>
      </c>
      <c r="O13" s="103">
        <f>SUM(P13:U13)</f>
        <v>2975</v>
      </c>
      <c r="P13" s="103">
        <v>2975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10973</v>
      </c>
      <c r="W13" s="103">
        <v>10973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678</v>
      </c>
      <c r="AG13" s="103">
        <v>678</v>
      </c>
      <c r="AH13" s="103">
        <v>0</v>
      </c>
      <c r="AI13" s="103">
        <v>0</v>
      </c>
      <c r="AJ13" s="103">
        <f>SUM(AK13:AS13)</f>
        <v>678</v>
      </c>
      <c r="AK13" s="103">
        <v>0</v>
      </c>
      <c r="AL13" s="103">
        <v>0</v>
      </c>
      <c r="AM13" s="103">
        <v>678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5</v>
      </c>
      <c r="AU13" s="103">
        <v>0</v>
      </c>
      <c r="AV13" s="103">
        <v>0</v>
      </c>
      <c r="AW13" s="103">
        <v>5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45</v>
      </c>
      <c r="B14" s="113" t="s">
        <v>268</v>
      </c>
      <c r="C14" s="101" t="s">
        <v>269</v>
      </c>
      <c r="D14" s="103">
        <f>SUM(E14,+H14,+K14)</f>
        <v>16295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16295</v>
      </c>
      <c r="L14" s="103">
        <v>3619</v>
      </c>
      <c r="M14" s="103">
        <v>12676</v>
      </c>
      <c r="N14" s="103">
        <f>SUM(O14,+V14,+AC14)</f>
        <v>16295</v>
      </c>
      <c r="O14" s="103">
        <f>SUM(P14:U14)</f>
        <v>3619</v>
      </c>
      <c r="P14" s="103">
        <v>3619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12676</v>
      </c>
      <c r="W14" s="103">
        <v>12676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31</v>
      </c>
      <c r="AG14" s="103">
        <v>31</v>
      </c>
      <c r="AH14" s="103">
        <v>0</v>
      </c>
      <c r="AI14" s="103">
        <v>0</v>
      </c>
      <c r="AJ14" s="103">
        <f>SUM(AK14:AS14)</f>
        <v>31</v>
      </c>
      <c r="AK14" s="103">
        <v>0</v>
      </c>
      <c r="AL14" s="103">
        <v>0</v>
      </c>
      <c r="AM14" s="103">
        <v>31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3</v>
      </c>
      <c r="AU14" s="103">
        <v>0</v>
      </c>
      <c r="AV14" s="103">
        <v>0</v>
      </c>
      <c r="AW14" s="103">
        <v>3</v>
      </c>
      <c r="AX14" s="103">
        <v>0</v>
      </c>
      <c r="AY14" s="103">
        <v>0</v>
      </c>
      <c r="AZ14" s="103">
        <f>SUM(BA14:BC14)</f>
        <v>206</v>
      </c>
      <c r="BA14" s="103">
        <v>206</v>
      </c>
      <c r="BB14" s="103">
        <v>0</v>
      </c>
      <c r="BC14" s="103">
        <v>0</v>
      </c>
    </row>
    <row r="15" spans="1:55" s="105" customFormat="1" ht="13.5" customHeight="1">
      <c r="A15" s="115" t="s">
        <v>45</v>
      </c>
      <c r="B15" s="113" t="s">
        <v>270</v>
      </c>
      <c r="C15" s="101" t="s">
        <v>271</v>
      </c>
      <c r="D15" s="103">
        <f>SUM(E15,+H15,+K15)</f>
        <v>11448</v>
      </c>
      <c r="E15" s="103">
        <f>SUM(F15:G15)</f>
        <v>2160</v>
      </c>
      <c r="F15" s="103">
        <v>1580</v>
      </c>
      <c r="G15" s="103">
        <v>580</v>
      </c>
      <c r="H15" s="103">
        <f>SUM(I15:J15)</f>
        <v>9288</v>
      </c>
      <c r="I15" s="103">
        <v>0</v>
      </c>
      <c r="J15" s="103">
        <v>9288</v>
      </c>
      <c r="K15" s="103">
        <f>SUM(L15:M15)</f>
        <v>0</v>
      </c>
      <c r="L15" s="103">
        <v>0</v>
      </c>
      <c r="M15" s="103">
        <v>0</v>
      </c>
      <c r="N15" s="103">
        <f>SUM(O15,+V15,+AC15)</f>
        <v>11448</v>
      </c>
      <c r="O15" s="103">
        <f>SUM(P15:U15)</f>
        <v>1580</v>
      </c>
      <c r="P15" s="103">
        <v>1580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9868</v>
      </c>
      <c r="W15" s="103">
        <v>9868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567</v>
      </c>
      <c r="AG15" s="103">
        <v>567</v>
      </c>
      <c r="AH15" s="103">
        <v>0</v>
      </c>
      <c r="AI15" s="103">
        <v>0</v>
      </c>
      <c r="AJ15" s="103">
        <f>SUM(AK15:AS15)</f>
        <v>567</v>
      </c>
      <c r="AK15" s="103">
        <v>0</v>
      </c>
      <c r="AL15" s="103">
        <v>0</v>
      </c>
      <c r="AM15" s="103">
        <v>502</v>
      </c>
      <c r="AN15" s="103">
        <v>0</v>
      </c>
      <c r="AO15" s="103">
        <v>0</v>
      </c>
      <c r="AP15" s="103">
        <v>0</v>
      </c>
      <c r="AQ15" s="103">
        <v>65</v>
      </c>
      <c r="AR15" s="103">
        <v>0</v>
      </c>
      <c r="AS15" s="103">
        <v>0</v>
      </c>
      <c r="AT15" s="103">
        <f>SUM(AU15:AY15)</f>
        <v>25</v>
      </c>
      <c r="AU15" s="103">
        <v>0</v>
      </c>
      <c r="AV15" s="103">
        <v>0</v>
      </c>
      <c r="AW15" s="103">
        <v>25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45</v>
      </c>
      <c r="B16" s="113" t="s">
        <v>272</v>
      </c>
      <c r="C16" s="101" t="s">
        <v>273</v>
      </c>
      <c r="D16" s="103">
        <f>SUM(E16,+H16,+K16)</f>
        <v>15222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15222</v>
      </c>
      <c r="L16" s="103">
        <v>2654</v>
      </c>
      <c r="M16" s="103">
        <v>12568</v>
      </c>
      <c r="N16" s="103">
        <f>SUM(O16,+V16,+AC16)</f>
        <v>15222</v>
      </c>
      <c r="O16" s="103">
        <f>SUM(P16:U16)</f>
        <v>2654</v>
      </c>
      <c r="P16" s="103">
        <v>2654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12568</v>
      </c>
      <c r="W16" s="103">
        <v>12568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29</v>
      </c>
      <c r="AG16" s="103">
        <v>29</v>
      </c>
      <c r="AH16" s="103">
        <v>0</v>
      </c>
      <c r="AI16" s="103">
        <v>0</v>
      </c>
      <c r="AJ16" s="103">
        <f>SUM(AK16:AS16)</f>
        <v>1373</v>
      </c>
      <c r="AK16" s="103">
        <v>1373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29</v>
      </c>
      <c r="AU16" s="103">
        <v>29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45</v>
      </c>
      <c r="B17" s="113" t="s">
        <v>274</v>
      </c>
      <c r="C17" s="101" t="s">
        <v>275</v>
      </c>
      <c r="D17" s="103">
        <f>SUM(E17,+H17,+K17)</f>
        <v>7453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7453</v>
      </c>
      <c r="L17" s="103">
        <v>1428</v>
      </c>
      <c r="M17" s="103">
        <v>6025</v>
      </c>
      <c r="N17" s="103">
        <f>SUM(O17,+V17,+AC17)</f>
        <v>7453</v>
      </c>
      <c r="O17" s="103">
        <f>SUM(P17:U17)</f>
        <v>1428</v>
      </c>
      <c r="P17" s="103">
        <v>1428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6025</v>
      </c>
      <c r="W17" s="103">
        <v>6025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407</v>
      </c>
      <c r="AG17" s="103">
        <v>407</v>
      </c>
      <c r="AH17" s="103">
        <v>0</v>
      </c>
      <c r="AI17" s="103">
        <v>0</v>
      </c>
      <c r="AJ17" s="103">
        <f>SUM(AK17:AS17)</f>
        <v>0</v>
      </c>
      <c r="AK17" s="103">
        <v>0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407</v>
      </c>
      <c r="AU17" s="103">
        <v>407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45</v>
      </c>
      <c r="B18" s="113" t="s">
        <v>276</v>
      </c>
      <c r="C18" s="101" t="s">
        <v>277</v>
      </c>
      <c r="D18" s="103">
        <f>SUM(E18,+H18,+K18)</f>
        <v>23331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23331</v>
      </c>
      <c r="L18" s="103">
        <v>5182</v>
      </c>
      <c r="M18" s="103">
        <v>18149</v>
      </c>
      <c r="N18" s="103">
        <f>SUM(O18,+V18,+AC18)</f>
        <v>23331</v>
      </c>
      <c r="O18" s="103">
        <f>SUM(P18:U18)</f>
        <v>5182</v>
      </c>
      <c r="P18" s="103">
        <v>5182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18149</v>
      </c>
      <c r="W18" s="103">
        <v>18149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45</v>
      </c>
      <c r="AG18" s="103">
        <v>45</v>
      </c>
      <c r="AH18" s="103">
        <v>0</v>
      </c>
      <c r="AI18" s="103">
        <v>0</v>
      </c>
      <c r="AJ18" s="103">
        <f>SUM(AK18:AS18)</f>
        <v>2105</v>
      </c>
      <c r="AK18" s="103">
        <v>2105</v>
      </c>
      <c r="AL18" s="103">
        <v>0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45</v>
      </c>
      <c r="AU18" s="103">
        <v>45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45</v>
      </c>
      <c r="B19" s="113" t="s">
        <v>278</v>
      </c>
      <c r="C19" s="101" t="s">
        <v>279</v>
      </c>
      <c r="D19" s="103">
        <f>SUM(E19,+H19,+K19)</f>
        <v>8305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8305</v>
      </c>
      <c r="L19" s="103">
        <v>1039</v>
      </c>
      <c r="M19" s="103">
        <v>7266</v>
      </c>
      <c r="N19" s="103">
        <f>SUM(O19,+V19,+AC19)</f>
        <v>8305</v>
      </c>
      <c r="O19" s="103">
        <f>SUM(P19:U19)</f>
        <v>1039</v>
      </c>
      <c r="P19" s="103">
        <v>1039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7266</v>
      </c>
      <c r="W19" s="103">
        <v>7266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25</v>
      </c>
      <c r="AG19" s="103">
        <v>25</v>
      </c>
      <c r="AH19" s="103">
        <v>0</v>
      </c>
      <c r="AI19" s="103">
        <v>0</v>
      </c>
      <c r="AJ19" s="103">
        <f>SUM(AK19:AS19)</f>
        <v>0</v>
      </c>
      <c r="AK19" s="103">
        <v>0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25</v>
      </c>
      <c r="AU19" s="103">
        <v>25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45</v>
      </c>
      <c r="B20" s="113" t="s">
        <v>280</v>
      </c>
      <c r="C20" s="101" t="s">
        <v>281</v>
      </c>
      <c r="D20" s="103">
        <f>SUM(E20,+H20,+K20)</f>
        <v>9071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9071</v>
      </c>
      <c r="L20" s="103">
        <v>1282</v>
      </c>
      <c r="M20" s="103">
        <v>7789</v>
      </c>
      <c r="N20" s="103">
        <f>SUM(O20,+V20,+AC20)</f>
        <v>9071</v>
      </c>
      <c r="O20" s="103">
        <f>SUM(P20:U20)</f>
        <v>1282</v>
      </c>
      <c r="P20" s="103">
        <v>1282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7789</v>
      </c>
      <c r="W20" s="103">
        <v>7789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349</v>
      </c>
      <c r="AG20" s="103">
        <v>349</v>
      </c>
      <c r="AH20" s="103">
        <v>0</v>
      </c>
      <c r="AI20" s="103">
        <v>0</v>
      </c>
      <c r="AJ20" s="103">
        <f>SUM(AK20:AS20)</f>
        <v>349</v>
      </c>
      <c r="AK20" s="103">
        <v>0</v>
      </c>
      <c r="AL20" s="103">
        <v>0</v>
      </c>
      <c r="AM20" s="103">
        <v>349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5</v>
      </c>
      <c r="AU20" s="103">
        <v>0</v>
      </c>
      <c r="AV20" s="103">
        <v>0</v>
      </c>
      <c r="AW20" s="103">
        <v>5</v>
      </c>
      <c r="AX20" s="103">
        <v>0</v>
      </c>
      <c r="AY20" s="103">
        <v>0</v>
      </c>
      <c r="AZ20" s="103">
        <f>SUM(BA20:BC20)</f>
        <v>344</v>
      </c>
      <c r="BA20" s="103">
        <v>344</v>
      </c>
      <c r="BB20" s="103">
        <v>0</v>
      </c>
      <c r="BC20" s="103">
        <v>0</v>
      </c>
    </row>
    <row r="21" spans="1:55" s="105" customFormat="1" ht="13.5" customHeight="1">
      <c r="A21" s="115" t="s">
        <v>45</v>
      </c>
      <c r="B21" s="113" t="s">
        <v>282</v>
      </c>
      <c r="C21" s="101" t="s">
        <v>283</v>
      </c>
      <c r="D21" s="103">
        <f>SUM(E21,+H21,+K21)</f>
        <v>6506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6506</v>
      </c>
      <c r="L21" s="103">
        <v>829</v>
      </c>
      <c r="M21" s="103">
        <v>5677</v>
      </c>
      <c r="N21" s="103">
        <f>SUM(O21,+V21,+AC21)</f>
        <v>6506</v>
      </c>
      <c r="O21" s="103">
        <f>SUM(P21:U21)</f>
        <v>829</v>
      </c>
      <c r="P21" s="103">
        <v>829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5677</v>
      </c>
      <c r="W21" s="103">
        <v>5677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9</v>
      </c>
      <c r="AG21" s="103">
        <v>9</v>
      </c>
      <c r="AH21" s="103">
        <v>0</v>
      </c>
      <c r="AI21" s="103">
        <v>0</v>
      </c>
      <c r="AJ21" s="103">
        <f>SUM(AK21:AS21)</f>
        <v>9</v>
      </c>
      <c r="AK21" s="103">
        <v>0</v>
      </c>
      <c r="AL21" s="103">
        <v>0</v>
      </c>
      <c r="AM21" s="103">
        <v>9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1</v>
      </c>
      <c r="AU21" s="103">
        <v>0</v>
      </c>
      <c r="AV21" s="103">
        <v>0</v>
      </c>
      <c r="AW21" s="103">
        <v>1</v>
      </c>
      <c r="AX21" s="103">
        <v>0</v>
      </c>
      <c r="AY21" s="103">
        <v>0</v>
      </c>
      <c r="AZ21" s="103">
        <f>SUM(BA21:BC21)</f>
        <v>59</v>
      </c>
      <c r="BA21" s="103">
        <v>59</v>
      </c>
      <c r="BB21" s="103">
        <v>0</v>
      </c>
      <c r="BC21" s="103">
        <v>0</v>
      </c>
    </row>
    <row r="22" spans="1:55" s="105" customFormat="1" ht="13.5" customHeight="1">
      <c r="A22" s="115" t="s">
        <v>45</v>
      </c>
      <c r="B22" s="113" t="s">
        <v>284</v>
      </c>
      <c r="C22" s="101" t="s">
        <v>285</v>
      </c>
      <c r="D22" s="103">
        <f>SUM(E22,+H22,+K22)</f>
        <v>6774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6774</v>
      </c>
      <c r="L22" s="103">
        <v>442</v>
      </c>
      <c r="M22" s="103">
        <v>6332</v>
      </c>
      <c r="N22" s="103">
        <f>SUM(O22,+V22,+AC22)</f>
        <v>6774</v>
      </c>
      <c r="O22" s="103">
        <f>SUM(P22:U22)</f>
        <v>442</v>
      </c>
      <c r="P22" s="103">
        <v>442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6332</v>
      </c>
      <c r="W22" s="103">
        <v>6332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9</v>
      </c>
      <c r="AG22" s="103">
        <v>9</v>
      </c>
      <c r="AH22" s="103">
        <v>0</v>
      </c>
      <c r="AI22" s="103">
        <v>0</v>
      </c>
      <c r="AJ22" s="103">
        <f>SUM(AK22:AS22)</f>
        <v>9</v>
      </c>
      <c r="AK22" s="103">
        <v>0</v>
      </c>
      <c r="AL22" s="103">
        <v>0</v>
      </c>
      <c r="AM22" s="103">
        <v>9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1</v>
      </c>
      <c r="AU22" s="103">
        <v>0</v>
      </c>
      <c r="AV22" s="103">
        <v>0</v>
      </c>
      <c r="AW22" s="103">
        <v>1</v>
      </c>
      <c r="AX22" s="103">
        <v>0</v>
      </c>
      <c r="AY22" s="103">
        <v>0</v>
      </c>
      <c r="AZ22" s="103">
        <f>SUM(BA22:BC22)</f>
        <v>63</v>
      </c>
      <c r="BA22" s="103">
        <v>63</v>
      </c>
      <c r="BB22" s="103">
        <v>0</v>
      </c>
      <c r="BC22" s="103">
        <v>0</v>
      </c>
    </row>
    <row r="23" spans="1:55" s="105" customFormat="1" ht="13.5" customHeight="1">
      <c r="A23" s="115" t="s">
        <v>45</v>
      </c>
      <c r="B23" s="113" t="s">
        <v>286</v>
      </c>
      <c r="C23" s="101" t="s">
        <v>287</v>
      </c>
      <c r="D23" s="103">
        <f>SUM(E23,+H23,+K23)</f>
        <v>5230</v>
      </c>
      <c r="E23" s="103">
        <f>SUM(F23:G23)</f>
        <v>5124</v>
      </c>
      <c r="F23" s="103">
        <v>1168</v>
      </c>
      <c r="G23" s="103">
        <v>3956</v>
      </c>
      <c r="H23" s="103">
        <f>SUM(I23:J23)</f>
        <v>106</v>
      </c>
      <c r="I23" s="103">
        <v>0</v>
      </c>
      <c r="J23" s="103">
        <v>106</v>
      </c>
      <c r="K23" s="103">
        <f>SUM(L23:M23)</f>
        <v>0</v>
      </c>
      <c r="L23" s="103">
        <v>0</v>
      </c>
      <c r="M23" s="103">
        <v>0</v>
      </c>
      <c r="N23" s="103">
        <f>SUM(O23,+V23,+AC23)</f>
        <v>5230</v>
      </c>
      <c r="O23" s="103">
        <f>SUM(P23:U23)</f>
        <v>1168</v>
      </c>
      <c r="P23" s="103">
        <v>1168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4062</v>
      </c>
      <c r="W23" s="103">
        <v>4062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259</v>
      </c>
      <c r="AG23" s="103">
        <v>259</v>
      </c>
      <c r="AH23" s="103">
        <v>0</v>
      </c>
      <c r="AI23" s="103">
        <v>0</v>
      </c>
      <c r="AJ23" s="103">
        <f>SUM(AK23:AS23)</f>
        <v>259</v>
      </c>
      <c r="AK23" s="103">
        <v>0</v>
      </c>
      <c r="AL23" s="103">
        <v>0</v>
      </c>
      <c r="AM23" s="103">
        <v>229</v>
      </c>
      <c r="AN23" s="103">
        <v>0</v>
      </c>
      <c r="AO23" s="103">
        <v>0</v>
      </c>
      <c r="AP23" s="103">
        <v>0</v>
      </c>
      <c r="AQ23" s="103">
        <v>30</v>
      </c>
      <c r="AR23" s="103">
        <v>0</v>
      </c>
      <c r="AS23" s="103">
        <v>0</v>
      </c>
      <c r="AT23" s="103">
        <f>SUM(AU23:AY23)</f>
        <v>12</v>
      </c>
      <c r="AU23" s="103">
        <v>0</v>
      </c>
      <c r="AV23" s="103">
        <v>0</v>
      </c>
      <c r="AW23" s="103">
        <v>12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45</v>
      </c>
      <c r="B24" s="113" t="s">
        <v>288</v>
      </c>
      <c r="C24" s="101" t="s">
        <v>289</v>
      </c>
      <c r="D24" s="103">
        <f>SUM(E24,+H24,+K24)</f>
        <v>3267</v>
      </c>
      <c r="E24" s="103">
        <f>SUM(F24:G24)</f>
        <v>839</v>
      </c>
      <c r="F24" s="103">
        <v>453</v>
      </c>
      <c r="G24" s="103">
        <v>386</v>
      </c>
      <c r="H24" s="103">
        <f>SUM(I24:J24)</f>
        <v>2428</v>
      </c>
      <c r="I24" s="103">
        <v>0</v>
      </c>
      <c r="J24" s="103">
        <v>2428</v>
      </c>
      <c r="K24" s="103">
        <f>SUM(L24:M24)</f>
        <v>0</v>
      </c>
      <c r="L24" s="103">
        <v>0</v>
      </c>
      <c r="M24" s="103">
        <v>0</v>
      </c>
      <c r="N24" s="103">
        <f>SUM(O24,+V24,+AC24)</f>
        <v>3267</v>
      </c>
      <c r="O24" s="103">
        <f>SUM(P24:U24)</f>
        <v>453</v>
      </c>
      <c r="P24" s="103">
        <v>453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2814</v>
      </c>
      <c r="W24" s="103">
        <v>2814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161</v>
      </c>
      <c r="AG24" s="103">
        <v>161</v>
      </c>
      <c r="AH24" s="103">
        <v>0</v>
      </c>
      <c r="AI24" s="103">
        <v>0</v>
      </c>
      <c r="AJ24" s="103">
        <f>SUM(AK24:AS24)</f>
        <v>161</v>
      </c>
      <c r="AK24" s="103">
        <v>0</v>
      </c>
      <c r="AL24" s="103">
        <v>0</v>
      </c>
      <c r="AM24" s="103">
        <v>143</v>
      </c>
      <c r="AN24" s="103">
        <v>0</v>
      </c>
      <c r="AO24" s="103">
        <v>0</v>
      </c>
      <c r="AP24" s="103">
        <v>0</v>
      </c>
      <c r="AQ24" s="103">
        <v>18</v>
      </c>
      <c r="AR24" s="103">
        <v>0</v>
      </c>
      <c r="AS24" s="103">
        <v>0</v>
      </c>
      <c r="AT24" s="103">
        <f>SUM(AU24:AY24)</f>
        <v>7</v>
      </c>
      <c r="AU24" s="103">
        <v>0</v>
      </c>
      <c r="AV24" s="103">
        <v>0</v>
      </c>
      <c r="AW24" s="103">
        <v>7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45</v>
      </c>
      <c r="B25" s="113" t="s">
        <v>290</v>
      </c>
      <c r="C25" s="101" t="s">
        <v>291</v>
      </c>
      <c r="D25" s="103">
        <f>SUM(E25,+H25,+K25)</f>
        <v>3526</v>
      </c>
      <c r="E25" s="103">
        <f>SUM(F25:G25)</f>
        <v>1375</v>
      </c>
      <c r="F25" s="103">
        <v>501</v>
      </c>
      <c r="G25" s="103">
        <v>874</v>
      </c>
      <c r="H25" s="103">
        <f>SUM(I25:J25)</f>
        <v>2151</v>
      </c>
      <c r="I25" s="103">
        <v>0</v>
      </c>
      <c r="J25" s="103">
        <v>2151</v>
      </c>
      <c r="K25" s="103">
        <f>SUM(L25:M25)</f>
        <v>0</v>
      </c>
      <c r="L25" s="103">
        <v>0</v>
      </c>
      <c r="M25" s="103">
        <v>0</v>
      </c>
      <c r="N25" s="103">
        <f>SUM(O25,+V25,+AC25)</f>
        <v>3526</v>
      </c>
      <c r="O25" s="103">
        <f>SUM(P25:U25)</f>
        <v>501</v>
      </c>
      <c r="P25" s="103">
        <v>501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3025</v>
      </c>
      <c r="W25" s="103">
        <v>3025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175</v>
      </c>
      <c r="AG25" s="103">
        <v>175</v>
      </c>
      <c r="AH25" s="103">
        <v>0</v>
      </c>
      <c r="AI25" s="103">
        <v>0</v>
      </c>
      <c r="AJ25" s="103">
        <f>SUM(AK25:AS25)</f>
        <v>175</v>
      </c>
      <c r="AK25" s="103">
        <v>0</v>
      </c>
      <c r="AL25" s="103">
        <v>0</v>
      </c>
      <c r="AM25" s="103">
        <v>155</v>
      </c>
      <c r="AN25" s="103">
        <v>0</v>
      </c>
      <c r="AO25" s="103">
        <v>0</v>
      </c>
      <c r="AP25" s="103">
        <v>0</v>
      </c>
      <c r="AQ25" s="103">
        <v>20</v>
      </c>
      <c r="AR25" s="103">
        <v>0</v>
      </c>
      <c r="AS25" s="103">
        <v>0</v>
      </c>
      <c r="AT25" s="103">
        <f>SUM(AU25:AY25)</f>
        <v>8</v>
      </c>
      <c r="AU25" s="103">
        <v>0</v>
      </c>
      <c r="AV25" s="103">
        <v>0</v>
      </c>
      <c r="AW25" s="103">
        <v>8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45</v>
      </c>
      <c r="B26" s="113" t="s">
        <v>292</v>
      </c>
      <c r="C26" s="101" t="s">
        <v>293</v>
      </c>
      <c r="D26" s="103">
        <f>SUM(E26,+H26,+K26)</f>
        <v>4753</v>
      </c>
      <c r="E26" s="103">
        <f>SUM(F26:G26)</f>
        <v>1094</v>
      </c>
      <c r="F26" s="103">
        <v>435</v>
      </c>
      <c r="G26" s="103">
        <v>659</v>
      </c>
      <c r="H26" s="103">
        <f>SUM(I26:J26)</f>
        <v>3659</v>
      </c>
      <c r="I26" s="103">
        <v>0</v>
      </c>
      <c r="J26" s="103">
        <v>3659</v>
      </c>
      <c r="K26" s="103">
        <f>SUM(L26:M26)</f>
        <v>0</v>
      </c>
      <c r="L26" s="103">
        <v>0</v>
      </c>
      <c r="M26" s="103">
        <v>0</v>
      </c>
      <c r="N26" s="103">
        <f>SUM(O26,+V26,+AC26)</f>
        <v>4753</v>
      </c>
      <c r="O26" s="103">
        <f>SUM(P26:U26)</f>
        <v>435</v>
      </c>
      <c r="P26" s="103">
        <v>435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4318</v>
      </c>
      <c r="W26" s="103">
        <v>4318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236</v>
      </c>
      <c r="AG26" s="103">
        <v>236</v>
      </c>
      <c r="AH26" s="103">
        <v>0</v>
      </c>
      <c r="AI26" s="103">
        <v>0</v>
      </c>
      <c r="AJ26" s="103">
        <f>SUM(AK26:AS26)</f>
        <v>236</v>
      </c>
      <c r="AK26" s="103">
        <v>0</v>
      </c>
      <c r="AL26" s="103">
        <v>0</v>
      </c>
      <c r="AM26" s="103">
        <v>209</v>
      </c>
      <c r="AN26" s="103">
        <v>0</v>
      </c>
      <c r="AO26" s="103">
        <v>0</v>
      </c>
      <c r="AP26" s="103">
        <v>0</v>
      </c>
      <c r="AQ26" s="103">
        <v>27</v>
      </c>
      <c r="AR26" s="103">
        <v>0</v>
      </c>
      <c r="AS26" s="103">
        <v>0</v>
      </c>
      <c r="AT26" s="103">
        <f>SUM(AU26:AY26)</f>
        <v>11</v>
      </c>
      <c r="AU26" s="103">
        <v>0</v>
      </c>
      <c r="AV26" s="103">
        <v>0</v>
      </c>
      <c r="AW26" s="103">
        <v>11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45</v>
      </c>
      <c r="B27" s="113" t="s">
        <v>294</v>
      </c>
      <c r="C27" s="101" t="s">
        <v>295</v>
      </c>
      <c r="D27" s="103">
        <f>SUM(E27,+H27,+K27)</f>
        <v>4814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4814</v>
      </c>
      <c r="L27" s="103">
        <v>554</v>
      </c>
      <c r="M27" s="103">
        <v>4260</v>
      </c>
      <c r="N27" s="103">
        <f>SUM(O27,+V27,+AC27)</f>
        <v>4814</v>
      </c>
      <c r="O27" s="103">
        <f>SUM(P27:U27)</f>
        <v>554</v>
      </c>
      <c r="P27" s="103">
        <v>554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4260</v>
      </c>
      <c r="W27" s="103">
        <v>4260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345</v>
      </c>
      <c r="AG27" s="103">
        <v>345</v>
      </c>
      <c r="AH27" s="103">
        <v>0</v>
      </c>
      <c r="AI27" s="103">
        <v>0</v>
      </c>
      <c r="AJ27" s="103">
        <f>SUM(AK27:AS27)</f>
        <v>345</v>
      </c>
      <c r="AK27" s="103">
        <v>0</v>
      </c>
      <c r="AL27" s="103">
        <v>0</v>
      </c>
      <c r="AM27" s="103">
        <v>0</v>
      </c>
      <c r="AN27" s="103">
        <v>345</v>
      </c>
      <c r="AO27" s="103">
        <v>0</v>
      </c>
      <c r="AP27" s="103">
        <v>0</v>
      </c>
      <c r="AQ27" s="103">
        <v>0</v>
      </c>
      <c r="AR27" s="103">
        <v>0</v>
      </c>
      <c r="AS27" s="103">
        <v>0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45</v>
      </c>
      <c r="B28" s="113" t="s">
        <v>296</v>
      </c>
      <c r="C28" s="101" t="s">
        <v>297</v>
      </c>
      <c r="D28" s="103">
        <f>SUM(E28,+H28,+K28)</f>
        <v>4193</v>
      </c>
      <c r="E28" s="103">
        <f>SUM(F28:G28)</f>
        <v>0</v>
      </c>
      <c r="F28" s="103">
        <v>0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4193</v>
      </c>
      <c r="L28" s="103">
        <v>376</v>
      </c>
      <c r="M28" s="103">
        <v>3817</v>
      </c>
      <c r="N28" s="103">
        <f>SUM(O28,+V28,+AC28)</f>
        <v>4193</v>
      </c>
      <c r="O28" s="103">
        <f>SUM(P28:U28)</f>
        <v>376</v>
      </c>
      <c r="P28" s="103">
        <v>376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3817</v>
      </c>
      <c r="W28" s="103">
        <v>3817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6</v>
      </c>
      <c r="AG28" s="103">
        <v>6</v>
      </c>
      <c r="AH28" s="103">
        <v>0</v>
      </c>
      <c r="AI28" s="103">
        <v>0</v>
      </c>
      <c r="AJ28" s="103">
        <f>SUM(AK28:AS28)</f>
        <v>6</v>
      </c>
      <c r="AK28" s="103">
        <v>0</v>
      </c>
      <c r="AL28" s="103">
        <v>0</v>
      </c>
      <c r="AM28" s="103">
        <v>0</v>
      </c>
      <c r="AN28" s="103">
        <v>6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>SUM(AU28:AY28)</f>
        <v>1</v>
      </c>
      <c r="AU28" s="103">
        <v>0</v>
      </c>
      <c r="AV28" s="103">
        <v>0</v>
      </c>
      <c r="AW28" s="103">
        <v>0</v>
      </c>
      <c r="AX28" s="103">
        <v>1</v>
      </c>
      <c r="AY28" s="103">
        <v>0</v>
      </c>
      <c r="AZ28" s="103">
        <f>SUM(BA28:BC28)</f>
        <v>40</v>
      </c>
      <c r="BA28" s="103">
        <v>40</v>
      </c>
      <c r="BB28" s="103">
        <v>0</v>
      </c>
      <c r="BC28" s="103">
        <v>0</v>
      </c>
    </row>
    <row r="29" spans="1:55" s="105" customFormat="1" ht="13.5" customHeight="1">
      <c r="A29" s="115" t="s">
        <v>45</v>
      </c>
      <c r="B29" s="113" t="s">
        <v>298</v>
      </c>
      <c r="C29" s="101" t="s">
        <v>299</v>
      </c>
      <c r="D29" s="103">
        <f>SUM(E29,+H29,+K29)</f>
        <v>4866</v>
      </c>
      <c r="E29" s="103">
        <f>SUM(F29:G29)</f>
        <v>0</v>
      </c>
      <c r="F29" s="103">
        <v>0</v>
      </c>
      <c r="G29" s="103">
        <v>0</v>
      </c>
      <c r="H29" s="103">
        <f>SUM(I29:J29)</f>
        <v>0</v>
      </c>
      <c r="I29" s="103">
        <v>0</v>
      </c>
      <c r="J29" s="103">
        <v>0</v>
      </c>
      <c r="K29" s="103">
        <f>SUM(L29:M29)</f>
        <v>4866</v>
      </c>
      <c r="L29" s="103">
        <v>580</v>
      </c>
      <c r="M29" s="103">
        <v>4286</v>
      </c>
      <c r="N29" s="103">
        <f>SUM(O29,+V29,+AC29)</f>
        <v>4866</v>
      </c>
      <c r="O29" s="103">
        <f>SUM(P29:U29)</f>
        <v>580</v>
      </c>
      <c r="P29" s="103">
        <v>580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4286</v>
      </c>
      <c r="W29" s="103">
        <v>4286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271</v>
      </c>
      <c r="AG29" s="103">
        <v>271</v>
      </c>
      <c r="AH29" s="103">
        <v>0</v>
      </c>
      <c r="AI29" s="103">
        <v>0</v>
      </c>
      <c r="AJ29" s="103">
        <f>SUM(AK29:AS29)</f>
        <v>0</v>
      </c>
      <c r="AK29" s="103">
        <v>0</v>
      </c>
      <c r="AL29" s="103">
        <v>0</v>
      </c>
      <c r="AM29" s="103">
        <v>0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0</v>
      </c>
      <c r="AT29" s="103">
        <f>SUM(AU29:AY29)</f>
        <v>271</v>
      </c>
      <c r="AU29" s="103">
        <v>271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45</v>
      </c>
      <c r="B30" s="113" t="s">
        <v>300</v>
      </c>
      <c r="C30" s="101" t="s">
        <v>301</v>
      </c>
      <c r="D30" s="103">
        <f>SUM(E30,+H30,+K30)</f>
        <v>6252</v>
      </c>
      <c r="E30" s="103">
        <f>SUM(F30:G30)</f>
        <v>0</v>
      </c>
      <c r="F30" s="103">
        <v>0</v>
      </c>
      <c r="G30" s="103">
        <v>0</v>
      </c>
      <c r="H30" s="103">
        <f>SUM(I30:J30)</f>
        <v>0</v>
      </c>
      <c r="I30" s="103">
        <v>0</v>
      </c>
      <c r="J30" s="103">
        <v>0</v>
      </c>
      <c r="K30" s="103">
        <f>SUM(L30:M30)</f>
        <v>6252</v>
      </c>
      <c r="L30" s="103">
        <v>490</v>
      </c>
      <c r="M30" s="103">
        <v>5762</v>
      </c>
      <c r="N30" s="103">
        <f>SUM(O30,+V30,+AC30)</f>
        <v>6252</v>
      </c>
      <c r="O30" s="103">
        <f>SUM(P30:U30)</f>
        <v>490</v>
      </c>
      <c r="P30" s="103">
        <v>490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5762</v>
      </c>
      <c r="W30" s="103">
        <v>5762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346</v>
      </c>
      <c r="AG30" s="103">
        <v>346</v>
      </c>
      <c r="AH30" s="103">
        <v>0</v>
      </c>
      <c r="AI30" s="103">
        <v>0</v>
      </c>
      <c r="AJ30" s="103">
        <f>SUM(AK30:AS30)</f>
        <v>0</v>
      </c>
      <c r="AK30" s="103">
        <v>0</v>
      </c>
      <c r="AL30" s="103">
        <v>0</v>
      </c>
      <c r="AM30" s="103">
        <v>0</v>
      </c>
      <c r="AN30" s="103">
        <v>0</v>
      </c>
      <c r="AO30" s="103">
        <v>0</v>
      </c>
      <c r="AP30" s="103">
        <v>0</v>
      </c>
      <c r="AQ30" s="103">
        <v>0</v>
      </c>
      <c r="AR30" s="103">
        <v>0</v>
      </c>
      <c r="AS30" s="103">
        <v>0</v>
      </c>
      <c r="AT30" s="103">
        <f>SUM(AU30:AY30)</f>
        <v>346</v>
      </c>
      <c r="AU30" s="103">
        <v>346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45</v>
      </c>
      <c r="B31" s="113" t="s">
        <v>302</v>
      </c>
      <c r="C31" s="101" t="s">
        <v>303</v>
      </c>
      <c r="D31" s="103">
        <f>SUM(E31,+H31,+K31)</f>
        <v>12066</v>
      </c>
      <c r="E31" s="103">
        <f>SUM(F31:G31)</f>
        <v>0</v>
      </c>
      <c r="F31" s="103">
        <v>0</v>
      </c>
      <c r="G31" s="103">
        <v>0</v>
      </c>
      <c r="H31" s="103">
        <f>SUM(I31:J31)</f>
        <v>0</v>
      </c>
      <c r="I31" s="103">
        <v>0</v>
      </c>
      <c r="J31" s="103">
        <v>0</v>
      </c>
      <c r="K31" s="103">
        <f>SUM(L31:M31)</f>
        <v>12066</v>
      </c>
      <c r="L31" s="103">
        <v>1640</v>
      </c>
      <c r="M31" s="103">
        <v>10426</v>
      </c>
      <c r="N31" s="103">
        <f>SUM(O31,+V31,+AC31)</f>
        <v>12066</v>
      </c>
      <c r="O31" s="103">
        <f>SUM(P31:U31)</f>
        <v>1640</v>
      </c>
      <c r="P31" s="103">
        <v>1640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10426</v>
      </c>
      <c r="W31" s="103">
        <v>10426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0</v>
      </c>
      <c r="AD31" s="103">
        <v>0</v>
      </c>
      <c r="AE31" s="103">
        <v>0</v>
      </c>
      <c r="AF31" s="103">
        <f>SUM(AG31:AI31)</f>
        <v>23</v>
      </c>
      <c r="AG31" s="103">
        <v>23</v>
      </c>
      <c r="AH31" s="103">
        <v>0</v>
      </c>
      <c r="AI31" s="103">
        <v>0</v>
      </c>
      <c r="AJ31" s="103">
        <f>SUM(AK31:AS31)</f>
        <v>1088</v>
      </c>
      <c r="AK31" s="103">
        <v>1088</v>
      </c>
      <c r="AL31" s="103">
        <v>0</v>
      </c>
      <c r="AM31" s="103">
        <v>0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0</v>
      </c>
      <c r="AT31" s="103">
        <f>SUM(AU31:AY31)</f>
        <v>23</v>
      </c>
      <c r="AU31" s="103">
        <v>23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>
      <c r="A32" s="115" t="s">
        <v>45</v>
      </c>
      <c r="B32" s="113" t="s">
        <v>304</v>
      </c>
      <c r="C32" s="101" t="s">
        <v>305</v>
      </c>
      <c r="D32" s="103">
        <f>SUM(E32,+H32,+K32)</f>
        <v>5126</v>
      </c>
      <c r="E32" s="103">
        <f>SUM(F32:G32)</f>
        <v>0</v>
      </c>
      <c r="F32" s="103">
        <v>0</v>
      </c>
      <c r="G32" s="103">
        <v>0</v>
      </c>
      <c r="H32" s="103">
        <f>SUM(I32:J32)</f>
        <v>0</v>
      </c>
      <c r="I32" s="103">
        <v>0</v>
      </c>
      <c r="J32" s="103">
        <v>0</v>
      </c>
      <c r="K32" s="103">
        <f>SUM(L32:M32)</f>
        <v>5126</v>
      </c>
      <c r="L32" s="103">
        <v>1055</v>
      </c>
      <c r="M32" s="103">
        <v>4071</v>
      </c>
      <c r="N32" s="103">
        <f>SUM(O32,+V32,+AC32)</f>
        <v>5126</v>
      </c>
      <c r="O32" s="103">
        <f>SUM(P32:U32)</f>
        <v>1055</v>
      </c>
      <c r="P32" s="103">
        <v>1055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4071</v>
      </c>
      <c r="W32" s="103">
        <v>4071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363</v>
      </c>
      <c r="AG32" s="103">
        <v>363</v>
      </c>
      <c r="AH32" s="103">
        <v>0</v>
      </c>
      <c r="AI32" s="103">
        <v>0</v>
      </c>
      <c r="AJ32" s="103">
        <f>SUM(AK32:AS32)</f>
        <v>363</v>
      </c>
      <c r="AK32" s="103">
        <v>0</v>
      </c>
      <c r="AL32" s="103">
        <v>0</v>
      </c>
      <c r="AM32" s="103">
        <v>363</v>
      </c>
      <c r="AN32" s="103">
        <v>0</v>
      </c>
      <c r="AO32" s="103">
        <v>0</v>
      </c>
      <c r="AP32" s="103">
        <v>0</v>
      </c>
      <c r="AQ32" s="103">
        <v>0</v>
      </c>
      <c r="AR32" s="103">
        <v>0</v>
      </c>
      <c r="AS32" s="103">
        <v>0</v>
      </c>
      <c r="AT32" s="103">
        <f>SUM(AU32:AY32)</f>
        <v>363</v>
      </c>
      <c r="AU32" s="103">
        <v>0</v>
      </c>
      <c r="AV32" s="103">
        <v>0</v>
      </c>
      <c r="AW32" s="103">
        <v>363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/>
      <c r="B33" s="113"/>
      <c r="C33" s="101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</row>
    <row r="34" spans="1:55" s="105" customFormat="1" ht="13.5" customHeight="1">
      <c r="A34" s="115"/>
      <c r="B34" s="113"/>
      <c r="C34" s="101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</row>
    <row r="35" spans="1:55" s="105" customFormat="1" ht="13.5" customHeight="1">
      <c r="A35" s="115"/>
      <c r="B35" s="113"/>
      <c r="C35" s="101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</row>
    <row r="36" spans="1:55" s="105" customFormat="1" ht="13.5" customHeight="1">
      <c r="A36" s="115"/>
      <c r="B36" s="113"/>
      <c r="C36" s="101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</row>
    <row r="37" spans="1:55" s="105" customFormat="1" ht="13.5" customHeight="1">
      <c r="A37" s="115"/>
      <c r="B37" s="113"/>
      <c r="C37" s="101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</row>
    <row r="38" spans="1:55" s="105" customFormat="1" ht="13.5" customHeight="1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32">
    <sortCondition ref="A8:A32"/>
    <sortCondition ref="B8:B32"/>
    <sortCondition ref="C8:C32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&amp;Lし尿処理の状況（令和2年度実績）</oddHeader>
  </headerFooter>
  <colBreaks count="3" manualBreakCount="3">
    <brk id="13" min="1" max="31" man="1"/>
    <brk id="31" min="1" max="31" man="1"/>
    <brk id="45" min="1" max="3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7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hidden="1" customWidth="1"/>
    <col min="28" max="28" width="14.5" style="48" hidden="1" customWidth="1"/>
    <col min="29" max="29" width="3" style="48" hidden="1" customWidth="1"/>
    <col min="30" max="30" width="10.875" style="48" hidden="1" customWidth="1"/>
    <col min="31" max="31" width="8.875" style="48" hidden="1" customWidth="1"/>
    <col min="32" max="32" width="8.875" style="11" hidden="1" customWidth="1"/>
    <col min="33" max="33" width="5" style="11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09000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09201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09202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09203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09204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09205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09206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09208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09209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09210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09211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09213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09214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09215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09216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09301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09342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09343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09344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09345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09361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09364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09384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09386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09407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09411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>
        <f>+水洗化人口等!B33</f>
        <v>0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>
        <f>+水洗化人口等!B34</f>
        <v>0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>
        <f>+水洗化人口等!B35</f>
        <v>0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>
        <f>+水洗化人口等!B36</f>
        <v>0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>
        <f>+水洗化人口等!B37</f>
        <v>0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2022-01-12T08:33:40Z</dcterms:modified>
</cp:coreProperties>
</file>