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5秋田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V8" i="2"/>
  <c r="V9" i="2"/>
  <c r="N9" i="2" s="1"/>
  <c r="V10" i="2"/>
  <c r="N10" i="2" s="1"/>
  <c r="V11" i="2"/>
  <c r="V12" i="2"/>
  <c r="N12" i="2" s="1"/>
  <c r="V13" i="2"/>
  <c r="V14" i="2"/>
  <c r="V15" i="2"/>
  <c r="N15" i="2" s="1"/>
  <c r="V16" i="2"/>
  <c r="N16" i="2" s="1"/>
  <c r="V17" i="2"/>
  <c r="V18" i="2"/>
  <c r="N18" i="2" s="1"/>
  <c r="V19" i="2"/>
  <c r="V20" i="2"/>
  <c r="V21" i="2"/>
  <c r="N21" i="2" s="1"/>
  <c r="V22" i="2"/>
  <c r="N22" i="2" s="1"/>
  <c r="V23" i="2"/>
  <c r="V24" i="2"/>
  <c r="N24" i="2" s="1"/>
  <c r="V25" i="2"/>
  <c r="V26" i="2"/>
  <c r="V27" i="2"/>
  <c r="N27" i="2" s="1"/>
  <c r="V28" i="2"/>
  <c r="N28" i="2" s="1"/>
  <c r="V29" i="2"/>
  <c r="V30" i="2"/>
  <c r="N30" i="2" s="1"/>
  <c r="V31" i="2"/>
  <c r="V32" i="2"/>
  <c r="O8" i="2"/>
  <c r="N8" i="2" s="1"/>
  <c r="O9" i="2"/>
  <c r="O10" i="2"/>
  <c r="O11" i="2"/>
  <c r="O12" i="2"/>
  <c r="O13" i="2"/>
  <c r="O14" i="2"/>
  <c r="N14" i="2" s="1"/>
  <c r="O15" i="2"/>
  <c r="O16" i="2"/>
  <c r="O17" i="2"/>
  <c r="O18" i="2"/>
  <c r="O19" i="2"/>
  <c r="O20" i="2"/>
  <c r="N20" i="2" s="1"/>
  <c r="O21" i="2"/>
  <c r="O22" i="2"/>
  <c r="O23" i="2"/>
  <c r="O24" i="2"/>
  <c r="O25" i="2"/>
  <c r="O26" i="2"/>
  <c r="N26" i="2" s="1"/>
  <c r="O27" i="2"/>
  <c r="O28" i="2"/>
  <c r="O29" i="2"/>
  <c r="O30" i="2"/>
  <c r="O31" i="2"/>
  <c r="O32" i="2"/>
  <c r="N32" i="2" s="1"/>
  <c r="N13" i="2"/>
  <c r="N19" i="2"/>
  <c r="N25" i="2"/>
  <c r="N31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K27" i="2"/>
  <c r="K28" i="2"/>
  <c r="K29" i="2"/>
  <c r="K30" i="2"/>
  <c r="K31" i="2"/>
  <c r="D31" i="2" s="1"/>
  <c r="K32" i="2"/>
  <c r="H8" i="2"/>
  <c r="D8" i="2" s="1"/>
  <c r="H9" i="2"/>
  <c r="H10" i="2"/>
  <c r="H11" i="2"/>
  <c r="D11" i="2" s="1"/>
  <c r="H12" i="2"/>
  <c r="D12" i="2" s="1"/>
  <c r="H13" i="2"/>
  <c r="H14" i="2"/>
  <c r="D14" i="2" s="1"/>
  <c r="H15" i="2"/>
  <c r="H16" i="2"/>
  <c r="H17" i="2"/>
  <c r="D17" i="2" s="1"/>
  <c r="H18" i="2"/>
  <c r="D18" i="2" s="1"/>
  <c r="H19" i="2"/>
  <c r="H20" i="2"/>
  <c r="D20" i="2" s="1"/>
  <c r="H21" i="2"/>
  <c r="H22" i="2"/>
  <c r="H23" i="2"/>
  <c r="D23" i="2" s="1"/>
  <c r="H24" i="2"/>
  <c r="D24" i="2" s="1"/>
  <c r="H25" i="2"/>
  <c r="H26" i="2"/>
  <c r="D26" i="2" s="1"/>
  <c r="H27" i="2"/>
  <c r="H28" i="2"/>
  <c r="H29" i="2"/>
  <c r="D29" i="2" s="1"/>
  <c r="H30" i="2"/>
  <c r="D30" i="2" s="1"/>
  <c r="H31" i="2"/>
  <c r="H32" i="2"/>
  <c r="D32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D9" i="2"/>
  <c r="D15" i="2"/>
  <c r="D21" i="2"/>
  <c r="D27" i="2"/>
  <c r="L12" i="1"/>
  <c r="L18" i="1"/>
  <c r="L24" i="1"/>
  <c r="L30" i="1"/>
  <c r="J12" i="1"/>
  <c r="J18" i="1"/>
  <c r="J24" i="1"/>
  <c r="J30" i="1"/>
  <c r="I8" i="1"/>
  <c r="I9" i="1"/>
  <c r="D9" i="1" s="1"/>
  <c r="I10" i="1"/>
  <c r="D10" i="1" s="1"/>
  <c r="I11" i="1"/>
  <c r="D11" i="1" s="1"/>
  <c r="I12" i="1"/>
  <c r="I13" i="1"/>
  <c r="I14" i="1"/>
  <c r="I15" i="1"/>
  <c r="D15" i="1" s="1"/>
  <c r="I16" i="1"/>
  <c r="D16" i="1" s="1"/>
  <c r="I17" i="1"/>
  <c r="D17" i="1" s="1"/>
  <c r="I18" i="1"/>
  <c r="I19" i="1"/>
  <c r="I20" i="1"/>
  <c r="I21" i="1"/>
  <c r="D21" i="1" s="1"/>
  <c r="I22" i="1"/>
  <c r="D22" i="1" s="1"/>
  <c r="I23" i="1"/>
  <c r="D23" i="1" s="1"/>
  <c r="I24" i="1"/>
  <c r="I25" i="1"/>
  <c r="I26" i="1"/>
  <c r="I27" i="1"/>
  <c r="D27" i="1" s="1"/>
  <c r="I28" i="1"/>
  <c r="D28" i="1" s="1"/>
  <c r="I29" i="1"/>
  <c r="D29" i="1" s="1"/>
  <c r="I30" i="1"/>
  <c r="I31" i="1"/>
  <c r="I32" i="1"/>
  <c r="F12" i="1"/>
  <c r="F18" i="1"/>
  <c r="F24" i="1"/>
  <c r="F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8" i="1"/>
  <c r="N8" i="1" s="1"/>
  <c r="D12" i="1"/>
  <c r="Q12" i="1" s="1"/>
  <c r="D13" i="1"/>
  <c r="L13" i="1" s="1"/>
  <c r="D14" i="1"/>
  <c r="N14" i="1" s="1"/>
  <c r="D18" i="1"/>
  <c r="Q18" i="1" s="1"/>
  <c r="D19" i="1"/>
  <c r="L19" i="1" s="1"/>
  <c r="D20" i="1"/>
  <c r="N20" i="1" s="1"/>
  <c r="D24" i="1"/>
  <c r="Q24" i="1" s="1"/>
  <c r="D25" i="1"/>
  <c r="L25" i="1" s="1"/>
  <c r="D26" i="1"/>
  <c r="N26" i="1" s="1"/>
  <c r="D30" i="1"/>
  <c r="Q30" i="1" s="1"/>
  <c r="D31" i="1"/>
  <c r="L31" i="1" s="1"/>
  <c r="D32" i="1"/>
  <c r="N32" i="1" s="1"/>
  <c r="Q15" i="1" l="1"/>
  <c r="N15" i="1"/>
  <c r="L15" i="1"/>
  <c r="F15" i="1"/>
  <c r="J15" i="1"/>
  <c r="F29" i="1"/>
  <c r="Q29" i="1"/>
  <c r="J29" i="1"/>
  <c r="N29" i="1"/>
  <c r="L29" i="1"/>
  <c r="F23" i="1"/>
  <c r="Q23" i="1"/>
  <c r="J23" i="1"/>
  <c r="N23" i="1"/>
  <c r="L23" i="1"/>
  <c r="F17" i="1"/>
  <c r="Q17" i="1"/>
  <c r="J17" i="1"/>
  <c r="N17" i="1"/>
  <c r="L17" i="1"/>
  <c r="F11" i="1"/>
  <c r="J11" i="1"/>
  <c r="Q11" i="1"/>
  <c r="N11" i="1"/>
  <c r="L11" i="1"/>
  <c r="Q21" i="1"/>
  <c r="N21" i="1"/>
  <c r="L21" i="1"/>
  <c r="J21" i="1"/>
  <c r="F21" i="1"/>
  <c r="F28" i="1"/>
  <c r="Q28" i="1"/>
  <c r="N28" i="1"/>
  <c r="L28" i="1"/>
  <c r="J28" i="1"/>
  <c r="F22" i="1"/>
  <c r="Q22" i="1"/>
  <c r="N22" i="1"/>
  <c r="L22" i="1"/>
  <c r="J22" i="1"/>
  <c r="F16" i="1"/>
  <c r="Q16" i="1"/>
  <c r="N16" i="1"/>
  <c r="L16" i="1"/>
  <c r="J16" i="1"/>
  <c r="F10" i="1"/>
  <c r="Q10" i="1"/>
  <c r="N10" i="1"/>
  <c r="L10" i="1"/>
  <c r="J10" i="1"/>
  <c r="F27" i="1"/>
  <c r="Q27" i="1"/>
  <c r="N27" i="1"/>
  <c r="L27" i="1"/>
  <c r="J27" i="1"/>
  <c r="Q9" i="1"/>
  <c r="N9" i="1"/>
  <c r="L9" i="1"/>
  <c r="J9" i="1"/>
  <c r="F9" i="1"/>
  <c r="N13" i="1"/>
  <c r="Q20" i="1"/>
  <c r="F32" i="1"/>
  <c r="F26" i="1"/>
  <c r="F20" i="1"/>
  <c r="F14" i="1"/>
  <c r="F8" i="1"/>
  <c r="N30" i="1"/>
  <c r="N24" i="1"/>
  <c r="N18" i="1"/>
  <c r="N12" i="1"/>
  <c r="Q31" i="1"/>
  <c r="Q25" i="1"/>
  <c r="Q19" i="1"/>
  <c r="Q13" i="1"/>
  <c r="F31" i="1"/>
  <c r="F25" i="1"/>
  <c r="F19" i="1"/>
  <c r="F13" i="1"/>
  <c r="N25" i="1"/>
  <c r="Q26" i="1"/>
  <c r="Q8" i="1"/>
  <c r="J32" i="1"/>
  <c r="J14" i="1"/>
  <c r="N31" i="1"/>
  <c r="N19" i="1"/>
  <c r="Q32" i="1"/>
  <c r="Q14" i="1"/>
  <c r="J26" i="1"/>
  <c r="J20" i="1"/>
  <c r="J8" i="1"/>
  <c r="J31" i="1"/>
  <c r="J25" i="1"/>
  <c r="J19" i="1"/>
  <c r="J13" i="1"/>
  <c r="L32" i="1"/>
  <c r="L26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<sst xmlns="http://schemas.openxmlformats.org/spreadsheetml/2006/main" count="709" uniqueCount="306">
  <si>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</si>
  <si>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</si>
  <si>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</si>
  <si>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</si>
  <si>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</si>
  <si>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</si>
  <si>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</si>
  <si>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</si>
  <si>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</si>
  <si>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</si>
  <si>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</si>
  <si>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</si>
  <si>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</si>
  <si>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</si>
  <si>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</si>
  <si>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</si>
  <si>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</si>
  <si>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</si>
  <si>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</si>
  <si>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</si>
  <si>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</si>
  <si>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</si>
  <si>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</si>
  <si>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</si>
  <si>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</si>
  <si>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</si>
  <si>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</si>
  <si>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</si>
  <si>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</si>
  <si>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</si>
  <si>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</si>
  <si>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</si>
  <si>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</si>
  <si>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</si>
  <si>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</si>
  <si>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</si>
  <si>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</si>
  <si>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</si>
  <si>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</si>
  <si>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</si>
  <si>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</si>
  <si>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</si>
  <si>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</si>
  <si>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</si>
  <si>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</si>
  <si>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</si>
  <si>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</si>
  <si>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</si>
  <si>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</si>
  <si>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</si>
  <si>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</si>
  <si>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</si>
  <si>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</si>
  <si>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</si>
  <si>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</si>
  <si>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</si>
  <si>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</si>
  <si>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</si>
  <si>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</si>
  <si>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</si>
  <si>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</si>
  <si>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</si>
  <si>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</si>
  <si>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</si>
  <si>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</si>
  <si>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</si>
  <si>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</si>
  <si>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</si>
  <si>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</si>
  <si>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</si>
  <si>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</si>
  <si>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</si>
  <si>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</si>
  <si>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</si>
  <si>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</si>
  <si>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</si>
  <si>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</si>
  <si>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</si>
  <si>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</si>
  <si>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</si>
  <si>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</si>
  <si>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</si>
  <si>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</si>
  <si>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</si>
  <si>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</si>
  <si>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</si>
  <si>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</si>
  <si>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</si>
  <si>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</si>
  <si>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</si>
  <si>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</si>
  <si>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</si>
  <si>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</si>
  <si>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</si>
  <si>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</si>
  <si>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</si>
  <si>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</si>
  <si>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</si>
  <si>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</si>
  <si>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</si>
  <si>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</si>
  <si>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</si>
  <si>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</si>
  <si>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</si>
  <si>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</si>
  <si>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</si>
  <si>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</si>
  <si>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</si>
  <si>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</si>
  <si>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</si>
  <si>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</si>
  <si>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</si>
  <si>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</si>
  <si>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</si>
  <si>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</si>
  <si>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</si>
  <si>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</si>
  <si>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</si>
  <si>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</si>
  <si>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</si>
  <si>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</si>
  <si>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</si>
  <si>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</si>
  <si>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</si>
  <si>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</si>
  <si>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</si>
  <si>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</si>
  <si>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</si>
  <si>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</si>
  <si>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</si>
  <si>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</si>
  <si>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</si>
  <si>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</si>
  <si>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</si>
  <si>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</si>
  <si>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</si>
  <si>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</si>
  <si>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</si>
  <si>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</si>
  <si>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</si>
  <si>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</si>
  <si>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</si>
  <si>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</si>
  <si>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</si>
  <si>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</si>
  <si>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</si>
  <si>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</si>
  <si>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</si>
  <si>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</si>
  <si>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</si>
  <si>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</si>
  <si>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</si>
  <si>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</si>
  <si>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</si>
  <si>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</si>
  <si>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</si>
  <si>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</si>
  <si>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</si>
  <si>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</si>
  <si>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</si>
  <si>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</si>
  <si>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</si>
  <si>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</si>
  <si>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</si>
  <si>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</si>
  <si>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</si>
  <si>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</si>
  <si>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</si>
  <si>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</si>
  <si>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</si>
  <si>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</si>
  <si>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</si>
  <si>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</si>
  <si>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</si>
  <si>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</si>
  <si>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</si>
  <si>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</si>
  <si>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</si>
  <si>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</si>
  <si>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</si>
  <si>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</si>
  <si>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</si>
  <si>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</si>
  <si>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</si>
  <si>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</si>
  <si>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</si>
  <si>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</si>
  <si>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</si>
  <si>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</si>
  <si>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</si>
  <si>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</si>
  <si>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</si>
  <si>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</si>
  <si>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</si>
  <si>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</si>
  <si>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</si>
  <si>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</si>
  <si>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</si>
  <si>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</si>
  <si>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</si>
  <si>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</si>
  <si>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</si>
  <si>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</si>
  <si>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</si>
  <si>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</si>
  <si>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</si>
  <si>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</si>
  <si>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</si>
  <si>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</si>
  <si>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</si>
  <si>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</si>
  <si>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</si>
  <si>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</si>
  <si>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</si>
  <si>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</si>
  <si>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</si>
  <si>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</si>
  <si>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</si>
  <si>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</si>
  <si>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</si>
  <si>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</si>
  <si>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</si>
  <si>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</si>
  <si>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</si>
  <si>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</si>
  <si>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</si>
  <si>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</si>
  <si>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</si>
  <si>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</si>
  <si>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</si>
  <si>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</si>
  <si>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</si>
  <si>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</si>
  <si>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</si>
  <si>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</si>
  <si>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</si>
  <si>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</si>
  <si>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</si>
  <si>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</si>
  <si>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</si>
  <si>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</si>
  <si>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</si>
  <si>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</si>
  <si>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</si>
  <si>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</si>
  <si>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</si>
  <si>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</si>
  <si>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</si>
  <si>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</si>
  <si>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</si>
  <si>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</si>
  <si>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05000</t>
  </si>
  <si>
    <t>水洗化人口等（令和2年度実績）</t>
    <phoneticPr fontId="3"/>
  </si>
  <si>
    <t>し尿処理の状況（令和2年度実績）</t>
    <phoneticPr fontId="3"/>
  </si>
  <si>
    <t>05201</t>
  </si>
  <si>
    <t>秋田市</t>
  </si>
  <si>
    <t/>
  </si>
  <si>
    <t>○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</si>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</sst>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49</v>
      </c>
      <c r="B7" s="116" t="s">
        <v>251</v>
      </c>
      <c r="C7" s="109" t="s">
        <v>200</v>
      </c>
      <c r="D7" s="110">
        <f>+SUM(E7,+I7)</f>
        <v>973181</v>
      </c>
      <c r="E7" s="110">
        <f>+SUM(G7,+H7)</f>
        <v>179304</v>
      </c>
      <c r="F7" s="111">
        <f>IF(D7&gt;0,E7/D7*100,"-")</f>
        <v>18.424527400349984</v>
      </c>
      <c r="G7" s="108">
        <f>SUM(G$8:G$207)</f>
        <v>179304</v>
      </c>
      <c r="H7" s="108">
        <f>SUM(H$8:H$207)</f>
        <v>0</v>
      </c>
      <c r="I7" s="110">
        <f>+SUM(K7,+M7,+O7)</f>
        <v>793877</v>
      </c>
      <c r="J7" s="111">
        <f>IF(D7&gt;0,I7/D7*100,"-")</f>
        <v>81.575472599650013</v>
      </c>
      <c r="K7" s="108">
        <f>SUM(K$8:K$207)</f>
        <v>558916</v>
      </c>
      <c r="L7" s="111">
        <f>IF(D7&gt;0,K7/D7*100,"-")</f>
        <v>57.431865192600348</v>
      </c>
      <c r="M7" s="108">
        <f>SUM(M$8:M$207)</f>
        <v>4559</v>
      </c>
      <c r="N7" s="111">
        <f>IF(D7&gt;0,M7/D7*100,"-")</f>
        <v>0.46846372874110775</v>
      </c>
      <c r="O7" s="108">
        <f>SUM(O$8:O$207)</f>
        <v>230402</v>
      </c>
      <c r="P7" s="108">
        <f>SUM(P$8:P$207)</f>
        <v>165008</v>
      </c>
      <c r="Q7" s="111">
        <f>IF(D7&gt;0,O7/D7*100,"-")</f>
        <v>23.675143678308558</v>
      </c>
      <c r="R7" s="108">
        <f>SUM(R$8:R$207)</f>
        <v>4162</v>
      </c>
      <c r="S7" s="112">
        <f t="shared" ref="S7:Z7" si="0">COUNTIF(S$8:S$207,"○")</f>
        <v>18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18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49</v>
      </c>
      <c r="B8" s="102" t="s">
        <v>254</v>
      </c>
      <c r="C8" s="101" t="s">
        <v>255</v>
      </c>
      <c r="D8" s="103">
        <f>+SUM(E8,+I8)</f>
        <v>305819</v>
      </c>
      <c r="E8" s="103">
        <f>+SUM(G8,+H8)</f>
        <v>9332</v>
      </c>
      <c r="F8" s="104">
        <f>IF(D8&gt;0,E8/D8*100,"-")</f>
        <v>3.0514781619193054</v>
      </c>
      <c r="G8" s="103">
        <v>9332</v>
      </c>
      <c r="H8" s="103">
        <v>0</v>
      </c>
      <c r="I8" s="103">
        <f>+SUM(K8,+M8,+O8)</f>
        <v>296487</v>
      </c>
      <c r="J8" s="104">
        <f>IF(D8&gt;0,I8/D8*100,"-")</f>
        <v>96.948521838080694</v>
      </c>
      <c r="K8" s="103">
        <v>258969</v>
      </c>
      <c r="L8" s="104">
        <f>IF(D8&gt;0,K8/D8*100,"-")</f>
        <v>84.680480938071213</v>
      </c>
      <c r="M8" s="103">
        <v>0</v>
      </c>
      <c r="N8" s="104">
        <f>IF(D8&gt;0,M8/D8*100,"-")</f>
        <v>0</v>
      </c>
      <c r="O8" s="103">
        <v>37518</v>
      </c>
      <c r="P8" s="103">
        <v>16259</v>
      </c>
      <c r="Q8" s="104">
        <f>IF(D8&gt;0,O8/D8*100,"-")</f>
        <v>12.268040900009483</v>
      </c>
      <c r="R8" s="103">
        <v>1328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49</v>
      </c>
      <c r="B9" s="102" t="s">
        <v>258</v>
      </c>
      <c r="C9" s="101" t="s">
        <v>259</v>
      </c>
      <c r="D9" s="103">
        <f>+SUM(E9,+I9)</f>
        <v>51560</v>
      </c>
      <c r="E9" s="103">
        <f>+SUM(G9,+H9)</f>
        <v>18327</v>
      </c>
      <c r="F9" s="104">
        <f>IF(D9&gt;0,E9/D9*100,"-")</f>
        <v>35.544996121024049</v>
      </c>
      <c r="G9" s="103">
        <v>18327</v>
      </c>
      <c r="H9" s="103">
        <v>0</v>
      </c>
      <c r="I9" s="103">
        <f>+SUM(K9,+M9,+O9)</f>
        <v>33233</v>
      </c>
      <c r="J9" s="104">
        <f>IF(D9&gt;0,I9/D9*100,"-")</f>
        <v>64.455003878975944</v>
      </c>
      <c r="K9" s="103">
        <v>20012</v>
      </c>
      <c r="L9" s="104">
        <f>IF(D9&gt;0,K9/D9*100,"-")</f>
        <v>38.81303335919317</v>
      </c>
      <c r="M9" s="103">
        <v>0</v>
      </c>
      <c r="N9" s="104">
        <f>IF(D9&gt;0,M9/D9*100,"-")</f>
        <v>0</v>
      </c>
      <c r="O9" s="103">
        <v>13221</v>
      </c>
      <c r="P9" s="103">
        <v>11941</v>
      </c>
      <c r="Q9" s="104">
        <f>IF(D9&gt;0,O9/D9*100,"-")</f>
        <v>25.641970519782774</v>
      </c>
      <c r="R9" s="103">
        <v>253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49</v>
      </c>
      <c r="B10" s="102" t="s">
        <v>260</v>
      </c>
      <c r="C10" s="101" t="s">
        <v>261</v>
      </c>
      <c r="D10" s="103">
        <f>+SUM(E10,+I10)</f>
        <v>86718</v>
      </c>
      <c r="E10" s="103">
        <f>+SUM(G10,+H10)</f>
        <v>23956</v>
      </c>
      <c r="F10" s="104">
        <f>IF(D10&gt;0,E10/D10*100,"-")</f>
        <v>27.625175857376782</v>
      </c>
      <c r="G10" s="103">
        <v>23956</v>
      </c>
      <c r="H10" s="103">
        <v>0</v>
      </c>
      <c r="I10" s="103">
        <f>+SUM(K10,+M10,+O10)</f>
        <v>62762</v>
      </c>
      <c r="J10" s="104">
        <f>IF(D10&gt;0,I10/D10*100,"-")</f>
        <v>72.374824142623211</v>
      </c>
      <c r="K10" s="103">
        <v>33163</v>
      </c>
      <c r="L10" s="104">
        <f>IF(D10&gt;0,K10/D10*100,"-")</f>
        <v>38.242348762655965</v>
      </c>
      <c r="M10" s="103">
        <v>0</v>
      </c>
      <c r="N10" s="104">
        <f>IF(D10&gt;0,M10/D10*100,"-")</f>
        <v>0</v>
      </c>
      <c r="O10" s="103">
        <v>29599</v>
      </c>
      <c r="P10" s="103">
        <v>25876</v>
      </c>
      <c r="Q10" s="104">
        <f>IF(D10&gt;0,O10/D10*100,"-")</f>
        <v>34.132475379967246</v>
      </c>
      <c r="R10" s="103">
        <v>398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49</v>
      </c>
      <c r="B11" s="102" t="s">
        <v>262</v>
      </c>
      <c r="C11" s="101" t="s">
        <v>263</v>
      </c>
      <c r="D11" s="103">
        <f>+SUM(E11,+I11)</f>
        <v>70696</v>
      </c>
      <c r="E11" s="103">
        <f>+SUM(G11,+H11)</f>
        <v>19791</v>
      </c>
      <c r="F11" s="104">
        <f>IF(D11&gt;0,E11/D11*100,"-")</f>
        <v>27.994511712119497</v>
      </c>
      <c r="G11" s="103">
        <v>19791</v>
      </c>
      <c r="H11" s="103">
        <v>0</v>
      </c>
      <c r="I11" s="103">
        <f>+SUM(K11,+M11,+O11)</f>
        <v>50905</v>
      </c>
      <c r="J11" s="104">
        <f>IF(D11&gt;0,I11/D11*100,"-")</f>
        <v>72.00548828788051</v>
      </c>
      <c r="K11" s="103">
        <v>33649</v>
      </c>
      <c r="L11" s="104">
        <f>IF(D11&gt;0,K11/D11*100,"-")</f>
        <v>47.596752291501645</v>
      </c>
      <c r="M11" s="103">
        <v>0</v>
      </c>
      <c r="N11" s="104">
        <f>IF(D11&gt;0,M11/D11*100,"-")</f>
        <v>0</v>
      </c>
      <c r="O11" s="103">
        <v>17256</v>
      </c>
      <c r="P11" s="103">
        <v>16326</v>
      </c>
      <c r="Q11" s="104">
        <f>IF(D11&gt;0,O11/D11*100,"-")</f>
        <v>24.408735996378862</v>
      </c>
      <c r="R11" s="103">
        <v>428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49</v>
      </c>
      <c r="B12" s="102" t="s">
        <v>264</v>
      </c>
      <c r="C12" s="101" t="s">
        <v>265</v>
      </c>
      <c r="D12" s="103">
        <f>+SUM(E12,+I12)</f>
        <v>26371</v>
      </c>
      <c r="E12" s="103">
        <f>+SUM(G12,+H12)</f>
        <v>10251</v>
      </c>
      <c r="F12" s="104">
        <f>IF(D12&gt;0,E12/D12*100,"-")</f>
        <v>38.872246027833604</v>
      </c>
      <c r="G12" s="103">
        <v>10251</v>
      </c>
      <c r="H12" s="103">
        <v>0</v>
      </c>
      <c r="I12" s="103">
        <f>+SUM(K12,+M12,+O12)</f>
        <v>16120</v>
      </c>
      <c r="J12" s="104">
        <f>IF(D12&gt;0,I12/D12*100,"-")</f>
        <v>61.127753972166396</v>
      </c>
      <c r="K12" s="103">
        <v>13699</v>
      </c>
      <c r="L12" s="104">
        <f>IF(D12&gt;0,K12/D12*100,"-")</f>
        <v>51.947214743468209</v>
      </c>
      <c r="M12" s="103">
        <v>0</v>
      </c>
      <c r="N12" s="104">
        <f>IF(D12&gt;0,M12/D12*100,"-")</f>
        <v>0</v>
      </c>
      <c r="O12" s="103">
        <v>2421</v>
      </c>
      <c r="P12" s="103">
        <v>1118</v>
      </c>
      <c r="Q12" s="104">
        <f>IF(D12&gt;0,O12/D12*100,"-")</f>
        <v>9.1805392286981906</v>
      </c>
      <c r="R12" s="103">
        <v>57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49</v>
      </c>
      <c r="B13" s="102" t="s">
        <v>266</v>
      </c>
      <c r="C13" s="101" t="s">
        <v>267</v>
      </c>
      <c r="D13" s="103">
        <f>+SUM(E13,+I13)</f>
        <v>43548</v>
      </c>
      <c r="E13" s="103">
        <f>+SUM(G13,+H13)</f>
        <v>10802</v>
      </c>
      <c r="F13" s="104">
        <f>IF(D13&gt;0,E13/D13*100,"-")</f>
        <v>24.804813079819969</v>
      </c>
      <c r="G13" s="103">
        <v>10802</v>
      </c>
      <c r="H13" s="103">
        <v>0</v>
      </c>
      <c r="I13" s="103">
        <f>+SUM(K13,+M13,+O13)</f>
        <v>32746</v>
      </c>
      <c r="J13" s="104">
        <f>IF(D13&gt;0,I13/D13*100,"-")</f>
        <v>75.195186920180035</v>
      </c>
      <c r="K13" s="103">
        <v>19113</v>
      </c>
      <c r="L13" s="104">
        <f>IF(D13&gt;0,K13/D13*100,"-")</f>
        <v>43.889501240011022</v>
      </c>
      <c r="M13" s="103">
        <v>0</v>
      </c>
      <c r="N13" s="104">
        <f>IF(D13&gt;0,M13/D13*100,"-")</f>
        <v>0</v>
      </c>
      <c r="O13" s="103">
        <v>13633</v>
      </c>
      <c r="P13" s="103">
        <v>10011</v>
      </c>
      <c r="Q13" s="104">
        <f>IF(D13&gt;0,O13/D13*100,"-")</f>
        <v>31.30568568016901</v>
      </c>
      <c r="R13" s="103">
        <v>127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49</v>
      </c>
      <c r="B14" s="102" t="s">
        <v>268</v>
      </c>
      <c r="C14" s="101" t="s">
        <v>269</v>
      </c>
      <c r="D14" s="103">
        <f>+SUM(E14,+I14)</f>
        <v>29945</v>
      </c>
      <c r="E14" s="103">
        <f>+SUM(G14,+H14)</f>
        <v>10727</v>
      </c>
      <c r="F14" s="104">
        <f>IF(D14&gt;0,E14/D14*100,"-")</f>
        <v>35.822340958423773</v>
      </c>
      <c r="G14" s="103">
        <v>10727</v>
      </c>
      <c r="H14" s="103">
        <v>0</v>
      </c>
      <c r="I14" s="103">
        <f>+SUM(K14,+M14,+O14)</f>
        <v>19218</v>
      </c>
      <c r="J14" s="104">
        <f>IF(D14&gt;0,I14/D14*100,"-")</f>
        <v>64.17765904157622</v>
      </c>
      <c r="K14" s="103">
        <v>15174</v>
      </c>
      <c r="L14" s="104">
        <f>IF(D14&gt;0,K14/D14*100,"-")</f>
        <v>50.672900317248292</v>
      </c>
      <c r="M14" s="103">
        <v>0</v>
      </c>
      <c r="N14" s="104">
        <f>IF(D14&gt;0,M14/D14*100,"-")</f>
        <v>0</v>
      </c>
      <c r="O14" s="103">
        <v>4044</v>
      </c>
      <c r="P14" s="103">
        <v>4044</v>
      </c>
      <c r="Q14" s="104">
        <f>IF(D14&gt;0,O14/D14*100,"-")</f>
        <v>13.504758724327933</v>
      </c>
      <c r="R14" s="103">
        <v>103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49</v>
      </c>
      <c r="B15" s="102" t="s">
        <v>270</v>
      </c>
      <c r="C15" s="101" t="s">
        <v>271</v>
      </c>
      <c r="D15" s="103">
        <f>+SUM(E15,+I15)</f>
        <v>75234</v>
      </c>
      <c r="E15" s="103">
        <f>+SUM(G15,+H15)</f>
        <v>8096</v>
      </c>
      <c r="F15" s="104">
        <f>IF(D15&gt;0,E15/D15*100,"-")</f>
        <v>10.761092059441211</v>
      </c>
      <c r="G15" s="103">
        <v>8096</v>
      </c>
      <c r="H15" s="103">
        <v>0</v>
      </c>
      <c r="I15" s="103">
        <f>+SUM(K15,+M15,+O15)</f>
        <v>67138</v>
      </c>
      <c r="J15" s="104">
        <f>IF(D15&gt;0,I15/D15*100,"-")</f>
        <v>89.238907940558789</v>
      </c>
      <c r="K15" s="103">
        <v>31922</v>
      </c>
      <c r="L15" s="104">
        <f>IF(D15&gt;0,K15/D15*100,"-")</f>
        <v>42.430284180024991</v>
      </c>
      <c r="M15" s="103">
        <v>0</v>
      </c>
      <c r="N15" s="104">
        <f>IF(D15&gt;0,M15/D15*100,"-")</f>
        <v>0</v>
      </c>
      <c r="O15" s="103">
        <v>35216</v>
      </c>
      <c r="P15" s="103">
        <v>26253</v>
      </c>
      <c r="Q15" s="104">
        <f>IF(D15&gt;0,O15/D15*100,"-")</f>
        <v>46.808623760533798</v>
      </c>
      <c r="R15" s="103">
        <v>288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49</v>
      </c>
      <c r="B16" s="102" t="s">
        <v>272</v>
      </c>
      <c r="C16" s="101" t="s">
        <v>273</v>
      </c>
      <c r="D16" s="103">
        <f>+SUM(E16,+I16)</f>
        <v>32314</v>
      </c>
      <c r="E16" s="103">
        <f>+SUM(G16,+H16)</f>
        <v>3231</v>
      </c>
      <c r="F16" s="104">
        <f>IF(D16&gt;0,E16/D16*100,"-")</f>
        <v>9.9987621464380769</v>
      </c>
      <c r="G16" s="103">
        <v>3231</v>
      </c>
      <c r="H16" s="103">
        <v>0</v>
      </c>
      <c r="I16" s="103">
        <f>+SUM(K16,+M16,+O16)</f>
        <v>29083</v>
      </c>
      <c r="J16" s="104">
        <f>IF(D16&gt;0,I16/D16*100,"-")</f>
        <v>90.001237853561918</v>
      </c>
      <c r="K16" s="103">
        <v>27916</v>
      </c>
      <c r="L16" s="104">
        <f>IF(D16&gt;0,K16/D16*100,"-")</f>
        <v>86.389800086649743</v>
      </c>
      <c r="M16" s="103">
        <v>0</v>
      </c>
      <c r="N16" s="104">
        <f>IF(D16&gt;0,M16/D16*100,"-")</f>
        <v>0</v>
      </c>
      <c r="O16" s="103">
        <v>1167</v>
      </c>
      <c r="P16" s="103">
        <v>795</v>
      </c>
      <c r="Q16" s="104">
        <f>IF(D16&gt;0,O16/D16*100,"-")</f>
        <v>3.6114377669121742</v>
      </c>
      <c r="R16" s="103">
        <v>81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49</v>
      </c>
      <c r="B17" s="102" t="s">
        <v>274</v>
      </c>
      <c r="C17" s="101" t="s">
        <v>275</v>
      </c>
      <c r="D17" s="103">
        <f>+SUM(E17,+I17)</f>
        <v>79522</v>
      </c>
      <c r="E17" s="103">
        <f>+SUM(G17,+H17)</f>
        <v>27243</v>
      </c>
      <c r="F17" s="104">
        <f>IF(D17&gt;0,E17/D17*100,"-")</f>
        <v>34.258444204119613</v>
      </c>
      <c r="G17" s="103">
        <v>27243</v>
      </c>
      <c r="H17" s="103">
        <v>0</v>
      </c>
      <c r="I17" s="103">
        <f>+SUM(K17,+M17,+O17)</f>
        <v>52279</v>
      </c>
      <c r="J17" s="104">
        <f>IF(D17&gt;0,I17/D17*100,"-")</f>
        <v>65.741555795880373</v>
      </c>
      <c r="K17" s="103">
        <v>25110</v>
      </c>
      <c r="L17" s="104">
        <f>IF(D17&gt;0,K17/D17*100,"-")</f>
        <v>31.576167601418476</v>
      </c>
      <c r="M17" s="103">
        <v>0</v>
      </c>
      <c r="N17" s="104">
        <f>IF(D17&gt;0,M17/D17*100,"-")</f>
        <v>0</v>
      </c>
      <c r="O17" s="103">
        <v>27169</v>
      </c>
      <c r="P17" s="103">
        <v>27169</v>
      </c>
      <c r="Q17" s="104">
        <f>IF(D17&gt;0,O17/D17*100,"-")</f>
        <v>34.165388194461912</v>
      </c>
      <c r="R17" s="103">
        <v>225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49</v>
      </c>
      <c r="B18" s="102" t="s">
        <v>276</v>
      </c>
      <c r="C18" s="101" t="s">
        <v>277</v>
      </c>
      <c r="D18" s="103">
        <f>+SUM(E18,+I18)</f>
        <v>31023</v>
      </c>
      <c r="E18" s="103">
        <f>+SUM(G18,+H18)</f>
        <v>5781</v>
      </c>
      <c r="F18" s="104">
        <f>IF(D18&gt;0,E18/D18*100,"-")</f>
        <v>18.634561454404796</v>
      </c>
      <c r="G18" s="103">
        <v>5781</v>
      </c>
      <c r="H18" s="103">
        <v>0</v>
      </c>
      <c r="I18" s="103">
        <f>+SUM(K18,+M18,+O18)</f>
        <v>25242</v>
      </c>
      <c r="J18" s="104">
        <f>IF(D18&gt;0,I18/D18*100,"-")</f>
        <v>81.365438545595197</v>
      </c>
      <c r="K18" s="103">
        <v>16174</v>
      </c>
      <c r="L18" s="104">
        <f>IF(D18&gt;0,K18/D18*100,"-")</f>
        <v>52.135512361796088</v>
      </c>
      <c r="M18" s="103">
        <v>0</v>
      </c>
      <c r="N18" s="104">
        <f>IF(D18&gt;0,M18/D18*100,"-")</f>
        <v>0</v>
      </c>
      <c r="O18" s="103">
        <v>9068</v>
      </c>
      <c r="P18" s="103">
        <v>3971</v>
      </c>
      <c r="Q18" s="104">
        <f>IF(D18&gt;0,O18/D18*100,"-")</f>
        <v>29.229926183799115</v>
      </c>
      <c r="R18" s="103">
        <v>162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49</v>
      </c>
      <c r="B19" s="102" t="s">
        <v>278</v>
      </c>
      <c r="C19" s="101" t="s">
        <v>279</v>
      </c>
      <c r="D19" s="103">
        <f>+SUM(E19,+I19)</f>
        <v>23981</v>
      </c>
      <c r="E19" s="103">
        <f>+SUM(G19,+H19)</f>
        <v>523</v>
      </c>
      <c r="F19" s="104">
        <f>IF(D19&gt;0,E19/D19*100,"-")</f>
        <v>2.1808932071223053</v>
      </c>
      <c r="G19" s="103">
        <v>523</v>
      </c>
      <c r="H19" s="103">
        <v>0</v>
      </c>
      <c r="I19" s="103">
        <f>+SUM(K19,+M19,+O19)</f>
        <v>23458</v>
      </c>
      <c r="J19" s="104">
        <f>IF(D19&gt;0,I19/D19*100,"-")</f>
        <v>97.81910679287769</v>
      </c>
      <c r="K19" s="103">
        <v>15271</v>
      </c>
      <c r="L19" s="104">
        <f>IF(D19&gt;0,K19/D19*100,"-")</f>
        <v>63.679579667236567</v>
      </c>
      <c r="M19" s="103">
        <v>0</v>
      </c>
      <c r="N19" s="104">
        <f>IF(D19&gt;0,M19/D19*100,"-")</f>
        <v>0</v>
      </c>
      <c r="O19" s="103">
        <v>8187</v>
      </c>
      <c r="P19" s="103">
        <v>1498</v>
      </c>
      <c r="Q19" s="104">
        <f>IF(D19&gt;0,O19/D19*100,"-")</f>
        <v>34.139527125641131</v>
      </c>
      <c r="R19" s="103">
        <v>88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49</v>
      </c>
      <c r="B20" s="102" t="s">
        <v>280</v>
      </c>
      <c r="C20" s="101" t="s">
        <v>281</v>
      </c>
      <c r="D20" s="103">
        <f>+SUM(E20,+I20)</f>
        <v>25084</v>
      </c>
      <c r="E20" s="103">
        <f>+SUM(G20,+H20)</f>
        <v>9288</v>
      </c>
      <c r="F20" s="104">
        <f>IF(D20&gt;0,E20/D20*100,"-")</f>
        <v>37.027587306649657</v>
      </c>
      <c r="G20" s="103">
        <v>9288</v>
      </c>
      <c r="H20" s="103">
        <v>0</v>
      </c>
      <c r="I20" s="103">
        <f>+SUM(K20,+M20,+O20)</f>
        <v>15796</v>
      </c>
      <c r="J20" s="104">
        <f>IF(D20&gt;0,I20/D20*100,"-")</f>
        <v>62.972412693350343</v>
      </c>
      <c r="K20" s="103">
        <v>6982</v>
      </c>
      <c r="L20" s="104">
        <f>IF(D20&gt;0,K20/D20*100,"-")</f>
        <v>27.834476160102056</v>
      </c>
      <c r="M20" s="103">
        <v>3170</v>
      </c>
      <c r="N20" s="104">
        <f>IF(D20&gt;0,M20/D20*100,"-")</f>
        <v>12.637537872747567</v>
      </c>
      <c r="O20" s="103">
        <v>5644</v>
      </c>
      <c r="P20" s="103">
        <v>0</v>
      </c>
      <c r="Q20" s="104">
        <f>IF(D20&gt;0,O20/D20*100,"-")</f>
        <v>22.500398660500718</v>
      </c>
      <c r="R20" s="103">
        <v>91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49</v>
      </c>
      <c r="B21" s="102" t="s">
        <v>282</v>
      </c>
      <c r="C21" s="101" t="s">
        <v>283</v>
      </c>
      <c r="D21" s="103">
        <f>+SUM(E21,+I21)</f>
        <v>4910</v>
      </c>
      <c r="E21" s="103">
        <f>+SUM(G21,+H21)</f>
        <v>401</v>
      </c>
      <c r="F21" s="104">
        <f>IF(D21&gt;0,E21/D21*100,"-")</f>
        <v>8.1670061099796332</v>
      </c>
      <c r="G21" s="103">
        <v>401</v>
      </c>
      <c r="H21" s="103">
        <v>0</v>
      </c>
      <c r="I21" s="103">
        <f>+SUM(K21,+M21,+O21)</f>
        <v>4509</v>
      </c>
      <c r="J21" s="104">
        <f>IF(D21&gt;0,I21/D21*100,"-")</f>
        <v>91.832993890020362</v>
      </c>
      <c r="K21" s="103">
        <v>3559</v>
      </c>
      <c r="L21" s="104">
        <f>IF(D21&gt;0,K21/D21*100,"-")</f>
        <v>72.484725050916495</v>
      </c>
      <c r="M21" s="103">
        <v>0</v>
      </c>
      <c r="N21" s="104">
        <f>IF(D21&gt;0,M21/D21*100,"-")</f>
        <v>0</v>
      </c>
      <c r="O21" s="103">
        <v>950</v>
      </c>
      <c r="P21" s="103">
        <v>734</v>
      </c>
      <c r="Q21" s="104">
        <f>IF(D21&gt;0,O21/D21*100,"-")</f>
        <v>19.34826883910387</v>
      </c>
      <c r="R21" s="103">
        <v>40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49</v>
      </c>
      <c r="B22" s="102" t="s">
        <v>284</v>
      </c>
      <c r="C22" s="101" t="s">
        <v>285</v>
      </c>
      <c r="D22" s="103">
        <f>+SUM(E22,+I22)</f>
        <v>2241</v>
      </c>
      <c r="E22" s="103">
        <f>+SUM(G22,+H22)</f>
        <v>1406</v>
      </c>
      <c r="F22" s="104">
        <f>IF(D22&gt;0,E22/D22*100,"-")</f>
        <v>62.739848282016951</v>
      </c>
      <c r="G22" s="103">
        <v>1406</v>
      </c>
      <c r="H22" s="103">
        <v>0</v>
      </c>
      <c r="I22" s="103">
        <f>+SUM(K22,+M22,+O22)</f>
        <v>835</v>
      </c>
      <c r="J22" s="104">
        <f>IF(D22&gt;0,I22/D22*100,"-")</f>
        <v>37.260151717983042</v>
      </c>
      <c r="K22" s="103">
        <v>364</v>
      </c>
      <c r="L22" s="104">
        <f>IF(D22&gt;0,K22/D22*100,"-")</f>
        <v>16.242748772869255</v>
      </c>
      <c r="M22" s="103">
        <v>0</v>
      </c>
      <c r="N22" s="104">
        <f>IF(D22&gt;0,M22/D22*100,"-")</f>
        <v>0</v>
      </c>
      <c r="O22" s="103">
        <v>471</v>
      </c>
      <c r="P22" s="103">
        <v>160</v>
      </c>
      <c r="Q22" s="104">
        <f>IF(D22&gt;0,O22/D22*100,"-")</f>
        <v>21.01740294511379</v>
      </c>
      <c r="R22" s="103">
        <v>20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49</v>
      </c>
      <c r="B23" s="102" t="s">
        <v>286</v>
      </c>
      <c r="C23" s="101" t="s">
        <v>287</v>
      </c>
      <c r="D23" s="103">
        <f>+SUM(E23,+I23)</f>
        <v>3106</v>
      </c>
      <c r="E23" s="103">
        <f>+SUM(G23,+H23)</f>
        <v>496</v>
      </c>
      <c r="F23" s="104">
        <f>IF(D23&gt;0,E23/D23*100,"-")</f>
        <v>15.96909207984546</v>
      </c>
      <c r="G23" s="103">
        <v>496</v>
      </c>
      <c r="H23" s="103">
        <v>0</v>
      </c>
      <c r="I23" s="103">
        <f>+SUM(K23,+M23,+O23)</f>
        <v>2610</v>
      </c>
      <c r="J23" s="104">
        <f>IF(D23&gt;0,I23/D23*100,"-")</f>
        <v>84.030907920154547</v>
      </c>
      <c r="K23" s="103">
        <v>2020</v>
      </c>
      <c r="L23" s="104">
        <f>IF(D23&gt;0,K23/D23*100,"-")</f>
        <v>65.035415325177084</v>
      </c>
      <c r="M23" s="103">
        <v>0</v>
      </c>
      <c r="N23" s="104">
        <f>IF(D23&gt;0,M23/D23*100,"-")</f>
        <v>0</v>
      </c>
      <c r="O23" s="103">
        <v>590</v>
      </c>
      <c r="P23" s="103">
        <v>423</v>
      </c>
      <c r="Q23" s="104">
        <f>IF(D23&gt;0,O23/D23*100,"-")</f>
        <v>18.995492594977463</v>
      </c>
      <c r="R23" s="103">
        <v>28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49</v>
      </c>
      <c r="B24" s="102" t="s">
        <v>288</v>
      </c>
      <c r="C24" s="101" t="s">
        <v>289</v>
      </c>
      <c r="D24" s="103">
        <f>+SUM(E24,+I24)</f>
        <v>15921</v>
      </c>
      <c r="E24" s="103">
        <f>+SUM(G24,+H24)</f>
        <v>4064</v>
      </c>
      <c r="F24" s="104">
        <f>IF(D24&gt;0,E24/D24*100,"-")</f>
        <v>25.526034796809245</v>
      </c>
      <c r="G24" s="103">
        <v>4064</v>
      </c>
      <c r="H24" s="103">
        <v>0</v>
      </c>
      <c r="I24" s="103">
        <f>+SUM(K24,+M24,+O24)</f>
        <v>11857</v>
      </c>
      <c r="J24" s="104">
        <f>IF(D24&gt;0,I24/D24*100,"-")</f>
        <v>74.473965203190744</v>
      </c>
      <c r="K24" s="103">
        <v>8483</v>
      </c>
      <c r="L24" s="104">
        <f>IF(D24&gt;0,K24/D24*100,"-")</f>
        <v>53.281829030839766</v>
      </c>
      <c r="M24" s="103">
        <v>0</v>
      </c>
      <c r="N24" s="104">
        <f>IF(D24&gt;0,M24/D24*100,"-")</f>
        <v>0</v>
      </c>
      <c r="O24" s="103">
        <v>3374</v>
      </c>
      <c r="P24" s="103">
        <v>2768</v>
      </c>
      <c r="Q24" s="104">
        <f>IF(D24&gt;0,O24/D24*100,"-")</f>
        <v>21.192136172350985</v>
      </c>
      <c r="R24" s="103">
        <v>48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49</v>
      </c>
      <c r="B25" s="102" t="s">
        <v>290</v>
      </c>
      <c r="C25" s="101" t="s">
        <v>291</v>
      </c>
      <c r="D25" s="103">
        <f>+SUM(E25,+I25)</f>
        <v>6907</v>
      </c>
      <c r="E25" s="103">
        <f>+SUM(G25,+H25)</f>
        <v>2073</v>
      </c>
      <c r="F25" s="104">
        <f>IF(D25&gt;0,E25/D25*100,"-")</f>
        <v>30.013030259157375</v>
      </c>
      <c r="G25" s="103">
        <v>2073</v>
      </c>
      <c r="H25" s="103">
        <v>0</v>
      </c>
      <c r="I25" s="103">
        <f>+SUM(K25,+M25,+O25)</f>
        <v>4834</v>
      </c>
      <c r="J25" s="104">
        <f>IF(D25&gt;0,I25/D25*100,"-")</f>
        <v>69.986969740842625</v>
      </c>
      <c r="K25" s="103">
        <v>3445</v>
      </c>
      <c r="L25" s="104">
        <f>IF(D25&gt;0,K25/D25*100,"-")</f>
        <v>49.876936441291441</v>
      </c>
      <c r="M25" s="103">
        <v>1389</v>
      </c>
      <c r="N25" s="104">
        <f>IF(D25&gt;0,M25/D25*100,"-")</f>
        <v>20.11003329955118</v>
      </c>
      <c r="O25" s="103">
        <v>0</v>
      </c>
      <c r="P25" s="103">
        <v>0</v>
      </c>
      <c r="Q25" s="104">
        <f>IF(D25&gt;0,O25/D25*100,"-")</f>
        <v>0</v>
      </c>
      <c r="R25" s="103">
        <v>53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49</v>
      </c>
      <c r="B26" s="102" t="s">
        <v>292</v>
      </c>
      <c r="C26" s="101" t="s">
        <v>293</v>
      </c>
      <c r="D26" s="103">
        <f>+SUM(E26,+I26)</f>
        <v>8865</v>
      </c>
      <c r="E26" s="103">
        <f>+SUM(G26,+H26)</f>
        <v>2498</v>
      </c>
      <c r="F26" s="104">
        <f>IF(D26&gt;0,E26/D26*100,"-")</f>
        <v>28.178228990411728</v>
      </c>
      <c r="G26" s="103">
        <v>2498</v>
      </c>
      <c r="H26" s="103">
        <v>0</v>
      </c>
      <c r="I26" s="103">
        <f>+SUM(K26,+M26,+O26)</f>
        <v>6367</v>
      </c>
      <c r="J26" s="104">
        <f>IF(D26&gt;0,I26/D26*100,"-")</f>
        <v>71.821771009588261</v>
      </c>
      <c r="K26" s="103">
        <v>5485</v>
      </c>
      <c r="L26" s="104">
        <f>IF(D26&gt;0,K26/D26*100,"-")</f>
        <v>61.872532430908066</v>
      </c>
      <c r="M26" s="103">
        <v>0</v>
      </c>
      <c r="N26" s="104">
        <f>IF(D26&gt;0,M26/D26*100,"-")</f>
        <v>0</v>
      </c>
      <c r="O26" s="103">
        <v>882</v>
      </c>
      <c r="P26" s="103">
        <v>779</v>
      </c>
      <c r="Q26" s="104">
        <f>IF(D26&gt;0,O26/D26*100,"-")</f>
        <v>9.9492385786802036</v>
      </c>
      <c r="R26" s="103">
        <v>20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49</v>
      </c>
      <c r="B27" s="102" t="s">
        <v>294</v>
      </c>
      <c r="C27" s="101" t="s">
        <v>295</v>
      </c>
      <c r="D27" s="103">
        <f>+SUM(E27,+I27)</f>
        <v>5642</v>
      </c>
      <c r="E27" s="103">
        <f>+SUM(G27,+H27)</f>
        <v>299</v>
      </c>
      <c r="F27" s="104">
        <f>IF(D27&gt;0,E27/D27*100,"-")</f>
        <v>5.2995391705069128</v>
      </c>
      <c r="G27" s="103">
        <v>299</v>
      </c>
      <c r="H27" s="103">
        <v>0</v>
      </c>
      <c r="I27" s="103">
        <f>+SUM(K27,+M27,+O27)</f>
        <v>5343</v>
      </c>
      <c r="J27" s="104">
        <f>IF(D27&gt;0,I27/D27*100,"-")</f>
        <v>94.700460829493082</v>
      </c>
      <c r="K27" s="103">
        <v>5044</v>
      </c>
      <c r="L27" s="104">
        <f>IF(D27&gt;0,K27/D27*100,"-")</f>
        <v>89.400921658986178</v>
      </c>
      <c r="M27" s="103">
        <v>0</v>
      </c>
      <c r="N27" s="104">
        <f>IF(D27&gt;0,M27/D27*100,"-")</f>
        <v>0</v>
      </c>
      <c r="O27" s="103">
        <v>299</v>
      </c>
      <c r="P27" s="103">
        <v>16</v>
      </c>
      <c r="Q27" s="104">
        <f>IF(D27&gt;0,O27/D27*100,"-")</f>
        <v>5.2995391705069128</v>
      </c>
      <c r="R27" s="103">
        <v>25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49</v>
      </c>
      <c r="B28" s="102" t="s">
        <v>296</v>
      </c>
      <c r="C28" s="101" t="s">
        <v>297</v>
      </c>
      <c r="D28" s="103">
        <f>+SUM(E28,+I28)</f>
        <v>4554</v>
      </c>
      <c r="E28" s="103">
        <f>+SUM(G28,+H28)</f>
        <v>180</v>
      </c>
      <c r="F28" s="104">
        <f>IF(D28&gt;0,E28/D28*100,"-")</f>
        <v>3.9525691699604746</v>
      </c>
      <c r="G28" s="103">
        <v>180</v>
      </c>
      <c r="H28" s="103">
        <v>0</v>
      </c>
      <c r="I28" s="103">
        <f>+SUM(K28,+M28,+O28)</f>
        <v>4374</v>
      </c>
      <c r="J28" s="104">
        <f>IF(D28&gt;0,I28/D28*100,"-")</f>
        <v>96.047430830039531</v>
      </c>
      <c r="K28" s="103">
        <v>4234</v>
      </c>
      <c r="L28" s="104">
        <f>IF(D28&gt;0,K28/D28*100,"-")</f>
        <v>92.973210364514713</v>
      </c>
      <c r="M28" s="103">
        <v>0</v>
      </c>
      <c r="N28" s="104">
        <f>IF(D28&gt;0,M28/D28*100,"-")</f>
        <v>0</v>
      </c>
      <c r="O28" s="103">
        <v>140</v>
      </c>
      <c r="P28" s="103">
        <v>131</v>
      </c>
      <c r="Q28" s="104">
        <f>IF(D28&gt;0,O28/D28*100,"-")</f>
        <v>3.0742204655248133</v>
      </c>
      <c r="R28" s="103">
        <v>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49</v>
      </c>
      <c r="B29" s="102" t="s">
        <v>298</v>
      </c>
      <c r="C29" s="101" t="s">
        <v>299</v>
      </c>
      <c r="D29" s="103">
        <f>+SUM(E29,+I29)</f>
        <v>3148</v>
      </c>
      <c r="E29" s="103">
        <f>+SUM(G29,+H29)</f>
        <v>0</v>
      </c>
      <c r="F29" s="104">
        <f>IF(D29&gt;0,E29/D29*100,"-")</f>
        <v>0</v>
      </c>
      <c r="G29" s="103">
        <v>0</v>
      </c>
      <c r="H29" s="103">
        <v>0</v>
      </c>
      <c r="I29" s="103">
        <f>+SUM(K29,+M29,+O29)</f>
        <v>3148</v>
      </c>
      <c r="J29" s="104">
        <f>IF(D29&gt;0,I29/D29*100,"-")</f>
        <v>100</v>
      </c>
      <c r="K29" s="103">
        <v>3148</v>
      </c>
      <c r="L29" s="104">
        <f>IF(D29&gt;0,K29/D29*100,"-")</f>
        <v>100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17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49</v>
      </c>
      <c r="B30" s="102" t="s">
        <v>300</v>
      </c>
      <c r="C30" s="101" t="s">
        <v>301</v>
      </c>
      <c r="D30" s="103">
        <f>+SUM(E30,+I30)</f>
        <v>19094</v>
      </c>
      <c r="E30" s="103">
        <f>+SUM(G30,+H30)</f>
        <v>4283</v>
      </c>
      <c r="F30" s="104">
        <f>IF(D30&gt;0,E30/D30*100,"-")</f>
        <v>22.431130197967946</v>
      </c>
      <c r="G30" s="103">
        <v>4283</v>
      </c>
      <c r="H30" s="103">
        <v>0</v>
      </c>
      <c r="I30" s="103">
        <f>+SUM(K30,+M30,+O30)</f>
        <v>14811</v>
      </c>
      <c r="J30" s="104">
        <f>IF(D30&gt;0,I30/D30*100,"-")</f>
        <v>77.568869802032054</v>
      </c>
      <c r="K30" s="103">
        <v>2470</v>
      </c>
      <c r="L30" s="104">
        <f>IF(D30&gt;0,K30/D30*100,"-")</f>
        <v>12.936000837959568</v>
      </c>
      <c r="M30" s="103">
        <v>0</v>
      </c>
      <c r="N30" s="104">
        <f>IF(D30&gt;0,M30/D30*100,"-")</f>
        <v>0</v>
      </c>
      <c r="O30" s="103">
        <v>12341</v>
      </c>
      <c r="P30" s="103">
        <v>8499</v>
      </c>
      <c r="Q30" s="104">
        <f>IF(D30&gt;0,O30/D30*100,"-")</f>
        <v>64.632868964072486</v>
      </c>
      <c r="R30" s="103">
        <v>60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49</v>
      </c>
      <c r="B31" s="102" t="s">
        <v>302</v>
      </c>
      <c r="C31" s="101" t="s">
        <v>303</v>
      </c>
      <c r="D31" s="103">
        <f>+SUM(E31,+I31)</f>
        <v>14436</v>
      </c>
      <c r="E31" s="103">
        <f>+SUM(G31,+H31)</f>
        <v>5864</v>
      </c>
      <c r="F31" s="104">
        <f>IF(D31&gt;0,E31/D31*100,"-")</f>
        <v>40.620670545857578</v>
      </c>
      <c r="G31" s="103">
        <v>5864</v>
      </c>
      <c r="H31" s="103">
        <v>0</v>
      </c>
      <c r="I31" s="103">
        <f>+SUM(K31,+M31,+O31)</f>
        <v>8572</v>
      </c>
      <c r="J31" s="104">
        <f>IF(D31&gt;0,I31/D31*100,"-")</f>
        <v>59.379329454142429</v>
      </c>
      <c r="K31" s="103">
        <v>3510</v>
      </c>
      <c r="L31" s="104">
        <f>IF(D31&gt;0,K31/D31*100,"-")</f>
        <v>24.314214463840401</v>
      </c>
      <c r="M31" s="103">
        <v>0</v>
      </c>
      <c r="N31" s="104">
        <f>IF(D31&gt;0,M31/D31*100,"-")</f>
        <v>0</v>
      </c>
      <c r="O31" s="103">
        <v>5062</v>
      </c>
      <c r="P31" s="103">
        <v>4120</v>
      </c>
      <c r="Q31" s="104">
        <f>IF(D31&gt;0,O31/D31*100,"-")</f>
        <v>35.065114990302021</v>
      </c>
      <c r="R31" s="103">
        <v>123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49</v>
      </c>
      <c r="B32" s="102" t="s">
        <v>304</v>
      </c>
      <c r="C32" s="101" t="s">
        <v>305</v>
      </c>
      <c r="D32" s="103">
        <f>+SUM(E32,+I32)</f>
        <v>2542</v>
      </c>
      <c r="E32" s="103">
        <f>+SUM(G32,+H32)</f>
        <v>392</v>
      </c>
      <c r="F32" s="104">
        <f>IF(D32&gt;0,E32/D32*100,"-")</f>
        <v>15.420928402832415</v>
      </c>
      <c r="G32" s="103">
        <v>392</v>
      </c>
      <c r="H32" s="103">
        <v>0</v>
      </c>
      <c r="I32" s="103">
        <f>+SUM(K32,+M32,+O32)</f>
        <v>2150</v>
      </c>
      <c r="J32" s="104">
        <f>IF(D32&gt;0,I32/D32*100,"-")</f>
        <v>84.579071597167584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2150</v>
      </c>
      <c r="P32" s="103">
        <v>2117</v>
      </c>
      <c r="Q32" s="104">
        <f>IF(D32&gt;0,O32/D32*100,"-")</f>
        <v>84.579071597167584</v>
      </c>
      <c r="R32" s="103">
        <v>94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2">
    <sortCondition ref="A8:A32"/>
    <sortCondition ref="B8:B32"/>
    <sortCondition ref="C8:C3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秋田県</v>
      </c>
      <c r="B7" s="107" t="str">
        <f>水洗化人口等!B7</f>
        <v>05000</v>
      </c>
      <c r="C7" s="106" t="s">
        <v>200</v>
      </c>
      <c r="D7" s="108">
        <f>SUM(E7,+H7,+K7)</f>
        <v>359094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13677</v>
      </c>
      <c r="I7" s="108">
        <f>SUM(I$8:I$207)</f>
        <v>7872</v>
      </c>
      <c r="J7" s="108">
        <f>SUM(J$8:J$207)</f>
        <v>5805</v>
      </c>
      <c r="K7" s="108">
        <f>SUM(L7:M7)</f>
        <v>345417</v>
      </c>
      <c r="L7" s="108">
        <f>SUM(L$8:L$207)</f>
        <v>149595</v>
      </c>
      <c r="M7" s="108">
        <f>SUM(M$8:M$207)</f>
        <v>195822</v>
      </c>
      <c r="N7" s="108">
        <f>SUM(O7,+V7,+AC7)</f>
        <v>359094</v>
      </c>
      <c r="O7" s="108">
        <f>SUM(P7:U7)</f>
        <v>157467</v>
      </c>
      <c r="P7" s="108">
        <f t="shared" ref="P7:U7" si="0">SUM(P$8:P$207)</f>
        <v>157467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201627</v>
      </c>
      <c r="W7" s="108">
        <f t="shared" ref="W7:AB7" si="1">SUM(W$8:W$207)</f>
        <v>201627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7906</v>
      </c>
      <c r="AG7" s="108">
        <f>SUM(AG$8:AG$207)</f>
        <v>7906</v>
      </c>
      <c r="AH7" s="108">
        <f>SUM(AH$8:AH$207)</f>
        <v>0</v>
      </c>
      <c r="AI7" s="108">
        <f>SUM(AI$8:AI$207)</f>
        <v>0</v>
      </c>
      <c r="AJ7" s="108">
        <f>SUM(AK7:AS7)</f>
        <v>27438</v>
      </c>
      <c r="AK7" s="108">
        <f t="shared" ref="AK7:AS7" si="2">SUM(AK$8:AK$207)</f>
        <v>20423</v>
      </c>
      <c r="AL7" s="108">
        <f t="shared" si="2"/>
        <v>0</v>
      </c>
      <c r="AM7" s="108">
        <f t="shared" si="2"/>
        <v>5042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101</v>
      </c>
      <c r="AS7" s="108">
        <f t="shared" si="2"/>
        <v>1872</v>
      </c>
      <c r="AT7" s="108">
        <f>SUM(AU7:AY7)</f>
        <v>891</v>
      </c>
      <c r="AU7" s="108">
        <f>SUM(AU$8:AU$207)</f>
        <v>891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49</v>
      </c>
      <c r="B8" s="113" t="s">
        <v>254</v>
      </c>
      <c r="C8" s="101" t="s">
        <v>255</v>
      </c>
      <c r="D8" s="103">
        <f>SUM(E8,+H8,+K8)</f>
        <v>34568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34568</v>
      </c>
      <c r="L8" s="103">
        <v>13664</v>
      </c>
      <c r="M8" s="103">
        <v>20904</v>
      </c>
      <c r="N8" s="103">
        <f>SUM(O8,+V8,+AC8)</f>
        <v>34568</v>
      </c>
      <c r="O8" s="103">
        <f>SUM(P8:U8)</f>
        <v>13664</v>
      </c>
      <c r="P8" s="103">
        <v>13664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20904</v>
      </c>
      <c r="W8" s="103">
        <v>20904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1198</v>
      </c>
      <c r="AG8" s="103">
        <v>1198</v>
      </c>
      <c r="AH8" s="103">
        <v>0</v>
      </c>
      <c r="AI8" s="103">
        <v>0</v>
      </c>
      <c r="AJ8" s="103">
        <f>SUM(AK8:AS8)</f>
        <v>1198</v>
      </c>
      <c r="AK8" s="103">
        <v>0</v>
      </c>
      <c r="AL8" s="103">
        <v>0</v>
      </c>
      <c r="AM8" s="103">
        <v>1198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49</v>
      </c>
      <c r="B9" s="113" t="s">
        <v>258</v>
      </c>
      <c r="C9" s="101" t="s">
        <v>259</v>
      </c>
      <c r="D9" s="103">
        <f>SUM(E9,+H9,+K9)</f>
        <v>28906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28906</v>
      </c>
      <c r="L9" s="103">
        <v>15352</v>
      </c>
      <c r="M9" s="103">
        <v>13554</v>
      </c>
      <c r="N9" s="103">
        <f>SUM(O9,+V9,+AC9)</f>
        <v>28906</v>
      </c>
      <c r="O9" s="103">
        <f>SUM(P9:U9)</f>
        <v>15352</v>
      </c>
      <c r="P9" s="103">
        <v>15352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13554</v>
      </c>
      <c r="W9" s="103">
        <v>13554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49</v>
      </c>
      <c r="B10" s="113" t="s">
        <v>260</v>
      </c>
      <c r="C10" s="101" t="s">
        <v>261</v>
      </c>
      <c r="D10" s="103">
        <f>SUM(E10,+H10,+K10)</f>
        <v>45083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45083</v>
      </c>
      <c r="L10" s="103">
        <v>21350</v>
      </c>
      <c r="M10" s="103">
        <v>23733</v>
      </c>
      <c r="N10" s="103">
        <f>SUM(O10,+V10,+AC10)</f>
        <v>45083</v>
      </c>
      <c r="O10" s="103">
        <f>SUM(P10:U10)</f>
        <v>21350</v>
      </c>
      <c r="P10" s="103">
        <v>21350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23733</v>
      </c>
      <c r="W10" s="103">
        <v>23733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207</v>
      </c>
      <c r="AG10" s="103">
        <v>207</v>
      </c>
      <c r="AH10" s="103">
        <v>0</v>
      </c>
      <c r="AI10" s="103">
        <v>0</v>
      </c>
      <c r="AJ10" s="103">
        <f>SUM(AK10:AS10)</f>
        <v>2163</v>
      </c>
      <c r="AK10" s="103">
        <v>2057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106</v>
      </c>
      <c r="AT10" s="103">
        <f>SUM(AU10:AY10)</f>
        <v>101</v>
      </c>
      <c r="AU10" s="103">
        <v>101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49</v>
      </c>
      <c r="B11" s="113" t="s">
        <v>262</v>
      </c>
      <c r="C11" s="101" t="s">
        <v>263</v>
      </c>
      <c r="D11" s="103">
        <f>SUM(E11,+H11,+K11)</f>
        <v>45045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45045</v>
      </c>
      <c r="L11" s="103">
        <v>27835</v>
      </c>
      <c r="M11" s="103">
        <v>17210</v>
      </c>
      <c r="N11" s="103">
        <f>SUM(O11,+V11,+AC11)</f>
        <v>45045</v>
      </c>
      <c r="O11" s="103">
        <f>SUM(P11:U11)</f>
        <v>27835</v>
      </c>
      <c r="P11" s="103">
        <v>27835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17210</v>
      </c>
      <c r="W11" s="103">
        <v>17210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1489</v>
      </c>
      <c r="AG11" s="103">
        <v>1489</v>
      </c>
      <c r="AH11" s="103">
        <v>0</v>
      </c>
      <c r="AI11" s="103">
        <v>0</v>
      </c>
      <c r="AJ11" s="103">
        <f>SUM(AK11:AS11)</f>
        <v>1489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1489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49</v>
      </c>
      <c r="B12" s="113" t="s">
        <v>264</v>
      </c>
      <c r="C12" s="101" t="s">
        <v>265</v>
      </c>
      <c r="D12" s="103">
        <f>SUM(E12,+H12,+K12)</f>
        <v>10374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10374</v>
      </c>
      <c r="L12" s="103">
        <v>7000</v>
      </c>
      <c r="M12" s="103">
        <v>3374</v>
      </c>
      <c r="N12" s="103">
        <f>SUM(O12,+V12,+AC12)</f>
        <v>10374</v>
      </c>
      <c r="O12" s="103">
        <f>SUM(P12:U12)</f>
        <v>7000</v>
      </c>
      <c r="P12" s="103">
        <v>7000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3374</v>
      </c>
      <c r="W12" s="103">
        <v>3374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23</v>
      </c>
      <c r="AG12" s="103">
        <v>23</v>
      </c>
      <c r="AH12" s="103">
        <v>0</v>
      </c>
      <c r="AI12" s="103">
        <v>0</v>
      </c>
      <c r="AJ12" s="103">
        <f>SUM(AK12:AS12)</f>
        <v>169</v>
      </c>
      <c r="AK12" s="103">
        <v>169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23</v>
      </c>
      <c r="AU12" s="103">
        <v>23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49</v>
      </c>
      <c r="B13" s="113" t="s">
        <v>266</v>
      </c>
      <c r="C13" s="101" t="s">
        <v>267</v>
      </c>
      <c r="D13" s="103">
        <f>SUM(E13,+H13,+K13)</f>
        <v>31695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31695</v>
      </c>
      <c r="L13" s="103">
        <v>14773</v>
      </c>
      <c r="M13" s="103">
        <v>16922</v>
      </c>
      <c r="N13" s="103">
        <f>SUM(O13,+V13,+AC13)</f>
        <v>31695</v>
      </c>
      <c r="O13" s="103">
        <f>SUM(P13:U13)</f>
        <v>14773</v>
      </c>
      <c r="P13" s="103">
        <v>14773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16922</v>
      </c>
      <c r="W13" s="103">
        <v>16922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979</v>
      </c>
      <c r="AG13" s="103">
        <v>979</v>
      </c>
      <c r="AH13" s="103">
        <v>0</v>
      </c>
      <c r="AI13" s="103">
        <v>0</v>
      </c>
      <c r="AJ13" s="103">
        <f>SUM(AK13:AS13)</f>
        <v>979</v>
      </c>
      <c r="AK13" s="103">
        <v>0</v>
      </c>
      <c r="AL13" s="103">
        <v>0</v>
      </c>
      <c r="AM13" s="103">
        <v>979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49</v>
      </c>
      <c r="B14" s="113" t="s">
        <v>268</v>
      </c>
      <c r="C14" s="101" t="s">
        <v>269</v>
      </c>
      <c r="D14" s="103">
        <f>SUM(E14,+H14,+K14)</f>
        <v>18834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18834</v>
      </c>
      <c r="L14" s="103">
        <v>11589</v>
      </c>
      <c r="M14" s="103">
        <v>7245</v>
      </c>
      <c r="N14" s="103">
        <f>SUM(O14,+V14,+AC14)</f>
        <v>18834</v>
      </c>
      <c r="O14" s="103">
        <f>SUM(P14:U14)</f>
        <v>11589</v>
      </c>
      <c r="P14" s="103">
        <v>11589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7245</v>
      </c>
      <c r="W14" s="103">
        <v>7245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518</v>
      </c>
      <c r="AG14" s="103">
        <v>518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518</v>
      </c>
      <c r="AU14" s="103">
        <v>518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49</v>
      </c>
      <c r="B15" s="113" t="s">
        <v>270</v>
      </c>
      <c r="C15" s="101" t="s">
        <v>271</v>
      </c>
      <c r="D15" s="103">
        <f>SUM(E15,+H15,+K15)</f>
        <v>44651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44651</v>
      </c>
      <c r="L15" s="103">
        <v>7153</v>
      </c>
      <c r="M15" s="103">
        <v>37498</v>
      </c>
      <c r="N15" s="103">
        <f>SUM(O15,+V15,+AC15)</f>
        <v>44651</v>
      </c>
      <c r="O15" s="103">
        <f>SUM(P15:U15)</f>
        <v>7153</v>
      </c>
      <c r="P15" s="103">
        <v>7153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37498</v>
      </c>
      <c r="W15" s="103">
        <v>37498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145</v>
      </c>
      <c r="AG15" s="103">
        <v>145</v>
      </c>
      <c r="AH15" s="103">
        <v>0</v>
      </c>
      <c r="AI15" s="103">
        <v>0</v>
      </c>
      <c r="AJ15" s="103">
        <f>SUM(AK15:AS15)</f>
        <v>2197</v>
      </c>
      <c r="AK15" s="103">
        <v>2197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145</v>
      </c>
      <c r="AU15" s="103">
        <v>145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49</v>
      </c>
      <c r="B16" s="113" t="s">
        <v>272</v>
      </c>
      <c r="C16" s="101" t="s">
        <v>273</v>
      </c>
      <c r="D16" s="103">
        <f>SUM(E16,+H16,+K16)</f>
        <v>4967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4967</v>
      </c>
      <c r="L16" s="103">
        <v>2880</v>
      </c>
      <c r="M16" s="103">
        <v>2087</v>
      </c>
      <c r="N16" s="103">
        <f>SUM(O16,+V16,+AC16)</f>
        <v>4967</v>
      </c>
      <c r="O16" s="103">
        <f>SUM(P16:U16)</f>
        <v>2880</v>
      </c>
      <c r="P16" s="103">
        <v>2880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2087</v>
      </c>
      <c r="W16" s="103">
        <v>2087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49</v>
      </c>
      <c r="B17" s="113" t="s">
        <v>274</v>
      </c>
      <c r="C17" s="101" t="s">
        <v>275</v>
      </c>
      <c r="D17" s="103">
        <f>SUM(E17,+H17,+K17)</f>
        <v>39452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39452</v>
      </c>
      <c r="L17" s="103">
        <v>11720</v>
      </c>
      <c r="M17" s="103">
        <v>27732</v>
      </c>
      <c r="N17" s="103">
        <f>SUM(O17,+V17,+AC17)</f>
        <v>39452</v>
      </c>
      <c r="O17" s="103">
        <f>SUM(P17:U17)</f>
        <v>11720</v>
      </c>
      <c r="P17" s="103">
        <v>11720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27732</v>
      </c>
      <c r="W17" s="103">
        <v>27732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1344</v>
      </c>
      <c r="AG17" s="103">
        <v>1344</v>
      </c>
      <c r="AH17" s="103">
        <v>0</v>
      </c>
      <c r="AI17" s="103">
        <v>0</v>
      </c>
      <c r="AJ17" s="103">
        <f>SUM(AK17:AS17)</f>
        <v>1344</v>
      </c>
      <c r="AK17" s="103">
        <v>0</v>
      </c>
      <c r="AL17" s="103">
        <v>0</v>
      </c>
      <c r="AM17" s="103">
        <v>1344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49</v>
      </c>
      <c r="B18" s="113" t="s">
        <v>276</v>
      </c>
      <c r="C18" s="101" t="s">
        <v>277</v>
      </c>
      <c r="D18" s="103">
        <f>SUM(E18,+H18,+K18)</f>
        <v>13677</v>
      </c>
      <c r="E18" s="103">
        <f>SUM(F18:G18)</f>
        <v>0</v>
      </c>
      <c r="F18" s="103">
        <v>0</v>
      </c>
      <c r="G18" s="103">
        <v>0</v>
      </c>
      <c r="H18" s="103">
        <f>SUM(I18:J18)</f>
        <v>13677</v>
      </c>
      <c r="I18" s="103">
        <v>7872</v>
      </c>
      <c r="J18" s="103">
        <v>5805</v>
      </c>
      <c r="K18" s="103">
        <f>SUM(L18:M18)</f>
        <v>0</v>
      </c>
      <c r="L18" s="103">
        <v>0</v>
      </c>
      <c r="M18" s="103">
        <v>0</v>
      </c>
      <c r="N18" s="103">
        <f>SUM(O18,+V18,+AC18)</f>
        <v>13677</v>
      </c>
      <c r="O18" s="103">
        <f>SUM(P18:U18)</f>
        <v>7872</v>
      </c>
      <c r="P18" s="103">
        <v>7872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5805</v>
      </c>
      <c r="W18" s="103">
        <v>5805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1206</v>
      </c>
      <c r="AG18" s="103">
        <v>1206</v>
      </c>
      <c r="AH18" s="103">
        <v>0</v>
      </c>
      <c r="AI18" s="103">
        <v>0</v>
      </c>
      <c r="AJ18" s="103">
        <f>SUM(AK18:AS18)</f>
        <v>1206</v>
      </c>
      <c r="AK18" s="103">
        <v>0</v>
      </c>
      <c r="AL18" s="103">
        <v>0</v>
      </c>
      <c r="AM18" s="103">
        <v>1206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49</v>
      </c>
      <c r="B19" s="113" t="s">
        <v>278</v>
      </c>
      <c r="C19" s="101" t="s">
        <v>279</v>
      </c>
      <c r="D19" s="103">
        <f>SUM(E19,+H19,+K19)</f>
        <v>8956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8956</v>
      </c>
      <c r="L19" s="103">
        <v>890</v>
      </c>
      <c r="M19" s="103">
        <v>8066</v>
      </c>
      <c r="N19" s="103">
        <f>SUM(O19,+V19,+AC19)</f>
        <v>8956</v>
      </c>
      <c r="O19" s="103">
        <f>SUM(P19:U19)</f>
        <v>890</v>
      </c>
      <c r="P19" s="103">
        <v>890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8066</v>
      </c>
      <c r="W19" s="103">
        <v>8066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17</v>
      </c>
      <c r="AG19" s="103">
        <v>17</v>
      </c>
      <c r="AH19" s="103">
        <v>0</v>
      </c>
      <c r="AI19" s="103">
        <v>0</v>
      </c>
      <c r="AJ19" s="103">
        <f>SUM(AK19:AS19)</f>
        <v>8956</v>
      </c>
      <c r="AK19" s="103">
        <v>8956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17</v>
      </c>
      <c r="AU19" s="103">
        <v>17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49</v>
      </c>
      <c r="B20" s="113" t="s">
        <v>280</v>
      </c>
      <c r="C20" s="101" t="s">
        <v>281</v>
      </c>
      <c r="D20" s="103">
        <f>SUM(E20,+H20,+K20)</f>
        <v>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0</v>
      </c>
      <c r="O20" s="103">
        <f>SUM(P20:U20)</f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49</v>
      </c>
      <c r="B21" s="113" t="s">
        <v>282</v>
      </c>
      <c r="C21" s="101" t="s">
        <v>283</v>
      </c>
      <c r="D21" s="103">
        <f>SUM(E21,+H21,+K21)</f>
        <v>2727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2727</v>
      </c>
      <c r="L21" s="103">
        <v>1509</v>
      </c>
      <c r="M21" s="103">
        <v>1218</v>
      </c>
      <c r="N21" s="103">
        <f>SUM(O21,+V21,+AC21)</f>
        <v>2727</v>
      </c>
      <c r="O21" s="103">
        <f>SUM(P21:U21)</f>
        <v>1509</v>
      </c>
      <c r="P21" s="103">
        <v>1509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1218</v>
      </c>
      <c r="W21" s="103">
        <v>1218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74</v>
      </c>
      <c r="AG21" s="103">
        <v>74</v>
      </c>
      <c r="AH21" s="103">
        <v>0</v>
      </c>
      <c r="AI21" s="103">
        <v>0</v>
      </c>
      <c r="AJ21" s="103">
        <f>SUM(AK21:AS21)</f>
        <v>74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74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49</v>
      </c>
      <c r="B22" s="113" t="s">
        <v>284</v>
      </c>
      <c r="C22" s="101" t="s">
        <v>285</v>
      </c>
      <c r="D22" s="103">
        <f>SUM(E22,+H22,+K22)</f>
        <v>782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782</v>
      </c>
      <c r="L22" s="103">
        <v>422</v>
      </c>
      <c r="M22" s="103">
        <v>360</v>
      </c>
      <c r="N22" s="103">
        <f>SUM(O22,+V22,+AC22)</f>
        <v>782</v>
      </c>
      <c r="O22" s="103">
        <f>SUM(P22:U22)</f>
        <v>422</v>
      </c>
      <c r="P22" s="103">
        <v>422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360</v>
      </c>
      <c r="W22" s="103">
        <v>360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20</v>
      </c>
      <c r="AG22" s="103">
        <v>20</v>
      </c>
      <c r="AH22" s="103">
        <v>0</v>
      </c>
      <c r="AI22" s="103">
        <v>0</v>
      </c>
      <c r="AJ22" s="103">
        <f>SUM(AK22:AS22)</f>
        <v>53</v>
      </c>
      <c r="AK22" s="103">
        <v>36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17</v>
      </c>
      <c r="AT22" s="103">
        <f>SUM(AU22:AY22)</f>
        <v>3</v>
      </c>
      <c r="AU22" s="103">
        <v>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49</v>
      </c>
      <c r="B23" s="113" t="s">
        <v>286</v>
      </c>
      <c r="C23" s="101" t="s">
        <v>287</v>
      </c>
      <c r="D23" s="103">
        <f>SUM(E23,+H23,+K23)</f>
        <v>844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844</v>
      </c>
      <c r="L23" s="103">
        <v>180</v>
      </c>
      <c r="M23" s="103">
        <v>664</v>
      </c>
      <c r="N23" s="103">
        <f>SUM(O23,+V23,+AC23)</f>
        <v>844</v>
      </c>
      <c r="O23" s="103">
        <f>SUM(P23:U23)</f>
        <v>180</v>
      </c>
      <c r="P23" s="103">
        <v>180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664</v>
      </c>
      <c r="W23" s="103">
        <v>664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27</v>
      </c>
      <c r="AG23" s="103">
        <v>27</v>
      </c>
      <c r="AH23" s="103">
        <v>0</v>
      </c>
      <c r="AI23" s="103">
        <v>0</v>
      </c>
      <c r="AJ23" s="103">
        <f>SUM(AK23:AS23)</f>
        <v>27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27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49</v>
      </c>
      <c r="B24" s="113" t="s">
        <v>288</v>
      </c>
      <c r="C24" s="101" t="s">
        <v>289</v>
      </c>
      <c r="D24" s="103">
        <f>SUM(E24,+H24,+K24)</f>
        <v>4828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4828</v>
      </c>
      <c r="L24" s="103">
        <v>2962</v>
      </c>
      <c r="M24" s="103">
        <v>1866</v>
      </c>
      <c r="N24" s="103">
        <f>SUM(O24,+V24,+AC24)</f>
        <v>4828</v>
      </c>
      <c r="O24" s="103">
        <f>SUM(P24:U24)</f>
        <v>2962</v>
      </c>
      <c r="P24" s="103">
        <v>2962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1866</v>
      </c>
      <c r="W24" s="103">
        <v>1866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161</v>
      </c>
      <c r="AG24" s="103">
        <v>161</v>
      </c>
      <c r="AH24" s="103">
        <v>0</v>
      </c>
      <c r="AI24" s="103">
        <v>0</v>
      </c>
      <c r="AJ24" s="103">
        <f>SUM(AK24:AS24)</f>
        <v>161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161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49</v>
      </c>
      <c r="B25" s="113" t="s">
        <v>290</v>
      </c>
      <c r="C25" s="101" t="s">
        <v>291</v>
      </c>
      <c r="D25" s="103">
        <f>SUM(E25,+H25,+K25)</f>
        <v>2689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2689</v>
      </c>
      <c r="L25" s="103">
        <v>1611</v>
      </c>
      <c r="M25" s="103">
        <v>1078</v>
      </c>
      <c r="N25" s="103">
        <f>SUM(O25,+V25,+AC25)</f>
        <v>2689</v>
      </c>
      <c r="O25" s="103">
        <f>SUM(P25:U25)</f>
        <v>1611</v>
      </c>
      <c r="P25" s="103">
        <v>1611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1078</v>
      </c>
      <c r="W25" s="103">
        <v>1078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90</v>
      </c>
      <c r="AK25" s="103">
        <v>90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49</v>
      </c>
      <c r="B26" s="113" t="s">
        <v>292</v>
      </c>
      <c r="C26" s="101" t="s">
        <v>293</v>
      </c>
      <c r="D26" s="103">
        <f>SUM(E26,+H26,+K26)</f>
        <v>1704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1704</v>
      </c>
      <c r="L26" s="103">
        <v>884</v>
      </c>
      <c r="M26" s="103">
        <v>820</v>
      </c>
      <c r="N26" s="103">
        <f>SUM(O26,+V26,+AC26)</f>
        <v>1704</v>
      </c>
      <c r="O26" s="103">
        <f>SUM(P26:U26)</f>
        <v>884</v>
      </c>
      <c r="P26" s="103">
        <v>884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820</v>
      </c>
      <c r="W26" s="103">
        <v>820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78</v>
      </c>
      <c r="AG26" s="103">
        <v>78</v>
      </c>
      <c r="AH26" s="103">
        <v>0</v>
      </c>
      <c r="AI26" s="103">
        <v>0</v>
      </c>
      <c r="AJ26" s="103">
        <f>SUM(AK26:AS26)</f>
        <v>78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78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49</v>
      </c>
      <c r="B27" s="113" t="s">
        <v>294</v>
      </c>
      <c r="C27" s="101" t="s">
        <v>295</v>
      </c>
      <c r="D27" s="103">
        <f>SUM(E27,+H27,+K27)</f>
        <v>403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403</v>
      </c>
      <c r="L27" s="103">
        <v>277</v>
      </c>
      <c r="M27" s="103">
        <v>126</v>
      </c>
      <c r="N27" s="103">
        <f>SUM(O27,+V27,+AC27)</f>
        <v>403</v>
      </c>
      <c r="O27" s="103">
        <f>SUM(P27:U27)</f>
        <v>277</v>
      </c>
      <c r="P27" s="103">
        <v>277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126</v>
      </c>
      <c r="W27" s="103">
        <v>126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21</v>
      </c>
      <c r="AG27" s="103">
        <v>21</v>
      </c>
      <c r="AH27" s="103">
        <v>0</v>
      </c>
      <c r="AI27" s="103">
        <v>0</v>
      </c>
      <c r="AJ27" s="103">
        <f>SUM(AK27:AS27)</f>
        <v>21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21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49</v>
      </c>
      <c r="B28" s="113" t="s">
        <v>296</v>
      </c>
      <c r="C28" s="101" t="s">
        <v>297</v>
      </c>
      <c r="D28" s="103">
        <f>SUM(E28,+H28,+K28)</f>
        <v>217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217</v>
      </c>
      <c r="L28" s="103">
        <v>86</v>
      </c>
      <c r="M28" s="103">
        <v>131</v>
      </c>
      <c r="N28" s="103">
        <f>SUM(O28,+V28,+AC28)</f>
        <v>217</v>
      </c>
      <c r="O28" s="103">
        <f>SUM(P28:U28)</f>
        <v>86</v>
      </c>
      <c r="P28" s="103">
        <v>86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131</v>
      </c>
      <c r="W28" s="103">
        <v>131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86</v>
      </c>
      <c r="AK28" s="103">
        <v>86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49</v>
      </c>
      <c r="B29" s="113" t="s">
        <v>298</v>
      </c>
      <c r="C29" s="101" t="s">
        <v>299</v>
      </c>
      <c r="D29" s="103">
        <f>SUM(E29,+H29,+K29)</f>
        <v>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0</v>
      </c>
      <c r="O29" s="103">
        <f>SUM(P29:U29)</f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49</v>
      </c>
      <c r="B30" s="113" t="s">
        <v>300</v>
      </c>
      <c r="C30" s="101" t="s">
        <v>301</v>
      </c>
      <c r="D30" s="103">
        <f>SUM(E30,+H30,+K30)</f>
        <v>9148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9148</v>
      </c>
      <c r="L30" s="103">
        <v>2552</v>
      </c>
      <c r="M30" s="103">
        <v>6596</v>
      </c>
      <c r="N30" s="103">
        <f>SUM(O30,+V30,+AC30)</f>
        <v>9148</v>
      </c>
      <c r="O30" s="103">
        <f>SUM(P30:U30)</f>
        <v>2552</v>
      </c>
      <c r="P30" s="103">
        <v>2552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6596</v>
      </c>
      <c r="W30" s="103">
        <v>6596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315</v>
      </c>
      <c r="AG30" s="103">
        <v>315</v>
      </c>
      <c r="AH30" s="103">
        <v>0</v>
      </c>
      <c r="AI30" s="103">
        <v>0</v>
      </c>
      <c r="AJ30" s="103">
        <f>SUM(AK30:AS30)</f>
        <v>315</v>
      </c>
      <c r="AK30" s="103">
        <v>0</v>
      </c>
      <c r="AL30" s="103">
        <v>0</v>
      </c>
      <c r="AM30" s="103">
        <v>315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49</v>
      </c>
      <c r="B31" s="113" t="s">
        <v>302</v>
      </c>
      <c r="C31" s="101" t="s">
        <v>303</v>
      </c>
      <c r="D31" s="103">
        <f>SUM(E31,+H31,+K31)</f>
        <v>6832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6832</v>
      </c>
      <c r="L31" s="103">
        <v>4535</v>
      </c>
      <c r="M31" s="103">
        <v>2297</v>
      </c>
      <c r="N31" s="103">
        <f>SUM(O31,+V31,+AC31)</f>
        <v>6832</v>
      </c>
      <c r="O31" s="103">
        <f>SUM(P31:U31)</f>
        <v>4535</v>
      </c>
      <c r="P31" s="103">
        <v>4535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2297</v>
      </c>
      <c r="W31" s="103">
        <v>2297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6832</v>
      </c>
      <c r="AK31" s="103">
        <v>6832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49</v>
      </c>
      <c r="B32" s="113" t="s">
        <v>304</v>
      </c>
      <c r="C32" s="101" t="s">
        <v>305</v>
      </c>
      <c r="D32" s="103">
        <f>SUM(E32,+H32,+K32)</f>
        <v>2712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2712</v>
      </c>
      <c r="L32" s="103">
        <v>371</v>
      </c>
      <c r="M32" s="103">
        <v>2341</v>
      </c>
      <c r="N32" s="103">
        <f>SUM(O32,+V32,+AC32)</f>
        <v>2712</v>
      </c>
      <c r="O32" s="103">
        <f>SUM(P32:U32)</f>
        <v>371</v>
      </c>
      <c r="P32" s="103">
        <v>371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2341</v>
      </c>
      <c r="W32" s="103">
        <v>2341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84</v>
      </c>
      <c r="AG32" s="103">
        <v>84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84</v>
      </c>
      <c r="AU32" s="103">
        <v>84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05214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05215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05303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05327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05346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05348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05349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05361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05363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05366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05368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05434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05463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05464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Printed>2016-10-24T05:42:31Z</cp:lastPrinted>
  <dcterms:created xsi:type="dcterms:W3CDTF">2008-01-06T09:25:24Z</dcterms:created>
  <dcterms:modified xsi:type="dcterms:W3CDTF">2022-02-03T08:29:11Z</dcterms:modified>
</cp:coreProperties>
</file>