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4宮城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'災害廃棄物事業経費（歳出）'!$2:$45</definedName>
    <definedName name="_xlnm.Print_Area" localSheetId="2">'災害廃棄物事業経費（歳入）'!$2:$45</definedName>
    <definedName name="_xlnm.Print_Area" localSheetId="0">'災害廃棄物事業経費（市町村）'!$2:$39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組合分担金内訳!$2:$39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3" i="6"/>
  <c r="E13" i="6"/>
  <c r="S45" i="3" s="1"/>
  <c r="CG45" i="4"/>
  <c r="CC45" i="4"/>
  <c r="BZ45" i="4"/>
  <c r="BW45" i="4"/>
  <c r="BT45" i="4"/>
  <c r="BM45" i="4"/>
  <c r="BJ45" i="4"/>
  <c r="CB45" i="4"/>
  <c r="CH45" i="4"/>
  <c r="CE45" i="4"/>
  <c r="CD45" i="4"/>
  <c r="BY45" i="4"/>
  <c r="BX45" i="4"/>
  <c r="BV45" i="4"/>
  <c r="BU45" i="4"/>
  <c r="BS45" i="4"/>
  <c r="BN45" i="4"/>
  <c r="BL45" i="4"/>
  <c r="BK45" i="4"/>
  <c r="DH13" i="2"/>
  <c r="DD13" i="2"/>
  <c r="DA13" i="2"/>
  <c r="CX13" i="2"/>
  <c r="CU13" i="2"/>
  <c r="CN13" i="2"/>
  <c r="CK13" i="2"/>
  <c r="DI13" i="2"/>
  <c r="DF13" i="2"/>
  <c r="DE13" i="2"/>
  <c r="DC13" i="2"/>
  <c r="BU13" i="2"/>
  <c r="CY13" i="2"/>
  <c r="CV13" i="2"/>
  <c r="BP13" i="2"/>
  <c r="CS13" i="2"/>
  <c r="CO13" i="2"/>
  <c r="BH13" i="2"/>
  <c r="CL13" i="2"/>
  <c r="AX13" i="2"/>
  <c r="AS13" i="2"/>
  <c r="AN13" i="2"/>
  <c r="AF13" i="2"/>
  <c r="AE13" i="2" s="1"/>
  <c r="N13" i="2"/>
  <c r="M13" i="2" s="1"/>
  <c r="E13" i="2"/>
  <c r="D12" i="6"/>
  <c r="E12" i="6"/>
  <c r="S44" i="3" s="1"/>
  <c r="CG44" i="4"/>
  <c r="BZ44" i="4"/>
  <c r="BY44" i="4"/>
  <c r="BT44" i="4"/>
  <c r="BS44" i="4"/>
  <c r="BM44" i="4"/>
  <c r="BL44" i="4"/>
  <c r="CH44" i="4"/>
  <c r="CB44" i="4"/>
  <c r="BN44" i="4"/>
  <c r="CE44" i="4"/>
  <c r="CD44" i="4"/>
  <c r="CC44" i="4"/>
  <c r="CA44" i="4"/>
  <c r="BX44" i="4"/>
  <c r="BV44" i="4"/>
  <c r="BR44" i="4"/>
  <c r="BK44" i="4"/>
  <c r="M44" i="3"/>
  <c r="DH12" i="2"/>
  <c r="DA12" i="2"/>
  <c r="CU12" i="2"/>
  <c r="CN12" i="2"/>
  <c r="DI12" i="2"/>
  <c r="DE12" i="2"/>
  <c r="DD12" i="2"/>
  <c r="DC12" i="2"/>
  <c r="CY12" i="2"/>
  <c r="CX12" i="2"/>
  <c r="BU12" i="2"/>
  <c r="CW12" i="2" s="1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D12" i="2" s="1"/>
  <c r="E11" i="6"/>
  <c r="D11" i="6"/>
  <c r="CE43" i="4"/>
  <c r="BY43" i="4"/>
  <c r="BS43" i="4"/>
  <c r="BL43" i="4"/>
  <c r="CH43" i="4"/>
  <c r="CG43" i="4"/>
  <c r="BZ43" i="4"/>
  <c r="BU43" i="4"/>
  <c r="BN43" i="4"/>
  <c r="BM43" i="4"/>
  <c r="CD43" i="4"/>
  <c r="CC43" i="4"/>
  <c r="CB43" i="4"/>
  <c r="BX43" i="4"/>
  <c r="BV43" i="4"/>
  <c r="BK43" i="4"/>
  <c r="M43" i="3"/>
  <c r="DI11" i="2"/>
  <c r="DH11" i="2"/>
  <c r="DA11" i="2"/>
  <c r="CV11" i="2"/>
  <c r="CU11" i="2"/>
  <c r="CN11" i="2"/>
  <c r="DE11" i="2"/>
  <c r="DD11" i="2"/>
  <c r="DC11" i="2"/>
  <c r="BZ11" i="2"/>
  <c r="CY11" i="2"/>
  <c r="CX11" i="2"/>
  <c r="BU11" i="2"/>
  <c r="BP11" i="2"/>
  <c r="CS11" i="2"/>
  <c r="CO11" i="2"/>
  <c r="CL11" i="2"/>
  <c r="CK11" i="2"/>
  <c r="BH11" i="2"/>
  <c r="BG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H42" i="4"/>
  <c r="CG42" i="4"/>
  <c r="BZ42" i="4"/>
  <c r="BU42" i="4"/>
  <c r="BT42" i="4"/>
  <c r="BN42" i="4"/>
  <c r="BM42" i="4"/>
  <c r="CC42" i="4"/>
  <c r="CB42" i="4"/>
  <c r="BW42" i="4"/>
  <c r="BJ42" i="4"/>
  <c r="CE42" i="4"/>
  <c r="CD42" i="4"/>
  <c r="BY42" i="4"/>
  <c r="BX42" i="4"/>
  <c r="BV42" i="4"/>
  <c r="BS42" i="4"/>
  <c r="BL42" i="4"/>
  <c r="BK42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H41" i="4"/>
  <c r="CG41" i="4"/>
  <c r="BZ41" i="4"/>
  <c r="BU41" i="4"/>
  <c r="BT41" i="4"/>
  <c r="BN41" i="4"/>
  <c r="BM41" i="4"/>
  <c r="CE41" i="4"/>
  <c r="CD41" i="4"/>
  <c r="CC41" i="4"/>
  <c r="CB41" i="4"/>
  <c r="BY41" i="4"/>
  <c r="BX41" i="4"/>
  <c r="BV41" i="4"/>
  <c r="BS41" i="4"/>
  <c r="BL41" i="4"/>
  <c r="BK41" i="4"/>
  <c r="DH9" i="2"/>
  <c r="DA9" i="2"/>
  <c r="CU9" i="2"/>
  <c r="CN9" i="2"/>
  <c r="DI9" i="2"/>
  <c r="DE9" i="2"/>
  <c r="DD9" i="2"/>
  <c r="DC9" i="2"/>
  <c r="BZ9" i="2"/>
  <c r="CY9" i="2"/>
  <c r="BU9" i="2"/>
  <c r="CV9" i="2"/>
  <c r="CS9" i="2"/>
  <c r="CO9" i="2"/>
  <c r="CL9" i="2"/>
  <c r="BH9" i="2"/>
  <c r="DF9" i="2"/>
  <c r="AX9" i="2"/>
  <c r="CZ9" i="2"/>
  <c r="AS9" i="2"/>
  <c r="CT9" i="2"/>
  <c r="AN9" i="2"/>
  <c r="CM9" i="2"/>
  <c r="AF9" i="2"/>
  <c r="AE9" i="2" s="1"/>
  <c r="N9" i="2"/>
  <c r="E9" i="2"/>
  <c r="E8" i="6"/>
  <c r="D8" i="6"/>
  <c r="CG40" i="4"/>
  <c r="CC40" i="4"/>
  <c r="BZ40" i="4"/>
  <c r="BW40" i="4"/>
  <c r="BT40" i="4"/>
  <c r="BM40" i="4"/>
  <c r="BJ40" i="4"/>
  <c r="CB40" i="4"/>
  <c r="CH40" i="4"/>
  <c r="CE40" i="4"/>
  <c r="CD40" i="4"/>
  <c r="BY40" i="4"/>
  <c r="BX40" i="4"/>
  <c r="BU40" i="4"/>
  <c r="BS40" i="4"/>
  <c r="BN40" i="4"/>
  <c r="BL40" i="4"/>
  <c r="BK40" i="4"/>
  <c r="M40" i="3"/>
  <c r="DH8" i="2"/>
  <c r="DD8" i="2"/>
  <c r="DA8" i="2"/>
  <c r="CX8" i="2"/>
  <c r="CU8" i="2"/>
  <c r="CN8" i="2"/>
  <c r="CK8" i="2"/>
  <c r="DF8" i="2"/>
  <c r="DE8" i="2"/>
  <c r="DC8" i="2"/>
  <c r="CZ8" i="2"/>
  <c r="CY8" i="2"/>
  <c r="BU8" i="2"/>
  <c r="BP8" i="2"/>
  <c r="CS8" i="2"/>
  <c r="CM8" i="2"/>
  <c r="CL8" i="2"/>
  <c r="BH8" i="2"/>
  <c r="DI8" i="2"/>
  <c r="AX8" i="2"/>
  <c r="AS8" i="2"/>
  <c r="CV8" i="2"/>
  <c r="AN8" i="2"/>
  <c r="CO8" i="2"/>
  <c r="AF8" i="2"/>
  <c r="AE8" i="2" s="1"/>
  <c r="N8" i="2"/>
  <c r="M8" i="2" s="1"/>
  <c r="E8" i="2"/>
  <c r="BE39" i="5"/>
  <c r="BB39" i="5"/>
  <c r="AW39" i="5"/>
  <c r="AT39" i="5"/>
  <c r="AO39" i="5"/>
  <c r="AL39" i="5"/>
  <c r="AG39" i="5"/>
  <c r="Q39" i="5"/>
  <c r="E39" i="5"/>
  <c r="D39" i="5"/>
  <c r="H39" i="5"/>
  <c r="BD39" i="4" s="1"/>
  <c r="G39" i="5"/>
  <c r="CG39" i="4"/>
  <c r="BZ39" i="4"/>
  <c r="BU39" i="4"/>
  <c r="BT39" i="4"/>
  <c r="BN39" i="4"/>
  <c r="AM39" i="4"/>
  <c r="CH39" i="4"/>
  <c r="CE39" i="4"/>
  <c r="CD39" i="4"/>
  <c r="CC39" i="4"/>
  <c r="BY39" i="4"/>
  <c r="BX39" i="4"/>
  <c r="BW39" i="4"/>
  <c r="BV39" i="4"/>
  <c r="BS39" i="4"/>
  <c r="BR39" i="4"/>
  <c r="BM39" i="4"/>
  <c r="BL39" i="4"/>
  <c r="BK39" i="4"/>
  <c r="BJ39" i="4"/>
  <c r="M39" i="3"/>
  <c r="DH39" i="1"/>
  <c r="DA39" i="1"/>
  <c r="CV39" i="1"/>
  <c r="CU39" i="1"/>
  <c r="CO39" i="1"/>
  <c r="DF39" i="1"/>
  <c r="BZ39" i="1"/>
  <c r="CZ39" i="1"/>
  <c r="CY39" i="1"/>
  <c r="CT39" i="1"/>
  <c r="BP39" i="1"/>
  <c r="CN39" i="1"/>
  <c r="BH39" i="1"/>
  <c r="DI39" i="1"/>
  <c r="DD39" i="1"/>
  <c r="DC39" i="1"/>
  <c r="CX39" i="1"/>
  <c r="AS39" i="1"/>
  <c r="AN39" i="1"/>
  <c r="CL39" i="1"/>
  <c r="CK39" i="1"/>
  <c r="E39" i="1"/>
  <c r="BE38" i="5"/>
  <c r="BB38" i="5"/>
  <c r="AW38" i="5"/>
  <c r="AT38" i="5"/>
  <c r="AO38" i="5"/>
  <c r="AL38" i="5"/>
  <c r="AG38" i="5"/>
  <c r="H38" i="5"/>
  <c r="N38" i="5"/>
  <c r="G38" i="5"/>
  <c r="BN38" i="1" s="1"/>
  <c r="D38" i="5"/>
  <c r="AL38" i="1" s="1"/>
  <c r="CE38" i="4"/>
  <c r="BZ38" i="4"/>
  <c r="BY38" i="4"/>
  <c r="BT38" i="4"/>
  <c r="BS38" i="4"/>
  <c r="BN38" i="4"/>
  <c r="BM38" i="4"/>
  <c r="CH38" i="4"/>
  <c r="CG38" i="4"/>
  <c r="CD38" i="4"/>
  <c r="CC38" i="4"/>
  <c r="CB38" i="4"/>
  <c r="BX38" i="4"/>
  <c r="BW38" i="4"/>
  <c r="BU38" i="4"/>
  <c r="BR38" i="4"/>
  <c r="BQ38" i="4"/>
  <c r="BL38" i="4"/>
  <c r="BK38" i="4"/>
  <c r="BJ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CH37" i="4"/>
  <c r="CG37" i="4"/>
  <c r="CB37" i="4"/>
  <c r="BU37" i="4"/>
  <c r="BJ37" i="4"/>
  <c r="CE37" i="4"/>
  <c r="CD37" i="4"/>
  <c r="CC37" i="4"/>
  <c r="BZ37" i="4"/>
  <c r="BY37" i="4"/>
  <c r="BX37" i="4"/>
  <c r="BW37" i="4"/>
  <c r="BT37" i="4"/>
  <c r="BS37" i="4"/>
  <c r="BR37" i="4"/>
  <c r="BN37" i="4"/>
  <c r="BM37" i="4"/>
  <c r="BL37" i="4"/>
  <c r="BK37" i="4"/>
  <c r="DH37" i="1"/>
  <c r="DE37" i="1"/>
  <c r="CY37" i="1"/>
  <c r="CV37" i="1"/>
  <c r="CS37" i="1"/>
  <c r="CM37" i="1"/>
  <c r="DI37" i="1"/>
  <c r="DF37" i="1"/>
  <c r="BZ37" i="1"/>
  <c r="DA37" i="1"/>
  <c r="CZ37" i="1"/>
  <c r="BU37" i="1"/>
  <c r="CU37" i="1"/>
  <c r="CT37" i="1"/>
  <c r="BP37" i="1"/>
  <c r="CO37" i="1"/>
  <c r="CN37" i="1"/>
  <c r="BH37" i="1"/>
  <c r="DD37" i="1"/>
  <c r="AX37" i="1"/>
  <c r="CX37" i="1"/>
  <c r="AN37" i="1"/>
  <c r="CL37" i="1"/>
  <c r="AF37" i="1"/>
  <c r="AE37" i="1" s="1"/>
  <c r="N37" i="1"/>
  <c r="BE36" i="5"/>
  <c r="BB36" i="5"/>
  <c r="AW36" i="5"/>
  <c r="AT36" i="5"/>
  <c r="AO36" i="5"/>
  <c r="AL36" i="5"/>
  <c r="AG36" i="5"/>
  <c r="H36" i="5"/>
  <c r="Q36" i="5"/>
  <c r="N36" i="5"/>
  <c r="D36" i="5"/>
  <c r="E36" i="5"/>
  <c r="AB36" i="4" s="1"/>
  <c r="CE36" i="4"/>
  <c r="BZ36" i="4"/>
  <c r="BY36" i="4"/>
  <c r="BT36" i="4"/>
  <c r="BS36" i="4"/>
  <c r="BN36" i="4"/>
  <c r="BM36" i="4"/>
  <c r="CC36" i="4"/>
  <c r="BW36" i="4"/>
  <c r="BK36" i="4"/>
  <c r="CH36" i="4"/>
  <c r="CG36" i="4"/>
  <c r="CD36" i="4"/>
  <c r="CB36" i="4"/>
  <c r="BX36" i="4"/>
  <c r="BU36" i="4"/>
  <c r="BL36" i="4"/>
  <c r="BJ36" i="4"/>
  <c r="M36" i="3"/>
  <c r="DH36" i="1"/>
  <c r="CV36" i="1"/>
  <c r="DF36" i="1"/>
  <c r="BZ36" i="1"/>
  <c r="DA36" i="1"/>
  <c r="CZ36" i="1"/>
  <c r="CY36" i="1"/>
  <c r="CU36" i="1"/>
  <c r="CT36" i="1"/>
  <c r="BP36" i="1"/>
  <c r="CO36" i="1"/>
  <c r="CN36" i="1"/>
  <c r="BH36" i="1"/>
  <c r="DI36" i="1"/>
  <c r="DD36" i="1"/>
  <c r="DC36" i="1"/>
  <c r="CX36" i="1"/>
  <c r="AN36" i="1"/>
  <c r="CL36" i="1"/>
  <c r="CK36" i="1"/>
  <c r="N36" i="1"/>
  <c r="E36" i="1"/>
  <c r="BE35" i="5"/>
  <c r="BB35" i="5"/>
  <c r="AW35" i="5"/>
  <c r="AT35" i="5"/>
  <c r="AO35" i="5"/>
  <c r="AL35" i="5"/>
  <c r="AG35" i="5"/>
  <c r="Q35" i="5"/>
  <c r="E35" i="5"/>
  <c r="D35" i="5"/>
  <c r="G35" i="5"/>
  <c r="AM35" i="4" s="1"/>
  <c r="CG35" i="4"/>
  <c r="BZ35" i="4"/>
  <c r="BU35" i="4"/>
  <c r="BT35" i="4"/>
  <c r="BN35" i="4"/>
  <c r="CH35" i="4"/>
  <c r="CE35" i="4"/>
  <c r="CD35" i="4"/>
  <c r="CC35" i="4"/>
  <c r="CB35" i="4"/>
  <c r="BY35" i="4"/>
  <c r="BX35" i="4"/>
  <c r="BW35" i="4"/>
  <c r="BS35" i="4"/>
  <c r="BR35" i="4"/>
  <c r="BM35" i="4"/>
  <c r="BL35" i="4"/>
  <c r="BK35" i="4"/>
  <c r="BJ35" i="4"/>
  <c r="M35" i="3"/>
  <c r="DF35" i="1"/>
  <c r="DA35" i="1"/>
  <c r="CZ35" i="1"/>
  <c r="CU35" i="1"/>
  <c r="CT35" i="1"/>
  <c r="CO35" i="1"/>
  <c r="CN35" i="1"/>
  <c r="DE35" i="1"/>
  <c r="DD35" i="1"/>
  <c r="BZ35" i="1"/>
  <c r="CY35" i="1"/>
  <c r="CX35" i="1"/>
  <c r="CS35" i="1"/>
  <c r="BP35" i="1"/>
  <c r="CM35" i="1"/>
  <c r="CL35" i="1"/>
  <c r="BH35" i="1"/>
  <c r="DI35" i="1"/>
  <c r="DH35" i="1"/>
  <c r="DC35" i="1"/>
  <c r="AX35" i="1"/>
  <c r="AS35" i="1"/>
  <c r="CV35" i="1"/>
  <c r="AN35" i="1"/>
  <c r="CK35" i="1"/>
  <c r="AF35" i="1"/>
  <c r="AE35" i="1" s="1"/>
  <c r="E35" i="1"/>
  <c r="BE34" i="5"/>
  <c r="BB34" i="5"/>
  <c r="AW34" i="5"/>
  <c r="AT34" i="5"/>
  <c r="AO34" i="5"/>
  <c r="AL34" i="5"/>
  <c r="AG34" i="5"/>
  <c r="H34" i="5"/>
  <c r="Q34" i="5"/>
  <c r="E34" i="5"/>
  <c r="D34" i="5"/>
  <c r="G34" i="5"/>
  <c r="AM34" i="4" s="1"/>
  <c r="CG34" i="4"/>
  <c r="BZ34" i="4"/>
  <c r="BU34" i="4"/>
  <c r="BT34" i="4"/>
  <c r="BN34" i="4"/>
  <c r="CH34" i="4"/>
  <c r="CE34" i="4"/>
  <c r="CD34" i="4"/>
  <c r="CC34" i="4"/>
  <c r="CB34" i="4"/>
  <c r="BY34" i="4"/>
  <c r="BX34" i="4"/>
  <c r="BW34" i="4"/>
  <c r="BV34" i="4"/>
  <c r="BS34" i="4"/>
  <c r="BR34" i="4"/>
  <c r="BQ34" i="4"/>
  <c r="BM34" i="4"/>
  <c r="BL34" i="4"/>
  <c r="BK34" i="4"/>
  <c r="BJ34" i="4"/>
  <c r="DI34" i="1"/>
  <c r="DH34" i="1"/>
  <c r="DC34" i="1"/>
  <c r="CV34" i="1"/>
  <c r="CK34" i="1"/>
  <c r="BZ34" i="1"/>
  <c r="DE34" i="1"/>
  <c r="DA34" i="1"/>
  <c r="CZ34" i="1"/>
  <c r="CY34" i="1"/>
  <c r="CU34" i="1"/>
  <c r="CT34" i="1"/>
  <c r="CS34" i="1"/>
  <c r="BH34" i="1"/>
  <c r="CM34" i="1"/>
  <c r="DD34" i="1"/>
  <c r="CX34" i="1"/>
  <c r="AN34" i="1"/>
  <c r="CL34" i="1"/>
  <c r="N34" i="1"/>
  <c r="E34" i="1"/>
  <c r="BE33" i="5"/>
  <c r="BB33" i="5"/>
  <c r="AW33" i="5"/>
  <c r="AT33" i="5"/>
  <c r="AO33" i="5"/>
  <c r="AL33" i="5"/>
  <c r="AG33" i="5"/>
  <c r="E33" i="5"/>
  <c r="Q33" i="5"/>
  <c r="G33" i="5"/>
  <c r="N33" i="5"/>
  <c r="CG33" i="4"/>
  <c r="BZ33" i="4"/>
  <c r="BT33" i="4"/>
  <c r="BN33" i="4"/>
  <c r="CE33" i="4"/>
  <c r="BY33" i="4"/>
  <c r="BS33" i="4"/>
  <c r="BM33" i="4"/>
  <c r="CH33" i="4"/>
  <c r="CD33" i="4"/>
  <c r="CC33" i="4"/>
  <c r="CB33" i="4"/>
  <c r="BX33" i="4"/>
  <c r="BW33" i="4"/>
  <c r="BV33" i="4"/>
  <c r="BU33" i="4"/>
  <c r="BR33" i="4"/>
  <c r="BQ33" i="4"/>
  <c r="BL33" i="4"/>
  <c r="BK33" i="4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M33" i="1" s="1"/>
  <c r="E33" i="1"/>
  <c r="BE32" i="5"/>
  <c r="BB32" i="5"/>
  <c r="AW32" i="5"/>
  <c r="AT32" i="5"/>
  <c r="AO32" i="5"/>
  <c r="AL32" i="5"/>
  <c r="AG32" i="5"/>
  <c r="H32" i="5"/>
  <c r="N32" i="5"/>
  <c r="G32" i="5"/>
  <c r="E32" i="5"/>
  <c r="BC32" i="1" s="1"/>
  <c r="D32" i="5"/>
  <c r="K32" i="4" s="1"/>
  <c r="CG32" i="4"/>
  <c r="BU32" i="4"/>
  <c r="BZ32" i="4"/>
  <c r="BT32" i="4"/>
  <c r="BN32" i="4"/>
  <c r="CH32" i="4"/>
  <c r="CE32" i="4"/>
  <c r="CD32" i="4"/>
  <c r="CC32" i="4"/>
  <c r="CB32" i="4"/>
  <c r="BY32" i="4"/>
  <c r="BX32" i="4"/>
  <c r="BW32" i="4"/>
  <c r="BV32" i="4"/>
  <c r="BS32" i="4"/>
  <c r="BR32" i="4"/>
  <c r="BM32" i="4"/>
  <c r="BL32" i="4"/>
  <c r="BK32" i="4"/>
  <c r="BJ32" i="4"/>
  <c r="DH32" i="1"/>
  <c r="CV32" i="1"/>
  <c r="DF32" i="1"/>
  <c r="BZ32" i="1"/>
  <c r="DA32" i="1"/>
  <c r="CZ32" i="1"/>
  <c r="CY32" i="1"/>
  <c r="CU32" i="1"/>
  <c r="CT32" i="1"/>
  <c r="BP32" i="1"/>
  <c r="CO32" i="1"/>
  <c r="CN32" i="1"/>
  <c r="BH32" i="1"/>
  <c r="DI32" i="1"/>
  <c r="DD32" i="1"/>
  <c r="DC32" i="1"/>
  <c r="CX32" i="1"/>
  <c r="AN32" i="1"/>
  <c r="CL32" i="1"/>
  <c r="CK32" i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CH31" i="4"/>
  <c r="CC31" i="4"/>
  <c r="CB31" i="4"/>
  <c r="BW31" i="4"/>
  <c r="BK31" i="4"/>
  <c r="BJ31" i="4"/>
  <c r="CG31" i="4"/>
  <c r="CE31" i="4"/>
  <c r="CD31" i="4"/>
  <c r="BZ31" i="4"/>
  <c r="BY31" i="4"/>
  <c r="BV31" i="4"/>
  <c r="BU31" i="4"/>
  <c r="BT31" i="4"/>
  <c r="BS31" i="4"/>
  <c r="BN31" i="4"/>
  <c r="BM31" i="4"/>
  <c r="BL31" i="4"/>
  <c r="M31" i="3"/>
  <c r="DH31" i="1"/>
  <c r="DE31" i="1"/>
  <c r="CY31" i="1"/>
  <c r="CV31" i="1"/>
  <c r="CS31" i="1"/>
  <c r="CM31" i="1"/>
  <c r="DI31" i="1"/>
  <c r="DF31" i="1"/>
  <c r="BZ31" i="1"/>
  <c r="DA31" i="1"/>
  <c r="CZ31" i="1"/>
  <c r="BU31" i="1"/>
  <c r="CU31" i="1"/>
  <c r="CT31" i="1"/>
  <c r="BP31" i="1"/>
  <c r="CO31" i="1"/>
  <c r="CN31" i="1"/>
  <c r="BH31" i="1"/>
  <c r="DD31" i="1"/>
  <c r="AX31" i="1"/>
  <c r="CX31" i="1"/>
  <c r="AN31" i="1"/>
  <c r="CL31" i="1"/>
  <c r="AF31" i="1"/>
  <c r="AE31" i="1" s="1"/>
  <c r="N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E29" i="5"/>
  <c r="H29" i="5"/>
  <c r="G29" i="5"/>
  <c r="N29" i="5"/>
  <c r="D29" i="5"/>
  <c r="K29" i="4" s="1"/>
  <c r="CG29" i="4"/>
  <c r="BU29" i="4"/>
  <c r="BZ29" i="4"/>
  <c r="BT29" i="4"/>
  <c r="BN29" i="4"/>
  <c r="CH29" i="4"/>
  <c r="CE29" i="4"/>
  <c r="CD29" i="4"/>
  <c r="CC29" i="4"/>
  <c r="CB29" i="4"/>
  <c r="BY29" i="4"/>
  <c r="BV29" i="4"/>
  <c r="BW29" i="4"/>
  <c r="BS29" i="4"/>
  <c r="BM29" i="4"/>
  <c r="BL29" i="4"/>
  <c r="BK29" i="4"/>
  <c r="BJ29" i="4"/>
  <c r="M29" i="3"/>
  <c r="DH29" i="1"/>
  <c r="CV29" i="1"/>
  <c r="DF29" i="1"/>
  <c r="BZ29" i="1"/>
  <c r="DA29" i="1"/>
  <c r="CZ29" i="1"/>
  <c r="CY29" i="1"/>
  <c r="CU29" i="1"/>
  <c r="CT29" i="1"/>
  <c r="BP29" i="1"/>
  <c r="CO29" i="1"/>
  <c r="CN29" i="1"/>
  <c r="BH29" i="1"/>
  <c r="DI29" i="1"/>
  <c r="DD29" i="1"/>
  <c r="DC29" i="1"/>
  <c r="CX29" i="1"/>
  <c r="AN29" i="1"/>
  <c r="CL29" i="1"/>
  <c r="CK29" i="1"/>
  <c r="N29" i="1"/>
  <c r="E29" i="1"/>
  <c r="BE28" i="5"/>
  <c r="BB28" i="5"/>
  <c r="AW28" i="5"/>
  <c r="AT28" i="5"/>
  <c r="AO28" i="5"/>
  <c r="AL28" i="5"/>
  <c r="AG28" i="5"/>
  <c r="E28" i="5"/>
  <c r="Q28" i="5"/>
  <c r="G28" i="5"/>
  <c r="N28" i="5"/>
  <c r="D28" i="5"/>
  <c r="H28" i="5"/>
  <c r="BD28" i="4" s="1"/>
  <c r="CD28" i="4"/>
  <c r="CC28" i="4"/>
  <c r="BX28" i="4"/>
  <c r="BW28" i="4"/>
  <c r="BR28" i="4"/>
  <c r="BL28" i="4"/>
  <c r="BK28" i="4"/>
  <c r="CG28" i="4"/>
  <c r="BU28" i="4"/>
  <c r="CH28" i="4"/>
  <c r="CE28" i="4"/>
  <c r="CB28" i="4"/>
  <c r="BZ28" i="4"/>
  <c r="BY28" i="4"/>
  <c r="BV28" i="4"/>
  <c r="BT28" i="4"/>
  <c r="BN28" i="4"/>
  <c r="BM28" i="4"/>
  <c r="BJ28" i="4"/>
  <c r="M28" i="3"/>
  <c r="DI28" i="1"/>
  <c r="DH28" i="1"/>
  <c r="DC28" i="1"/>
  <c r="CV28" i="1"/>
  <c r="CK28" i="1"/>
  <c r="DF28" i="1"/>
  <c r="DE28" i="1"/>
  <c r="DD28" i="1"/>
  <c r="DA28" i="1"/>
  <c r="CZ28" i="1"/>
  <c r="CY28" i="1"/>
  <c r="CX28" i="1"/>
  <c r="CU28" i="1"/>
  <c r="CT28" i="1"/>
  <c r="CS28" i="1"/>
  <c r="CN28" i="1"/>
  <c r="CM28" i="1"/>
  <c r="CL28" i="1"/>
  <c r="AX28" i="1"/>
  <c r="AS28" i="1"/>
  <c r="AN28" i="1"/>
  <c r="AF28" i="1"/>
  <c r="AE28" i="1" s="1"/>
  <c r="N28" i="1"/>
  <c r="BE27" i="5"/>
  <c r="BB27" i="5"/>
  <c r="AW27" i="5"/>
  <c r="AT27" i="5"/>
  <c r="AO27" i="5"/>
  <c r="AL27" i="5"/>
  <c r="AG27" i="5"/>
  <c r="H27" i="5"/>
  <c r="Q27" i="5"/>
  <c r="N27" i="5"/>
  <c r="D27" i="5"/>
  <c r="G27" i="5"/>
  <c r="CG27" i="4"/>
  <c r="BZ27" i="4"/>
  <c r="BU27" i="4"/>
  <c r="BT27" i="4"/>
  <c r="BN27" i="4"/>
  <c r="AM27" i="4"/>
  <c r="CH27" i="4"/>
  <c r="CE27" i="4"/>
  <c r="CD27" i="4"/>
  <c r="CC27" i="4"/>
  <c r="CB27" i="4"/>
  <c r="BY27" i="4"/>
  <c r="BX27" i="4"/>
  <c r="BW27" i="4"/>
  <c r="BV27" i="4"/>
  <c r="BS27" i="4"/>
  <c r="BR27" i="4"/>
  <c r="BQ27" i="4"/>
  <c r="BM27" i="4"/>
  <c r="BL27" i="4"/>
  <c r="BK27" i="4"/>
  <c r="BJ27" i="4"/>
  <c r="M27" i="3"/>
  <c r="DH27" i="1"/>
  <c r="CV27" i="1"/>
  <c r="DF27" i="1"/>
  <c r="BZ27" i="1"/>
  <c r="DA27" i="1"/>
  <c r="CZ27" i="1"/>
  <c r="CY27" i="1"/>
  <c r="CU27" i="1"/>
  <c r="CT27" i="1"/>
  <c r="BP27" i="1"/>
  <c r="CO27" i="1"/>
  <c r="CN27" i="1"/>
  <c r="BH27" i="1"/>
  <c r="DI27" i="1"/>
  <c r="DD27" i="1"/>
  <c r="DC27" i="1"/>
  <c r="CX27" i="1"/>
  <c r="AS27" i="1"/>
  <c r="AN27" i="1"/>
  <c r="CL27" i="1"/>
  <c r="CK27" i="1"/>
  <c r="E27" i="1"/>
  <c r="BE26" i="5"/>
  <c r="BB26" i="5"/>
  <c r="AW26" i="5"/>
  <c r="AT26" i="5"/>
  <c r="AO26" i="5"/>
  <c r="AL26" i="5"/>
  <c r="AG26" i="5"/>
  <c r="H26" i="5"/>
  <c r="Q26" i="5"/>
  <c r="N26" i="5"/>
  <c r="D26" i="5"/>
  <c r="G26" i="5"/>
  <c r="AM26" i="4" s="1"/>
  <c r="CG26" i="4"/>
  <c r="BZ26" i="4"/>
  <c r="BU26" i="4"/>
  <c r="BT26" i="4"/>
  <c r="BN26" i="4"/>
  <c r="CH26" i="4"/>
  <c r="CE26" i="4"/>
  <c r="CD26" i="4"/>
  <c r="CC26" i="4"/>
  <c r="BY26" i="4"/>
  <c r="BX26" i="4"/>
  <c r="BW26" i="4"/>
  <c r="BV26" i="4"/>
  <c r="BS26" i="4"/>
  <c r="BR26" i="4"/>
  <c r="BM26" i="4"/>
  <c r="BL26" i="4"/>
  <c r="BK26" i="4"/>
  <c r="DH26" i="1"/>
  <c r="CV26" i="1"/>
  <c r="DF26" i="1"/>
  <c r="BZ26" i="1"/>
  <c r="DA26" i="1"/>
  <c r="CZ26" i="1"/>
  <c r="CY26" i="1"/>
  <c r="CU26" i="1"/>
  <c r="CT26" i="1"/>
  <c r="BP26" i="1"/>
  <c r="CO26" i="1"/>
  <c r="CN26" i="1"/>
  <c r="BH26" i="1"/>
  <c r="DI26" i="1"/>
  <c r="DD26" i="1"/>
  <c r="DC26" i="1"/>
  <c r="CX26" i="1"/>
  <c r="AN26" i="1"/>
  <c r="CL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G25" i="5"/>
  <c r="CH25" i="4"/>
  <c r="CC25" i="4"/>
  <c r="CB25" i="4"/>
  <c r="BW25" i="4"/>
  <c r="BK25" i="4"/>
  <c r="BJ25" i="4"/>
  <c r="CG25" i="4"/>
  <c r="CE25" i="4"/>
  <c r="CD25" i="4"/>
  <c r="CA25" i="4"/>
  <c r="BZ25" i="4"/>
  <c r="BY25" i="4"/>
  <c r="BU25" i="4"/>
  <c r="BT25" i="4"/>
  <c r="BS25" i="4"/>
  <c r="BN25" i="4"/>
  <c r="BM25" i="4"/>
  <c r="BL25" i="4"/>
  <c r="DI25" i="1"/>
  <c r="DF25" i="1"/>
  <c r="DC25" i="1"/>
  <c r="CZ25" i="1"/>
  <c r="CT25" i="1"/>
  <c r="CN25" i="1"/>
  <c r="CK25" i="1"/>
  <c r="DH25" i="1"/>
  <c r="DE25" i="1"/>
  <c r="DD25" i="1"/>
  <c r="DA25" i="1"/>
  <c r="CY25" i="1"/>
  <c r="CX25" i="1"/>
  <c r="CV25" i="1"/>
  <c r="CU25" i="1"/>
  <c r="CS25" i="1"/>
  <c r="CO25" i="1"/>
  <c r="CM25" i="1"/>
  <c r="CL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N24" i="5"/>
  <c r="E24" i="5"/>
  <c r="BC24" i="1" s="1"/>
  <c r="D24" i="5"/>
  <c r="K24" i="4" s="1"/>
  <c r="CH24" i="4"/>
  <c r="CC24" i="4"/>
  <c r="CB24" i="4"/>
  <c r="BW24" i="4"/>
  <c r="BK24" i="4"/>
  <c r="BJ24" i="4"/>
  <c r="CG24" i="4"/>
  <c r="CE24" i="4"/>
  <c r="CD24" i="4"/>
  <c r="CA24" i="4"/>
  <c r="BZ24" i="4"/>
  <c r="BY24" i="4"/>
  <c r="BV24" i="4"/>
  <c r="BU24" i="4"/>
  <c r="BT24" i="4"/>
  <c r="BS24" i="4"/>
  <c r="BN24" i="4"/>
  <c r="BM24" i="4"/>
  <c r="BL24" i="4"/>
  <c r="M24" i="3"/>
  <c r="DH24" i="1"/>
  <c r="DA24" i="1"/>
  <c r="CV24" i="1"/>
  <c r="CU24" i="1"/>
  <c r="CO24" i="1"/>
  <c r="DF24" i="1"/>
  <c r="DE24" i="1"/>
  <c r="BZ24" i="1"/>
  <c r="CZ24" i="1"/>
  <c r="CY24" i="1"/>
  <c r="CT24" i="1"/>
  <c r="BP24" i="1"/>
  <c r="CN24" i="1"/>
  <c r="CM24" i="1"/>
  <c r="BH24" i="1"/>
  <c r="DI24" i="1"/>
  <c r="DD24" i="1"/>
  <c r="DC24" i="1"/>
  <c r="CX24" i="1"/>
  <c r="AS24" i="1"/>
  <c r="AN24" i="1"/>
  <c r="CL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G23" i="5"/>
  <c r="CG23" i="4"/>
  <c r="BZ23" i="4"/>
  <c r="BU23" i="4"/>
  <c r="BT23" i="4"/>
  <c r="BN23" i="4"/>
  <c r="CH23" i="4"/>
  <c r="CE23" i="4"/>
  <c r="CD23" i="4"/>
  <c r="CC23" i="4"/>
  <c r="BY23" i="4"/>
  <c r="BX23" i="4"/>
  <c r="BW23" i="4"/>
  <c r="BV23" i="4"/>
  <c r="BS23" i="4"/>
  <c r="BR23" i="4"/>
  <c r="BM23" i="4"/>
  <c r="BL23" i="4"/>
  <c r="BK23" i="4"/>
  <c r="M23" i="3"/>
  <c r="DC23" i="1"/>
  <c r="DF23" i="1"/>
  <c r="DE23" i="1"/>
  <c r="DD23" i="1"/>
  <c r="DA23" i="1"/>
  <c r="CZ23" i="1"/>
  <c r="CY23" i="1"/>
  <c r="BU23" i="1"/>
  <c r="CU23" i="1"/>
  <c r="CT23" i="1"/>
  <c r="BP23" i="1"/>
  <c r="CO23" i="1"/>
  <c r="CN23" i="1"/>
  <c r="CM23" i="1"/>
  <c r="CL23" i="1"/>
  <c r="DI23" i="1"/>
  <c r="DH23" i="1"/>
  <c r="AX23" i="1"/>
  <c r="AS23" i="1"/>
  <c r="CV23" i="1"/>
  <c r="AN23" i="1"/>
  <c r="CK23" i="1"/>
  <c r="N23" i="1"/>
  <c r="M23" i="1" s="1"/>
  <c r="E23" i="1"/>
  <c r="D23" i="1" s="1"/>
  <c r="BE22" i="5"/>
  <c r="BB22" i="5"/>
  <c r="AW22" i="5"/>
  <c r="AT22" i="5"/>
  <c r="AO22" i="5"/>
  <c r="AL22" i="5"/>
  <c r="AG22" i="5"/>
  <c r="H22" i="5"/>
  <c r="Q22" i="5"/>
  <c r="E22" i="5"/>
  <c r="D22" i="5"/>
  <c r="G22" i="5"/>
  <c r="CG22" i="4"/>
  <c r="BU22" i="4"/>
  <c r="CD22" i="4"/>
  <c r="BX22" i="4"/>
  <c r="BL22" i="4"/>
  <c r="CH22" i="4"/>
  <c r="CE22" i="4"/>
  <c r="CC22" i="4"/>
  <c r="CB22" i="4"/>
  <c r="BZ22" i="4"/>
  <c r="BY22" i="4"/>
  <c r="BW22" i="4"/>
  <c r="BT22" i="4"/>
  <c r="BS22" i="4"/>
  <c r="BQ22" i="4"/>
  <c r="BN22" i="4"/>
  <c r="BM22" i="4"/>
  <c r="BK22" i="4"/>
  <c r="BJ22" i="4"/>
  <c r="M22" i="3"/>
  <c r="DH22" i="1"/>
  <c r="DA22" i="1"/>
  <c r="CV22" i="1"/>
  <c r="CU22" i="1"/>
  <c r="CO22" i="1"/>
  <c r="DI22" i="1"/>
  <c r="DF22" i="1"/>
  <c r="BZ22" i="1"/>
  <c r="DC22" i="1"/>
  <c r="CZ22" i="1"/>
  <c r="CY22" i="1"/>
  <c r="CT22" i="1"/>
  <c r="BP22" i="1"/>
  <c r="CN22" i="1"/>
  <c r="BH22" i="1"/>
  <c r="CK22" i="1"/>
  <c r="DD22" i="1"/>
  <c r="AX22" i="1"/>
  <c r="CX22" i="1"/>
  <c r="AS22" i="1"/>
  <c r="AN22" i="1"/>
  <c r="CL22" i="1"/>
  <c r="AF22" i="1"/>
  <c r="AE22" i="1" s="1"/>
  <c r="N22" i="1"/>
  <c r="M22" i="1" s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CG21" i="4"/>
  <c r="BZ21" i="4"/>
  <c r="BU21" i="4"/>
  <c r="BT21" i="4"/>
  <c r="BN21" i="4"/>
  <c r="CH21" i="4"/>
  <c r="CE21" i="4"/>
  <c r="CD21" i="4"/>
  <c r="CC21" i="4"/>
  <c r="CA21" i="4"/>
  <c r="BY21" i="4"/>
  <c r="BX21" i="4"/>
  <c r="BW21" i="4"/>
  <c r="BV21" i="4"/>
  <c r="BS21" i="4"/>
  <c r="BR21" i="4"/>
  <c r="BM21" i="4"/>
  <c r="BL21" i="4"/>
  <c r="BK21" i="4"/>
  <c r="M21" i="3"/>
  <c r="DH21" i="1"/>
  <c r="CV21" i="1"/>
  <c r="DF21" i="1"/>
  <c r="BZ21" i="1"/>
  <c r="DA21" i="1"/>
  <c r="CZ21" i="1"/>
  <c r="CY21" i="1"/>
  <c r="CU21" i="1"/>
  <c r="CT21" i="1"/>
  <c r="BP21" i="1"/>
  <c r="CO21" i="1"/>
  <c r="CN21" i="1"/>
  <c r="BH21" i="1"/>
  <c r="DI21" i="1"/>
  <c r="DD21" i="1"/>
  <c r="AX21" i="1"/>
  <c r="CX21" i="1"/>
  <c r="AS21" i="1"/>
  <c r="AN21" i="1"/>
  <c r="CL21" i="1"/>
  <c r="CK21" i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E20" i="5"/>
  <c r="D20" i="5"/>
  <c r="G20" i="5"/>
  <c r="CC20" i="4"/>
  <c r="BW20" i="4"/>
  <c r="BK20" i="4"/>
  <c r="CG20" i="4"/>
  <c r="CD20" i="4"/>
  <c r="BX20" i="4"/>
  <c r="BU20" i="4"/>
  <c r="BL20" i="4"/>
  <c r="CH20" i="4"/>
  <c r="CE20" i="4"/>
  <c r="CB20" i="4"/>
  <c r="BZ20" i="4"/>
  <c r="BT20" i="4"/>
  <c r="BN20" i="4"/>
  <c r="BM20" i="4"/>
  <c r="BJ20" i="4"/>
  <c r="D20" i="3"/>
  <c r="DA20" i="1"/>
  <c r="CU20" i="1"/>
  <c r="CO20" i="1"/>
  <c r="DF20" i="1"/>
  <c r="DE20" i="1"/>
  <c r="DD20" i="1"/>
  <c r="CZ20" i="1"/>
  <c r="CY20" i="1"/>
  <c r="CX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D19" i="5"/>
  <c r="H19" i="5"/>
  <c r="BD19" i="4" s="1"/>
  <c r="G19" i="5"/>
  <c r="CH19" i="4"/>
  <c r="CG19" i="4"/>
  <c r="CB19" i="4"/>
  <c r="BU19" i="4"/>
  <c r="BJ19" i="4"/>
  <c r="CE19" i="4"/>
  <c r="CD19" i="4"/>
  <c r="CA19" i="4"/>
  <c r="BZ19" i="4"/>
  <c r="BY19" i="4"/>
  <c r="BX19" i="4"/>
  <c r="BT19" i="4"/>
  <c r="BS19" i="4"/>
  <c r="BR19" i="4"/>
  <c r="BN19" i="4"/>
  <c r="BM19" i="4"/>
  <c r="BL19" i="4"/>
  <c r="DH19" i="1"/>
  <c r="CV19" i="1"/>
  <c r="CO19" i="1"/>
  <c r="DF19" i="1"/>
  <c r="DE19" i="1"/>
  <c r="DA19" i="1"/>
  <c r="CZ19" i="1"/>
  <c r="CY19" i="1"/>
  <c r="CU19" i="1"/>
  <c r="CT19" i="1"/>
  <c r="BP19" i="1"/>
  <c r="CN19" i="1"/>
  <c r="BH19" i="1"/>
  <c r="DI19" i="1"/>
  <c r="DD19" i="1"/>
  <c r="AX19" i="1"/>
  <c r="CX19" i="1"/>
  <c r="AS19" i="1"/>
  <c r="AN19" i="1"/>
  <c r="CL19" i="1"/>
  <c r="CK19" i="1"/>
  <c r="E19" i="1"/>
  <c r="BE18" i="5"/>
  <c r="BB18" i="5"/>
  <c r="AW18" i="5"/>
  <c r="AT18" i="5"/>
  <c r="AO18" i="5"/>
  <c r="AL18" i="5"/>
  <c r="AG18" i="5"/>
  <c r="H18" i="5"/>
  <c r="Q18" i="5"/>
  <c r="N18" i="5"/>
  <c r="D18" i="5"/>
  <c r="G18" i="5"/>
  <c r="CG18" i="4"/>
  <c r="BZ18" i="4"/>
  <c r="BU18" i="4"/>
  <c r="BT18" i="4"/>
  <c r="BN18" i="4"/>
  <c r="CH18" i="4"/>
  <c r="CE18" i="4"/>
  <c r="CD18" i="4"/>
  <c r="CC18" i="4"/>
  <c r="BY18" i="4"/>
  <c r="BX18" i="4"/>
  <c r="BW18" i="4"/>
  <c r="BV18" i="4"/>
  <c r="BS18" i="4"/>
  <c r="BR18" i="4"/>
  <c r="BM18" i="4"/>
  <c r="BL18" i="4"/>
  <c r="BK18" i="4"/>
  <c r="DA18" i="1"/>
  <c r="CU18" i="1"/>
  <c r="CO18" i="1"/>
  <c r="DF18" i="1"/>
  <c r="DE18" i="1"/>
  <c r="DD18" i="1"/>
  <c r="CZ18" i="1"/>
  <c r="CY18" i="1"/>
  <c r="BU18" i="1"/>
  <c r="CT18" i="1"/>
  <c r="BP18" i="1"/>
  <c r="CN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BN17" i="1" s="1"/>
  <c r="BZ17" i="4"/>
  <c r="BT17" i="4"/>
  <c r="BN17" i="4"/>
  <c r="CG17" i="4"/>
  <c r="BU17" i="4"/>
  <c r="CH17" i="4"/>
  <c r="CE17" i="4"/>
  <c r="CD17" i="4"/>
  <c r="CC17" i="4"/>
  <c r="CB17" i="4"/>
  <c r="BY17" i="4"/>
  <c r="BX17" i="4"/>
  <c r="BW17" i="4"/>
  <c r="BV17" i="4"/>
  <c r="BS17" i="4"/>
  <c r="BR17" i="4"/>
  <c r="BM17" i="4"/>
  <c r="BL17" i="4"/>
  <c r="BK17" i="4"/>
  <c r="BJ17" i="4"/>
  <c r="M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CM17" i="1"/>
  <c r="DI17" i="1"/>
  <c r="DD17" i="1"/>
  <c r="AX17" i="1"/>
  <c r="CX17" i="1"/>
  <c r="AS17" i="1"/>
  <c r="AN17" i="1"/>
  <c r="CL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N16" i="5"/>
  <c r="E16" i="5"/>
  <c r="BC16" i="1" s="1"/>
  <c r="D16" i="5"/>
  <c r="K16" i="4" s="1"/>
  <c r="CE16" i="4"/>
  <c r="BY16" i="4"/>
  <c r="BS16" i="4"/>
  <c r="BM16" i="4"/>
  <c r="CD16" i="4"/>
  <c r="BX16" i="4"/>
  <c r="BL16" i="4"/>
  <c r="CH16" i="4"/>
  <c r="CG16" i="4"/>
  <c r="CC16" i="4"/>
  <c r="CB16" i="4"/>
  <c r="BZ16" i="4"/>
  <c r="BW16" i="4"/>
  <c r="BV16" i="4"/>
  <c r="BU16" i="4"/>
  <c r="BT16" i="4"/>
  <c r="BN16" i="4"/>
  <c r="BK16" i="4"/>
  <c r="BJ16" i="4"/>
  <c r="M16" i="3"/>
  <c r="CZ16" i="1"/>
  <c r="CT16" i="1"/>
  <c r="CN16" i="1"/>
  <c r="DI16" i="1"/>
  <c r="DH16" i="1"/>
  <c r="DE16" i="1"/>
  <c r="DD16" i="1"/>
  <c r="BZ16" i="1"/>
  <c r="CY16" i="1"/>
  <c r="CX16" i="1"/>
  <c r="CV16" i="1"/>
  <c r="CS16" i="1"/>
  <c r="BP16" i="1"/>
  <c r="CM16" i="1"/>
  <c r="CL16" i="1"/>
  <c r="BH16" i="1"/>
  <c r="DF16" i="1"/>
  <c r="AX16" i="1"/>
  <c r="DA16" i="1"/>
  <c r="AS16" i="1"/>
  <c r="CU16" i="1"/>
  <c r="AN16" i="1"/>
  <c r="CO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D15" i="5"/>
  <c r="E15" i="5"/>
  <c r="AB15" i="4" s="1"/>
  <c r="CD15" i="4"/>
  <c r="CC15" i="4"/>
  <c r="BX15" i="4"/>
  <c r="BW15" i="4"/>
  <c r="BR15" i="4"/>
  <c r="BL15" i="4"/>
  <c r="BK15" i="4"/>
  <c r="CG15" i="4"/>
  <c r="BU15" i="4"/>
  <c r="CH15" i="4"/>
  <c r="CE15" i="4"/>
  <c r="CB15" i="4"/>
  <c r="BZ15" i="4"/>
  <c r="BY15" i="4"/>
  <c r="BV15" i="4"/>
  <c r="BT15" i="4"/>
  <c r="BN15" i="4"/>
  <c r="BM15" i="4"/>
  <c r="BJ15" i="4"/>
  <c r="M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E14" i="5"/>
  <c r="BC14" i="1" s="1"/>
  <c r="D14" i="5"/>
  <c r="AL14" i="1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M14" i="3"/>
  <c r="DH14" i="1"/>
  <c r="DA14" i="1"/>
  <c r="CV14" i="1"/>
  <c r="CU14" i="1"/>
  <c r="CO14" i="1"/>
  <c r="DF14" i="1"/>
  <c r="DE14" i="1"/>
  <c r="CZ14" i="1"/>
  <c r="CY14" i="1"/>
  <c r="CT14" i="1"/>
  <c r="BP14" i="1"/>
  <c r="CN14" i="1"/>
  <c r="BH14" i="1"/>
  <c r="DI14" i="1"/>
  <c r="DD14" i="1"/>
  <c r="AX14" i="1"/>
  <c r="CX14" i="1"/>
  <c r="AS14" i="1"/>
  <c r="AN14" i="1"/>
  <c r="CL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M13" i="4"/>
  <c r="BL13" i="4"/>
  <c r="BK13" i="4"/>
  <c r="D13" i="3"/>
  <c r="DI13" i="1"/>
  <c r="DD13" i="1"/>
  <c r="DC13" i="1"/>
  <c r="CX13" i="1"/>
  <c r="CL13" i="1"/>
  <c r="CK13" i="1"/>
  <c r="DH13" i="1"/>
  <c r="DF13" i="1"/>
  <c r="BZ13" i="1"/>
  <c r="DA13" i="1"/>
  <c r="CZ13" i="1"/>
  <c r="BU13" i="1"/>
  <c r="CV13" i="1"/>
  <c r="CU13" i="1"/>
  <c r="CT13" i="1"/>
  <c r="BP13" i="1"/>
  <c r="CO13" i="1"/>
  <c r="CN13" i="1"/>
  <c r="BH13" i="1"/>
  <c r="BG13" i="1" s="1"/>
  <c r="DE13" i="1"/>
  <c r="AX13" i="1"/>
  <c r="AS13" i="1"/>
  <c r="CW13" i="1" s="1"/>
  <c r="AN13" i="1"/>
  <c r="CM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D11" i="5"/>
  <c r="G11" i="5"/>
  <c r="BN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Q11" i="4"/>
  <c r="BM11" i="4"/>
  <c r="BL11" i="4"/>
  <c r="BK11" i="4"/>
  <c r="DH11" i="1"/>
  <c r="DA11" i="1"/>
  <c r="CV11" i="1"/>
  <c r="CU11" i="1"/>
  <c r="CO11" i="1"/>
  <c r="DF11" i="1"/>
  <c r="BZ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BN9" i="1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BU9" i="1"/>
  <c r="CW9" i="1" s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K8" i="4" s="1"/>
  <c r="CD8" i="4"/>
  <c r="CC8" i="4"/>
  <c r="BX8" i="4"/>
  <c r="BW8" i="4"/>
  <c r="BR8" i="4"/>
  <c r="BL8" i="4"/>
  <c r="BK8" i="4"/>
  <c r="CH8" i="4"/>
  <c r="CG8" i="4"/>
  <c r="CE8" i="4"/>
  <c r="CB8" i="4"/>
  <c r="BZ8" i="4"/>
  <c r="BV8" i="4"/>
  <c r="BU8" i="4"/>
  <c r="BT8" i="4"/>
  <c r="BS8" i="4"/>
  <c r="BN8" i="4"/>
  <c r="BM8" i="4"/>
  <c r="BJ8" i="4"/>
  <c r="M8" i="3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BG8" i="1" s="1"/>
  <c r="DI8" i="1"/>
  <c r="DD8" i="1"/>
  <c r="AX8" i="1"/>
  <c r="CX8" i="1"/>
  <c r="AS8" i="1"/>
  <c r="AN8" i="1"/>
  <c r="CL8" i="1"/>
  <c r="AF8" i="1"/>
  <c r="AE8" i="1" s="1"/>
  <c r="E8" i="1"/>
  <c r="AM38" i="4" l="1"/>
  <c r="I39" i="5"/>
  <c r="DB22" i="1"/>
  <c r="J13" i="2"/>
  <c r="J45" i="3"/>
  <c r="AB45" i="3" s="1"/>
  <c r="S13" i="2"/>
  <c r="BQ45" i="4"/>
  <c r="BI45" i="4"/>
  <c r="BR45" i="4"/>
  <c r="D45" i="3"/>
  <c r="M45" i="3"/>
  <c r="CW13" i="2"/>
  <c r="D13" i="2"/>
  <c r="AM13" i="2"/>
  <c r="BF13" i="2" s="1"/>
  <c r="CJ13" i="2"/>
  <c r="BG13" i="2"/>
  <c r="CI13" i="2" s="1"/>
  <c r="CR13" i="2"/>
  <c r="BZ13" i="2"/>
  <c r="DB13" i="2" s="1"/>
  <c r="CM13" i="2"/>
  <c r="CT13" i="2"/>
  <c r="CZ13" i="2"/>
  <c r="S12" i="2"/>
  <c r="J12" i="2"/>
  <c r="J44" i="3"/>
  <c r="AB44" i="3" s="1"/>
  <c r="BI44" i="4"/>
  <c r="BP44" i="4"/>
  <c r="BJ44" i="4"/>
  <c r="BQ44" i="4"/>
  <c r="BW44" i="4"/>
  <c r="BU44" i="4"/>
  <c r="D44" i="3"/>
  <c r="AM12" i="2"/>
  <c r="BF12" i="2" s="1"/>
  <c r="M12" i="2"/>
  <c r="CJ12" i="2"/>
  <c r="BG12" i="2"/>
  <c r="CI12" i="2" s="1"/>
  <c r="BZ12" i="2"/>
  <c r="DB12" i="2" s="1"/>
  <c r="BP12" i="2"/>
  <c r="J43" i="3"/>
  <c r="J11" i="2"/>
  <c r="S43" i="3"/>
  <c r="S11" i="2"/>
  <c r="BQ43" i="4"/>
  <c r="BI43" i="4"/>
  <c r="CA43" i="4"/>
  <c r="BJ43" i="4"/>
  <c r="BW43" i="4"/>
  <c r="BR43" i="4"/>
  <c r="BT43" i="4"/>
  <c r="D43" i="3"/>
  <c r="DB11" i="2"/>
  <c r="CJ11" i="2"/>
  <c r="CW11" i="2"/>
  <c r="D11" i="2"/>
  <c r="CI11" i="2"/>
  <c r="M11" i="2"/>
  <c r="AM11" i="2"/>
  <c r="BF11" i="2" s="1"/>
  <c r="BO11" i="2"/>
  <c r="CR11" i="2"/>
  <c r="J42" i="3"/>
  <c r="J10" i="2"/>
  <c r="S10" i="2"/>
  <c r="S42" i="3"/>
  <c r="BQ42" i="4"/>
  <c r="CA42" i="4"/>
  <c r="BR42" i="4"/>
  <c r="M42" i="3"/>
  <c r="D42" i="3"/>
  <c r="CI10" i="2"/>
  <c r="CJ10" i="2"/>
  <c r="CW10" i="2"/>
  <c r="M10" i="2"/>
  <c r="AM10" i="2"/>
  <c r="BF10" i="2" s="1"/>
  <c r="BO10" i="2"/>
  <c r="CR10" i="2"/>
  <c r="D10" i="2"/>
  <c r="DB10" i="2"/>
  <c r="CU10" i="2"/>
  <c r="S9" i="2"/>
  <c r="S41" i="3"/>
  <c r="J41" i="3"/>
  <c r="J9" i="2"/>
  <c r="BQ41" i="4"/>
  <c r="BI41" i="4"/>
  <c r="CA41" i="4"/>
  <c r="BJ41" i="4"/>
  <c r="BW41" i="4"/>
  <c r="BR41" i="4"/>
  <c r="M41" i="3"/>
  <c r="CW9" i="2"/>
  <c r="CJ9" i="2"/>
  <c r="BG9" i="2"/>
  <c r="CI9" i="2" s="1"/>
  <c r="DB9" i="2"/>
  <c r="M9" i="2"/>
  <c r="AM9" i="2"/>
  <c r="BF9" i="2" s="1"/>
  <c r="D9" i="2"/>
  <c r="CK9" i="2"/>
  <c r="CX9" i="2"/>
  <c r="BP9" i="2"/>
  <c r="S8" i="2"/>
  <c r="S40" i="3"/>
  <c r="J8" i="2"/>
  <c r="J40" i="3"/>
  <c r="BQ40" i="4"/>
  <c r="BI40" i="4"/>
  <c r="BV40" i="4"/>
  <c r="BR40" i="4"/>
  <c r="CA40" i="4"/>
  <c r="AM8" i="2"/>
  <c r="BF8" i="2" s="1"/>
  <c r="D8" i="2"/>
  <c r="CW8" i="2"/>
  <c r="CJ8" i="2"/>
  <c r="BG8" i="2"/>
  <c r="CI8" i="2" s="1"/>
  <c r="CR8" i="2"/>
  <c r="BZ8" i="2"/>
  <c r="DB8" i="2" s="1"/>
  <c r="CT8" i="2"/>
  <c r="CE39" i="1"/>
  <c r="K39" i="4"/>
  <c r="BO39" i="4" s="1"/>
  <c r="AL39" i="1"/>
  <c r="F39" i="5"/>
  <c r="BC39" i="1"/>
  <c r="AB39" i="4"/>
  <c r="CF39" i="4" s="1"/>
  <c r="N39" i="5"/>
  <c r="BN39" i="1"/>
  <c r="CA39" i="4"/>
  <c r="BP39" i="4"/>
  <c r="BQ39" i="4"/>
  <c r="CB39" i="4"/>
  <c r="D39" i="3"/>
  <c r="BG39" i="1"/>
  <c r="D39" i="1"/>
  <c r="CR39" i="1"/>
  <c r="BU39" i="1"/>
  <c r="CW39" i="1" s="1"/>
  <c r="CM39" i="1"/>
  <c r="CS39" i="1"/>
  <c r="DE39" i="1"/>
  <c r="AF39" i="1"/>
  <c r="AE39" i="1" s="1"/>
  <c r="AX39" i="1"/>
  <c r="AM39" i="1" s="1"/>
  <c r="BF39" i="1" s="1"/>
  <c r="N39" i="1"/>
  <c r="M39" i="1" s="1"/>
  <c r="K38" i="4"/>
  <c r="BO38" i="4" s="1"/>
  <c r="I38" i="5"/>
  <c r="CP38" i="1"/>
  <c r="BD38" i="4"/>
  <c r="CE38" i="1"/>
  <c r="E38" i="5"/>
  <c r="F38" i="5" s="1"/>
  <c r="Q38" i="5"/>
  <c r="BV38" i="4"/>
  <c r="D38" i="3"/>
  <c r="CR38" i="1"/>
  <c r="D38" i="1"/>
  <c r="BU38" i="1"/>
  <c r="CW38" i="1" s="1"/>
  <c r="CS38" i="1"/>
  <c r="AF38" i="1"/>
  <c r="AE38" i="1" s="1"/>
  <c r="AX38" i="1"/>
  <c r="AM38" i="1" s="1"/>
  <c r="N38" i="1"/>
  <c r="M38" i="1" s="1"/>
  <c r="BH38" i="1"/>
  <c r="BZ38" i="1"/>
  <c r="I37" i="5"/>
  <c r="K37" i="4"/>
  <c r="AL37" i="1"/>
  <c r="BD37" i="4"/>
  <c r="CE37" i="1"/>
  <c r="BN37" i="1"/>
  <c r="E37" i="5"/>
  <c r="F37" i="5" s="1"/>
  <c r="AM37" i="4"/>
  <c r="BQ37" i="4"/>
  <c r="CA37" i="4"/>
  <c r="BV37" i="4"/>
  <c r="D37" i="3"/>
  <c r="M37" i="3"/>
  <c r="DB37" i="1"/>
  <c r="BG37" i="1"/>
  <c r="CI37" i="1" s="1"/>
  <c r="CJ37" i="1"/>
  <c r="CR37" i="1"/>
  <c r="BO37" i="1"/>
  <c r="E37" i="1"/>
  <c r="M37" i="1"/>
  <c r="AS37" i="1"/>
  <c r="AM37" i="1" s="1"/>
  <c r="BF37" i="1" s="1"/>
  <c r="CK37" i="1"/>
  <c r="DC37" i="1"/>
  <c r="K36" i="4"/>
  <c r="F36" i="5"/>
  <c r="AL36" i="1"/>
  <c r="BD36" i="4"/>
  <c r="CF36" i="4" s="1"/>
  <c r="CE36" i="1"/>
  <c r="BC36" i="1"/>
  <c r="G36" i="5"/>
  <c r="BQ36" i="4"/>
  <c r="BV36" i="4"/>
  <c r="BR36" i="4"/>
  <c r="D36" i="3"/>
  <c r="CR36" i="1"/>
  <c r="BG36" i="1"/>
  <c r="D36" i="1"/>
  <c r="BU36" i="1"/>
  <c r="BO36" i="1" s="1"/>
  <c r="CM36" i="1"/>
  <c r="CS36" i="1"/>
  <c r="DE36" i="1"/>
  <c r="AF36" i="1"/>
  <c r="AE36" i="1" s="1"/>
  <c r="AX36" i="1"/>
  <c r="DB36" i="1" s="1"/>
  <c r="M36" i="1"/>
  <c r="AS36" i="1"/>
  <c r="AL35" i="1"/>
  <c r="K35" i="4"/>
  <c r="BO35" i="4" s="1"/>
  <c r="F35" i="5"/>
  <c r="BC35" i="1"/>
  <c r="AB35" i="4"/>
  <c r="H35" i="5"/>
  <c r="I35" i="5" s="1"/>
  <c r="N35" i="5"/>
  <c r="BN35" i="1"/>
  <c r="BQ35" i="4"/>
  <c r="CA35" i="4"/>
  <c r="BV35" i="4"/>
  <c r="D35" i="3"/>
  <c r="DB35" i="1"/>
  <c r="AM35" i="1"/>
  <c r="BF35" i="1"/>
  <c r="BG35" i="1"/>
  <c r="CI35" i="1" s="1"/>
  <c r="CJ35" i="1"/>
  <c r="CR35" i="1"/>
  <c r="D35" i="1"/>
  <c r="BU35" i="1"/>
  <c r="CW35" i="1" s="1"/>
  <c r="N35" i="1"/>
  <c r="M35" i="1" s="1"/>
  <c r="I34" i="5"/>
  <c r="BC34" i="1"/>
  <c r="AB34" i="4"/>
  <c r="CE34" i="1"/>
  <c r="BD34" i="4"/>
  <c r="F34" i="5"/>
  <c r="K34" i="4"/>
  <c r="BO34" i="4" s="1"/>
  <c r="AL34" i="1"/>
  <c r="N34" i="5"/>
  <c r="BN34" i="1"/>
  <c r="M34" i="3"/>
  <c r="BG34" i="1"/>
  <c r="D34" i="1"/>
  <c r="BU34" i="1"/>
  <c r="AF34" i="1"/>
  <c r="AE34" i="1" s="1"/>
  <c r="CI34" i="1" s="1"/>
  <c r="AX34" i="1"/>
  <c r="DB34" i="1" s="1"/>
  <c r="BP34" i="1"/>
  <c r="CN34" i="1"/>
  <c r="DF34" i="1"/>
  <c r="M34" i="1"/>
  <c r="AS34" i="1"/>
  <c r="CO34" i="1"/>
  <c r="AB33" i="4"/>
  <c r="BC33" i="1"/>
  <c r="BN33" i="1"/>
  <c r="AM33" i="4"/>
  <c r="H33" i="5"/>
  <c r="I33" i="5" s="1"/>
  <c r="D33" i="5"/>
  <c r="BI33" i="4"/>
  <c r="BJ33" i="4"/>
  <c r="D33" i="3"/>
  <c r="M33" i="3"/>
  <c r="CR33" i="1"/>
  <c r="D33" i="1"/>
  <c r="BU33" i="1"/>
  <c r="CW33" i="1" s="1"/>
  <c r="CS33" i="1"/>
  <c r="AF33" i="1"/>
  <c r="AE33" i="1" s="1"/>
  <c r="AX33" i="1"/>
  <c r="AM33" i="1" s="1"/>
  <c r="BH33" i="1"/>
  <c r="BZ33" i="1"/>
  <c r="I32" i="5"/>
  <c r="AM32" i="4"/>
  <c r="BO32" i="4" s="1"/>
  <c r="BN32" i="1"/>
  <c r="AL32" i="1"/>
  <c r="BD32" i="4"/>
  <c r="CE32" i="1"/>
  <c r="DG32" i="1" s="1"/>
  <c r="Q32" i="5"/>
  <c r="AB32" i="4"/>
  <c r="F32" i="5"/>
  <c r="BQ32" i="4"/>
  <c r="D32" i="3"/>
  <c r="M32" i="3"/>
  <c r="BG32" i="1"/>
  <c r="CR32" i="1"/>
  <c r="D32" i="1"/>
  <c r="BU32" i="1"/>
  <c r="CM32" i="1"/>
  <c r="CS32" i="1"/>
  <c r="DE32" i="1"/>
  <c r="AF32" i="1"/>
  <c r="AE32" i="1" s="1"/>
  <c r="AX32" i="1"/>
  <c r="DB32" i="1" s="1"/>
  <c r="AS32" i="1"/>
  <c r="AM32" i="1" s="1"/>
  <c r="BF32" i="1" s="1"/>
  <c r="I31" i="5"/>
  <c r="K31" i="4"/>
  <c r="AL31" i="1"/>
  <c r="F31" i="5"/>
  <c r="BD31" i="4"/>
  <c r="CE31" i="1"/>
  <c r="BN31" i="1"/>
  <c r="E31" i="5"/>
  <c r="AM31" i="4"/>
  <c r="BQ31" i="4"/>
  <c r="BP31" i="4"/>
  <c r="CA31" i="4"/>
  <c r="BI31" i="4"/>
  <c r="BR31" i="4"/>
  <c r="BX31" i="4"/>
  <c r="D31" i="3"/>
  <c r="DB31" i="1"/>
  <c r="BG31" i="1"/>
  <c r="CI31" i="1" s="1"/>
  <c r="CJ31" i="1"/>
  <c r="CR31" i="1"/>
  <c r="BO31" i="1"/>
  <c r="E31" i="1"/>
  <c r="M31" i="1"/>
  <c r="AS31" i="1"/>
  <c r="AM31" i="1" s="1"/>
  <c r="BF31" i="1" s="1"/>
  <c r="CK31" i="1"/>
  <c r="DC31" i="1"/>
  <c r="BD30" i="4"/>
  <c r="CF30" i="4" s="1"/>
  <c r="CE30" i="1"/>
  <c r="AL30" i="1"/>
  <c r="F30" i="5"/>
  <c r="K30" i="4"/>
  <c r="G30" i="5"/>
  <c r="BC30" i="1"/>
  <c r="CA30" i="4"/>
  <c r="CB30" i="4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I29" i="5"/>
  <c r="AM29" i="4"/>
  <c r="BO29" i="4" s="1"/>
  <c r="BN29" i="1"/>
  <c r="BD29" i="4"/>
  <c r="CE29" i="1"/>
  <c r="AB29" i="4"/>
  <c r="BC29" i="1"/>
  <c r="AL29" i="1"/>
  <c r="Q29" i="5"/>
  <c r="F29" i="5"/>
  <c r="BQ29" i="4"/>
  <c r="BR29" i="4"/>
  <c r="BX29" i="4"/>
  <c r="CA29" i="4"/>
  <c r="D29" i="3"/>
  <c r="CR29" i="1"/>
  <c r="BG29" i="1"/>
  <c r="D29" i="1"/>
  <c r="BU29" i="1"/>
  <c r="BO29" i="1" s="1"/>
  <c r="CM29" i="1"/>
  <c r="CS29" i="1"/>
  <c r="DE29" i="1"/>
  <c r="AF29" i="1"/>
  <c r="AE29" i="1" s="1"/>
  <c r="AX29" i="1"/>
  <c r="DB29" i="1" s="1"/>
  <c r="M29" i="1"/>
  <c r="AS29" i="1"/>
  <c r="BC28" i="1"/>
  <c r="AB28" i="4"/>
  <c r="CF28" i="4" s="1"/>
  <c r="AM28" i="4"/>
  <c r="I28" i="5"/>
  <c r="BN28" i="1"/>
  <c r="K28" i="4"/>
  <c r="AL28" i="1"/>
  <c r="F28" i="5"/>
  <c r="CE28" i="1"/>
  <c r="BP28" i="4"/>
  <c r="BQ28" i="4"/>
  <c r="CA28" i="4"/>
  <c r="BS28" i="4"/>
  <c r="D28" i="3"/>
  <c r="M28" i="1"/>
  <c r="AM28" i="1"/>
  <c r="BF28" i="1" s="1"/>
  <c r="BU28" i="1"/>
  <c r="CW28" i="1" s="1"/>
  <c r="E28" i="1"/>
  <c r="BP28" i="1"/>
  <c r="CO28" i="1"/>
  <c r="BH28" i="1"/>
  <c r="CJ28" i="1" s="1"/>
  <c r="BZ28" i="1"/>
  <c r="DB28" i="1" s="1"/>
  <c r="I27" i="5"/>
  <c r="AL27" i="1"/>
  <c r="K27" i="4"/>
  <c r="BO27" i="4" s="1"/>
  <c r="CE27" i="1"/>
  <c r="BD27" i="4"/>
  <c r="BN27" i="1"/>
  <c r="CP27" i="1" s="1"/>
  <c r="E27" i="5"/>
  <c r="D27" i="3"/>
  <c r="CR27" i="1"/>
  <c r="BG27" i="1"/>
  <c r="D27" i="1"/>
  <c r="BU27" i="1"/>
  <c r="CW27" i="1" s="1"/>
  <c r="CM27" i="1"/>
  <c r="CS27" i="1"/>
  <c r="DE27" i="1"/>
  <c r="AF27" i="1"/>
  <c r="AE27" i="1" s="1"/>
  <c r="AX27" i="1"/>
  <c r="DB27" i="1" s="1"/>
  <c r="N27" i="1"/>
  <c r="M27" i="1" s="1"/>
  <c r="I26" i="5"/>
  <c r="K26" i="4"/>
  <c r="BO26" i="4" s="1"/>
  <c r="AL26" i="1"/>
  <c r="BD26" i="4"/>
  <c r="CE26" i="1"/>
  <c r="E26" i="5"/>
  <c r="BN26" i="1"/>
  <c r="BQ26" i="4"/>
  <c r="BP26" i="4"/>
  <c r="CA26" i="4"/>
  <c r="BI26" i="4"/>
  <c r="BJ26" i="4"/>
  <c r="CB26" i="4"/>
  <c r="D26" i="3"/>
  <c r="M26" i="3"/>
  <c r="D26" i="1"/>
  <c r="CR26" i="1"/>
  <c r="BG26" i="1"/>
  <c r="BU26" i="1"/>
  <c r="BO26" i="1" s="1"/>
  <c r="CM26" i="1"/>
  <c r="CS26" i="1"/>
  <c r="DE26" i="1"/>
  <c r="AF26" i="1"/>
  <c r="AE26" i="1" s="1"/>
  <c r="AX26" i="1"/>
  <c r="DB26" i="1" s="1"/>
  <c r="M26" i="1"/>
  <c r="AS26" i="1"/>
  <c r="I25" i="5"/>
  <c r="BN25" i="1"/>
  <c r="K25" i="4"/>
  <c r="AL25" i="1"/>
  <c r="BD25" i="4"/>
  <c r="CE25" i="1"/>
  <c r="E25" i="5"/>
  <c r="F25" i="5" s="1"/>
  <c r="AM25" i="4"/>
  <c r="BI25" i="4"/>
  <c r="BQ25" i="4"/>
  <c r="BV25" i="4"/>
  <c r="BR25" i="4"/>
  <c r="BX25" i="4"/>
  <c r="D25" i="3"/>
  <c r="M25" i="3"/>
  <c r="AM25" i="1"/>
  <c r="BF25" i="1" s="1"/>
  <c r="BH25" i="1"/>
  <c r="BZ25" i="1"/>
  <c r="DB25" i="1" s="1"/>
  <c r="D25" i="1"/>
  <c r="BU25" i="1"/>
  <c r="CW25" i="1" s="1"/>
  <c r="BP25" i="1"/>
  <c r="BD24" i="4"/>
  <c r="CE24" i="1"/>
  <c r="DG24" i="1" s="1"/>
  <c r="Q24" i="5"/>
  <c r="AB24" i="4"/>
  <c r="F24" i="5"/>
  <c r="AL24" i="1"/>
  <c r="G24" i="5"/>
  <c r="BI24" i="4"/>
  <c r="BQ24" i="4"/>
  <c r="BP24" i="4"/>
  <c r="BR24" i="4"/>
  <c r="BX24" i="4"/>
  <c r="D24" i="3"/>
  <c r="D24" i="1"/>
  <c r="CJ24" i="1"/>
  <c r="BG24" i="1"/>
  <c r="CI24" i="1" s="1"/>
  <c r="CR24" i="1"/>
  <c r="CK24" i="1"/>
  <c r="BU24" i="1"/>
  <c r="CW24" i="1" s="1"/>
  <c r="CS24" i="1"/>
  <c r="AX24" i="1"/>
  <c r="AM24" i="1" s="1"/>
  <c r="BF24" i="1" s="1"/>
  <c r="I23" i="5"/>
  <c r="BD23" i="4"/>
  <c r="CE23" i="1"/>
  <c r="AL23" i="1"/>
  <c r="K23" i="4"/>
  <c r="E23" i="5"/>
  <c r="AM23" i="4"/>
  <c r="BN23" i="1"/>
  <c r="BQ23" i="4"/>
  <c r="BI23" i="4"/>
  <c r="BP23" i="4"/>
  <c r="CA23" i="4"/>
  <c r="CB23" i="4"/>
  <c r="BJ23" i="4"/>
  <c r="D23" i="3"/>
  <c r="CW23" i="1"/>
  <c r="CR23" i="1"/>
  <c r="AM23" i="1"/>
  <c r="BH23" i="1"/>
  <c r="BZ23" i="1"/>
  <c r="DB23" i="1" s="1"/>
  <c r="CX23" i="1"/>
  <c r="CS23" i="1"/>
  <c r="AF23" i="1"/>
  <c r="AE23" i="1" s="1"/>
  <c r="I22" i="5"/>
  <c r="BD22" i="4"/>
  <c r="CE22" i="1"/>
  <c r="BC22" i="1"/>
  <c r="AB22" i="4"/>
  <c r="K22" i="4"/>
  <c r="F22" i="5"/>
  <c r="AL22" i="1"/>
  <c r="N22" i="5"/>
  <c r="BN22" i="1"/>
  <c r="AM22" i="4"/>
  <c r="BR22" i="4"/>
  <c r="CA22" i="4"/>
  <c r="BV22" i="4"/>
  <c r="D22" i="3"/>
  <c r="AM22" i="1"/>
  <c r="BF22" i="1" s="1"/>
  <c r="CR22" i="1"/>
  <c r="BG22" i="1"/>
  <c r="CI22" i="1" s="1"/>
  <c r="CJ22" i="1"/>
  <c r="BU22" i="1"/>
  <c r="CW22" i="1" s="1"/>
  <c r="CM22" i="1"/>
  <c r="CS22" i="1"/>
  <c r="DE22" i="1"/>
  <c r="E22" i="1"/>
  <c r="I21" i="5"/>
  <c r="BN21" i="1"/>
  <c r="CE21" i="1"/>
  <c r="D21" i="5"/>
  <c r="E21" i="5"/>
  <c r="AM21" i="4"/>
  <c r="BI21" i="4"/>
  <c r="BQ21" i="4"/>
  <c r="BP21" i="4"/>
  <c r="CB21" i="4"/>
  <c r="BJ21" i="4"/>
  <c r="D21" i="3"/>
  <c r="DB21" i="1"/>
  <c r="AM21" i="1"/>
  <c r="CR21" i="1"/>
  <c r="BG21" i="1"/>
  <c r="D21" i="1"/>
  <c r="BU21" i="1"/>
  <c r="CW21" i="1" s="1"/>
  <c r="CM21" i="1"/>
  <c r="CS21" i="1"/>
  <c r="DE21" i="1"/>
  <c r="DC21" i="1"/>
  <c r="AF21" i="1"/>
  <c r="AE21" i="1" s="1"/>
  <c r="I20" i="5"/>
  <c r="F20" i="5"/>
  <c r="K20" i="4"/>
  <c r="AL20" i="1"/>
  <c r="AB20" i="4"/>
  <c r="BC20" i="1"/>
  <c r="CE20" i="1"/>
  <c r="BD20" i="4"/>
  <c r="AM20" i="4"/>
  <c r="BO20" i="4" s="1"/>
  <c r="N20" i="5"/>
  <c r="BN20" i="1"/>
  <c r="BV20" i="4"/>
  <c r="BQ20" i="4"/>
  <c r="BR20" i="4"/>
  <c r="CA20" i="4"/>
  <c r="BS20" i="4"/>
  <c r="BY20" i="4"/>
  <c r="M20" i="3"/>
  <c r="AM20" i="1"/>
  <c r="BF20" i="1" s="1"/>
  <c r="D20" i="1"/>
  <c r="CR20" i="1"/>
  <c r="CK20" i="1"/>
  <c r="DC20" i="1"/>
  <c r="BH20" i="1"/>
  <c r="BZ20" i="1"/>
  <c r="DB20" i="1" s="1"/>
  <c r="BU20" i="1"/>
  <c r="CW20" i="1" s="1"/>
  <c r="CS20" i="1"/>
  <c r="CE19" i="1"/>
  <c r="I19" i="5"/>
  <c r="K19" i="4"/>
  <c r="F19" i="5"/>
  <c r="AL19" i="1"/>
  <c r="BC19" i="1"/>
  <c r="DG19" i="1" s="1"/>
  <c r="AB19" i="4"/>
  <c r="CF19" i="4" s="1"/>
  <c r="AM19" i="4"/>
  <c r="N19" i="5"/>
  <c r="BN19" i="1"/>
  <c r="BI19" i="4"/>
  <c r="BV19" i="4"/>
  <c r="BP19" i="4"/>
  <c r="BK19" i="4"/>
  <c r="CC19" i="4"/>
  <c r="BQ19" i="4"/>
  <c r="BW19" i="4"/>
  <c r="D19" i="3"/>
  <c r="M19" i="3"/>
  <c r="AM19" i="1"/>
  <c r="BG19" i="1"/>
  <c r="D19" i="1"/>
  <c r="CR19" i="1"/>
  <c r="BZ19" i="1"/>
  <c r="DB19" i="1" s="1"/>
  <c r="BU19" i="1"/>
  <c r="CW19" i="1" s="1"/>
  <c r="CM19" i="1"/>
  <c r="CS19" i="1"/>
  <c r="DC19" i="1"/>
  <c r="AF19" i="1"/>
  <c r="AE19" i="1" s="1"/>
  <c r="BF19" i="1" s="1"/>
  <c r="N19" i="1"/>
  <c r="M19" i="1" s="1"/>
  <c r="I18" i="5"/>
  <c r="BD18" i="4"/>
  <c r="CE18" i="1"/>
  <c r="AL18" i="1"/>
  <c r="K18" i="4"/>
  <c r="AM18" i="4"/>
  <c r="E18" i="5"/>
  <c r="F18" i="5" s="1"/>
  <c r="BN18" i="1"/>
  <c r="BI18" i="4"/>
  <c r="BQ18" i="4"/>
  <c r="CA18" i="4"/>
  <c r="BP18" i="4"/>
  <c r="BJ18" i="4"/>
  <c r="CB18" i="4"/>
  <c r="D18" i="3"/>
  <c r="M18" i="3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K17" i="4"/>
  <c r="AL17" i="1"/>
  <c r="CP17" i="1" s="1"/>
  <c r="F17" i="5"/>
  <c r="BD17" i="4"/>
  <c r="CE17" i="1"/>
  <c r="AB17" i="4"/>
  <c r="BC17" i="1"/>
  <c r="I17" i="5"/>
  <c r="AM17" i="4"/>
  <c r="N17" i="5"/>
  <c r="BQ17" i="4"/>
  <c r="D17" i="3"/>
  <c r="AM17" i="1"/>
  <c r="D17" i="1"/>
  <c r="BF17" i="1"/>
  <c r="CR17" i="1"/>
  <c r="CK17" i="1"/>
  <c r="BH17" i="1"/>
  <c r="CJ17" i="1" s="1"/>
  <c r="BZ17" i="1"/>
  <c r="DB17" i="1" s="1"/>
  <c r="BU17" i="1"/>
  <c r="CW17" i="1" s="1"/>
  <c r="CS17" i="1"/>
  <c r="DC17" i="1"/>
  <c r="AB16" i="4"/>
  <c r="BD16" i="4"/>
  <c r="CE16" i="1"/>
  <c r="DG16" i="1" s="1"/>
  <c r="Q16" i="5"/>
  <c r="F16" i="5"/>
  <c r="G16" i="5"/>
  <c r="AL16" i="1"/>
  <c r="BR16" i="4"/>
  <c r="CA16" i="4"/>
  <c r="D16" i="3"/>
  <c r="DB16" i="1"/>
  <c r="AM16" i="1"/>
  <c r="BF16" i="1"/>
  <c r="BG16" i="1"/>
  <c r="CI16" i="1" s="1"/>
  <c r="CJ16" i="1"/>
  <c r="CR16" i="1"/>
  <c r="D16" i="1"/>
  <c r="BU16" i="1"/>
  <c r="CW16" i="1" s="1"/>
  <c r="CK16" i="1"/>
  <c r="DC16" i="1"/>
  <c r="BD15" i="4"/>
  <c r="CF15" i="4" s="1"/>
  <c r="CE15" i="1"/>
  <c r="K15" i="4"/>
  <c r="AL15" i="1"/>
  <c r="F15" i="5"/>
  <c r="N15" i="5"/>
  <c r="BC15" i="1"/>
  <c r="G15" i="5"/>
  <c r="BQ15" i="4"/>
  <c r="CA15" i="4"/>
  <c r="BS15" i="4"/>
  <c r="D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B14" i="4"/>
  <c r="BD14" i="4"/>
  <c r="CE14" i="1"/>
  <c r="DG14" i="1" s="1"/>
  <c r="Q14" i="5"/>
  <c r="F14" i="5"/>
  <c r="K14" i="4"/>
  <c r="G14" i="5"/>
  <c r="BI14" i="4"/>
  <c r="BQ14" i="4"/>
  <c r="CA14" i="4"/>
  <c r="BP14" i="4"/>
  <c r="BJ14" i="4"/>
  <c r="CB14" i="4"/>
  <c r="D14" i="3"/>
  <c r="AM14" i="1"/>
  <c r="CR14" i="1"/>
  <c r="D14" i="1"/>
  <c r="BF14" i="1"/>
  <c r="BG14" i="1"/>
  <c r="CI14" i="1" s="1"/>
  <c r="CJ14" i="1"/>
  <c r="N14" i="1"/>
  <c r="M14" i="1" s="1"/>
  <c r="CK14" i="1"/>
  <c r="BZ14" i="1"/>
  <c r="DB14" i="1" s="1"/>
  <c r="BU14" i="1"/>
  <c r="CW14" i="1" s="1"/>
  <c r="CM14" i="1"/>
  <c r="CS14" i="1"/>
  <c r="DC14" i="1"/>
  <c r="AB13" i="4"/>
  <c r="K13" i="4"/>
  <c r="AL13" i="1"/>
  <c r="F13" i="5"/>
  <c r="BD13" i="4"/>
  <c r="CF13" i="4" s="1"/>
  <c r="CE13" i="1"/>
  <c r="DG13" i="1" s="1"/>
  <c r="G13" i="5"/>
  <c r="CA13" i="4"/>
  <c r="BV13" i="4"/>
  <c r="BQ13" i="4"/>
  <c r="BI13" i="4"/>
  <c r="BJ13" i="4"/>
  <c r="CB13" i="4"/>
  <c r="M13" i="3"/>
  <c r="DB13" i="1"/>
  <c r="CI13" i="1"/>
  <c r="CR13" i="1"/>
  <c r="BO13" i="1"/>
  <c r="AM13" i="1"/>
  <c r="BF13" i="1" s="1"/>
  <c r="D13" i="1"/>
  <c r="CY13" i="1"/>
  <c r="CS13" i="1"/>
  <c r="CJ13" i="1"/>
  <c r="BD12" i="4"/>
  <c r="I12" i="5"/>
  <c r="D12" i="5"/>
  <c r="AM12" i="4"/>
  <c r="BN12" i="1"/>
  <c r="E12" i="5"/>
  <c r="BI12" i="4"/>
  <c r="BQ12" i="4"/>
  <c r="CA12" i="4"/>
  <c r="BP12" i="4"/>
  <c r="BJ12" i="4"/>
  <c r="CB12" i="4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AL11" i="1"/>
  <c r="CP11" i="1" s="1"/>
  <c r="K11" i="4"/>
  <c r="F11" i="5"/>
  <c r="AB11" i="4"/>
  <c r="BC11" i="1"/>
  <c r="H11" i="5"/>
  <c r="I11" i="5" s="1"/>
  <c r="N11" i="5"/>
  <c r="AM11" i="4"/>
  <c r="CA11" i="4"/>
  <c r="BP11" i="4"/>
  <c r="BI11" i="4"/>
  <c r="BV11" i="4"/>
  <c r="BJ11" i="4"/>
  <c r="CB11" i="4"/>
  <c r="D11" i="3"/>
  <c r="M11" i="3"/>
  <c r="AM11" i="1"/>
  <c r="CR11" i="1"/>
  <c r="DB11" i="1"/>
  <c r="BF11" i="1"/>
  <c r="D11" i="1"/>
  <c r="CK11" i="1"/>
  <c r="BH11" i="1"/>
  <c r="BU11" i="1"/>
  <c r="CW11" i="1" s="1"/>
  <c r="CS11" i="1"/>
  <c r="DE11" i="1"/>
  <c r="DC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F9" i="5"/>
  <c r="K9" i="4"/>
  <c r="AL9" i="1"/>
  <c r="CP9" i="1" s="1"/>
  <c r="BD9" i="4"/>
  <c r="CE9" i="1"/>
  <c r="AB9" i="4"/>
  <c r="CF9" i="4" s="1"/>
  <c r="BC9" i="1"/>
  <c r="AM9" i="4"/>
  <c r="N9" i="5"/>
  <c r="I9" i="5"/>
  <c r="BI9" i="4"/>
  <c r="BQ9" i="4"/>
  <c r="BP9" i="4"/>
  <c r="CA9" i="4"/>
  <c r="CB9" i="4"/>
  <c r="BJ9" i="4"/>
  <c r="AM9" i="1"/>
  <c r="BF9" i="1" s="1"/>
  <c r="CR9" i="1"/>
  <c r="D9" i="1"/>
  <c r="CK9" i="1"/>
  <c r="BH9" i="1"/>
  <c r="BZ9" i="1"/>
  <c r="DB9" i="1" s="1"/>
  <c r="CS9" i="1"/>
  <c r="N9" i="1"/>
  <c r="M9" i="1" s="1"/>
  <c r="DC9" i="1"/>
  <c r="AB8" i="4"/>
  <c r="BD8" i="4"/>
  <c r="CE8" i="1"/>
  <c r="Q8" i="5"/>
  <c r="F8" i="5"/>
  <c r="G8" i="5"/>
  <c r="AL8" i="1"/>
  <c r="BQ8" i="4"/>
  <c r="CA8" i="4"/>
  <c r="BY8" i="4"/>
  <c r="D8" i="3"/>
  <c r="AM8" i="1"/>
  <c r="CI8" i="1"/>
  <c r="CR8" i="1"/>
  <c r="D8" i="1"/>
  <c r="BF8" i="1"/>
  <c r="CJ8" i="1"/>
  <c r="N8" i="1"/>
  <c r="M8" i="1" s="1"/>
  <c r="DC8" i="1"/>
  <c r="BZ8" i="1"/>
  <c r="DB8" i="1" s="1"/>
  <c r="BU8" i="1"/>
  <c r="CW8" i="1" s="1"/>
  <c r="CM8" i="1"/>
  <c r="CS8" i="1"/>
  <c r="CK8" i="1"/>
  <c r="AB12" i="2" l="1"/>
  <c r="J7" i="3"/>
  <c r="J7" i="2"/>
  <c r="S7" i="3"/>
  <c r="S7" i="2"/>
  <c r="CF8" i="4"/>
  <c r="AB7" i="4"/>
  <c r="CF14" i="4"/>
  <c r="DG8" i="1"/>
  <c r="CF16" i="4"/>
  <c r="CP34" i="1"/>
  <c r="DG34" i="1"/>
  <c r="DG39" i="1"/>
  <c r="CF24" i="4"/>
  <c r="CP32" i="1"/>
  <c r="CF17" i="4"/>
  <c r="CP23" i="1"/>
  <c r="CP25" i="1"/>
  <c r="DB30" i="1"/>
  <c r="BO21" i="1"/>
  <c r="DG28" i="1"/>
  <c r="CP37" i="1"/>
  <c r="AM26" i="1"/>
  <c r="BF26" i="1" s="1"/>
  <c r="AM29" i="1"/>
  <c r="BF29" i="1" s="1"/>
  <c r="AM36" i="1"/>
  <c r="BF36" i="1" s="1"/>
  <c r="BF21" i="1"/>
  <c r="CP28" i="1"/>
  <c r="DG30" i="1"/>
  <c r="AB13" i="2"/>
  <c r="CA45" i="4"/>
  <c r="BH45" i="4"/>
  <c r="CI45" i="4"/>
  <c r="BP45" i="4"/>
  <c r="BO13" i="2"/>
  <c r="BH44" i="4"/>
  <c r="CI44" i="4"/>
  <c r="BO12" i="2"/>
  <c r="CR12" i="2"/>
  <c r="AB11" i="2"/>
  <c r="AB43" i="3"/>
  <c r="BP43" i="4"/>
  <c r="BH43" i="4"/>
  <c r="CI43" i="4"/>
  <c r="CQ11" i="2"/>
  <c r="CH11" i="2"/>
  <c r="DJ11" i="2" s="1"/>
  <c r="AB42" i="3"/>
  <c r="AB10" i="2"/>
  <c r="BI42" i="4"/>
  <c r="BP42" i="4"/>
  <c r="CQ10" i="2"/>
  <c r="CH10" i="2"/>
  <c r="DJ10" i="2" s="1"/>
  <c r="AB41" i="3"/>
  <c r="AB9" i="2"/>
  <c r="BH41" i="4"/>
  <c r="BP41" i="4"/>
  <c r="D41" i="3"/>
  <c r="BO9" i="2"/>
  <c r="CR9" i="2"/>
  <c r="AB40" i="3"/>
  <c r="AB8" i="2"/>
  <c r="BH40" i="4"/>
  <c r="CI40" i="4"/>
  <c r="BP40" i="4"/>
  <c r="D40" i="3"/>
  <c r="BO8" i="2"/>
  <c r="CH8" i="2" s="1"/>
  <c r="DJ8" i="2" s="1"/>
  <c r="CQ8" i="2"/>
  <c r="CP39" i="1"/>
  <c r="BI39" i="4"/>
  <c r="CJ39" i="1"/>
  <c r="DB39" i="1"/>
  <c r="BO39" i="1"/>
  <c r="CI39" i="1"/>
  <c r="BC38" i="1"/>
  <c r="DG38" i="1" s="1"/>
  <c r="AB38" i="4"/>
  <c r="CF38" i="4" s="1"/>
  <c r="CA38" i="4"/>
  <c r="BP38" i="4"/>
  <c r="BI38" i="4"/>
  <c r="BO38" i="1"/>
  <c r="BF38" i="1"/>
  <c r="CQ38" i="1"/>
  <c r="DB38" i="1"/>
  <c r="BG38" i="1"/>
  <c r="CI38" i="1" s="1"/>
  <c r="CJ38" i="1"/>
  <c r="BO37" i="4"/>
  <c r="AB37" i="4"/>
  <c r="CF37" i="4" s="1"/>
  <c r="BC37" i="1"/>
  <c r="DG37" i="1" s="1"/>
  <c r="BI37" i="4"/>
  <c r="BP37" i="4"/>
  <c r="CW37" i="1"/>
  <c r="CQ37" i="1"/>
  <c r="CH37" i="1"/>
  <c r="DJ37" i="1" s="1"/>
  <c r="D37" i="1"/>
  <c r="I36" i="5"/>
  <c r="BN36" i="1"/>
  <c r="CP36" i="1" s="1"/>
  <c r="AM36" i="4"/>
  <c r="BO36" i="4" s="1"/>
  <c r="DG36" i="1"/>
  <c r="CA36" i="4"/>
  <c r="BI36" i="4"/>
  <c r="CJ36" i="1"/>
  <c r="CQ36" i="1"/>
  <c r="CH36" i="1"/>
  <c r="CW36" i="1"/>
  <c r="CI36" i="1"/>
  <c r="CE35" i="1"/>
  <c r="DG35" i="1" s="1"/>
  <c r="BD35" i="4"/>
  <c r="CF35" i="4" s="1"/>
  <c r="CP35" i="1"/>
  <c r="BP35" i="4"/>
  <c r="BI35" i="4"/>
  <c r="BO35" i="1"/>
  <c r="CF34" i="4"/>
  <c r="CA34" i="4"/>
  <c r="BP34" i="4"/>
  <c r="BI34" i="4"/>
  <c r="D34" i="3"/>
  <c r="AM34" i="1"/>
  <c r="BF34" i="1" s="1"/>
  <c r="CJ34" i="1"/>
  <c r="CW34" i="1"/>
  <c r="CR34" i="1"/>
  <c r="BO34" i="1"/>
  <c r="AL33" i="1"/>
  <c r="CP33" i="1" s="1"/>
  <c r="F33" i="5"/>
  <c r="K33" i="4"/>
  <c r="BO33" i="4" s="1"/>
  <c r="CE33" i="1"/>
  <c r="DG33" i="1" s="1"/>
  <c r="BD33" i="4"/>
  <c r="CF33" i="4" s="1"/>
  <c r="CA33" i="4"/>
  <c r="BP33" i="4"/>
  <c r="CI33" i="4"/>
  <c r="BH33" i="4"/>
  <c r="DB33" i="1"/>
  <c r="BF33" i="1"/>
  <c r="BG33" i="1"/>
  <c r="CI33" i="1" s="1"/>
  <c r="CJ33" i="1"/>
  <c r="BO33" i="1"/>
  <c r="CF32" i="4"/>
  <c r="BI32" i="4"/>
  <c r="CA32" i="4"/>
  <c r="BP32" i="4"/>
  <c r="CJ32" i="1"/>
  <c r="CW32" i="1"/>
  <c r="CI32" i="1"/>
  <c r="BO32" i="1"/>
  <c r="CP31" i="1"/>
  <c r="BC31" i="1"/>
  <c r="DG31" i="1" s="1"/>
  <c r="AB31" i="4"/>
  <c r="CF31" i="4" s="1"/>
  <c r="BO31" i="4"/>
  <c r="CI31" i="4"/>
  <c r="BH31" i="4"/>
  <c r="CW31" i="1"/>
  <c r="CQ31" i="1"/>
  <c r="CH31" i="1"/>
  <c r="DJ31" i="1" s="1"/>
  <c r="D31" i="1"/>
  <c r="I30" i="5"/>
  <c r="BN30" i="1"/>
  <c r="CP30" i="1" s="1"/>
  <c r="AM30" i="4"/>
  <c r="BO30" i="4" s="1"/>
  <c r="BI30" i="4"/>
  <c r="BQ30" i="4"/>
  <c r="BP30" i="4"/>
  <c r="BF30" i="1"/>
  <c r="BG30" i="1"/>
  <c r="CI30" i="1" s="1"/>
  <c r="CJ30" i="1"/>
  <c r="BO30" i="1"/>
  <c r="DG29" i="1"/>
  <c r="CF29" i="4"/>
  <c r="CP29" i="1"/>
  <c r="BI29" i="4"/>
  <c r="BP29" i="4"/>
  <c r="CQ29" i="1"/>
  <c r="CH29" i="1"/>
  <c r="DJ29" i="1" s="1"/>
  <c r="CJ29" i="1"/>
  <c r="CW29" i="1"/>
  <c r="CI29" i="1"/>
  <c r="BO28" i="4"/>
  <c r="BI28" i="4"/>
  <c r="D28" i="1"/>
  <c r="BG28" i="1"/>
  <c r="CI28" i="1" s="1"/>
  <c r="CR28" i="1"/>
  <c r="BO28" i="1"/>
  <c r="BC27" i="1"/>
  <c r="DG27" i="1" s="1"/>
  <c r="AB27" i="4"/>
  <c r="CF27" i="4" s="1"/>
  <c r="F27" i="5"/>
  <c r="CA27" i="4"/>
  <c r="BP27" i="4"/>
  <c r="BI27" i="4"/>
  <c r="AM27" i="1"/>
  <c r="BF27" i="1"/>
  <c r="CJ27" i="1"/>
  <c r="CI27" i="1"/>
  <c r="BO27" i="1"/>
  <c r="AB26" i="4"/>
  <c r="CF26" i="4" s="1"/>
  <c r="BC26" i="1"/>
  <c r="DG26" i="1" s="1"/>
  <c r="CP26" i="1"/>
  <c r="F26" i="5"/>
  <c r="CI26" i="4"/>
  <c r="BH26" i="4"/>
  <c r="CW26" i="1"/>
  <c r="CQ26" i="1"/>
  <c r="CH26" i="1"/>
  <c r="DJ26" i="1" s="1"/>
  <c r="CJ26" i="1"/>
  <c r="CI26" i="1"/>
  <c r="BO25" i="4"/>
  <c r="BC25" i="1"/>
  <c r="DG25" i="1" s="1"/>
  <c r="AB25" i="4"/>
  <c r="CF25" i="4" s="1"/>
  <c r="CI25" i="4"/>
  <c r="BH25" i="4"/>
  <c r="BP25" i="4"/>
  <c r="CR25" i="1"/>
  <c r="BO25" i="1"/>
  <c r="BG25" i="1"/>
  <c r="CI25" i="1" s="1"/>
  <c r="CJ25" i="1"/>
  <c r="I24" i="5"/>
  <c r="AM24" i="4"/>
  <c r="BO24" i="4" s="1"/>
  <c r="BN24" i="1"/>
  <c r="CP24" i="1" s="1"/>
  <c r="CI24" i="4"/>
  <c r="BH24" i="4"/>
  <c r="BO24" i="1"/>
  <c r="DB24" i="1"/>
  <c r="AB23" i="4"/>
  <c r="CF23" i="4" s="1"/>
  <c r="BC23" i="1"/>
  <c r="DG23" i="1" s="1"/>
  <c r="F23" i="5"/>
  <c r="BO23" i="4"/>
  <c r="CI23" i="4"/>
  <c r="BH23" i="4"/>
  <c r="BO23" i="1"/>
  <c r="BF23" i="1"/>
  <c r="CQ23" i="1"/>
  <c r="BG23" i="1"/>
  <c r="CI23" i="1" s="1"/>
  <c r="CJ23" i="1"/>
  <c r="DG22" i="1"/>
  <c r="BO22" i="4"/>
  <c r="CP22" i="1"/>
  <c r="CF22" i="4"/>
  <c r="BP22" i="4"/>
  <c r="BI22" i="4"/>
  <c r="BO22" i="1"/>
  <c r="CQ22" i="1" s="1"/>
  <c r="D22" i="1"/>
  <c r="CH22" i="1"/>
  <c r="DJ22" i="1" s="1"/>
  <c r="F21" i="5"/>
  <c r="K21" i="4"/>
  <c r="BO21" i="4" s="1"/>
  <c r="AL21" i="1"/>
  <c r="CP21" i="1" s="1"/>
  <c r="AB21" i="4"/>
  <c r="CF21" i="4" s="1"/>
  <c r="BC21" i="1"/>
  <c r="DG21" i="1" s="1"/>
  <c r="BH21" i="4"/>
  <c r="CI21" i="4"/>
  <c r="CI21" i="1"/>
  <c r="CQ21" i="1"/>
  <c r="CH21" i="1"/>
  <c r="DJ21" i="1" s="1"/>
  <c r="CJ21" i="1"/>
  <c r="DG20" i="1"/>
  <c r="CP20" i="1"/>
  <c r="CF20" i="4"/>
  <c r="BI20" i="4"/>
  <c r="BP20" i="4"/>
  <c r="BO20" i="1"/>
  <c r="CJ20" i="1"/>
  <c r="BG20" i="1"/>
  <c r="CI20" i="1" s="1"/>
  <c r="BO19" i="4"/>
  <c r="CP19" i="1"/>
  <c r="BH19" i="4"/>
  <c r="CI19" i="4"/>
  <c r="BO19" i="1"/>
  <c r="CJ19" i="1"/>
  <c r="CI19" i="1"/>
  <c r="BO18" i="4"/>
  <c r="BC18" i="1"/>
  <c r="DG18" i="1" s="1"/>
  <c r="AB18" i="4"/>
  <c r="CF18" i="4" s="1"/>
  <c r="CP18" i="1"/>
  <c r="CI18" i="4"/>
  <c r="BH18" i="4"/>
  <c r="CR18" i="1"/>
  <c r="BG18" i="1"/>
  <c r="CI18" i="1" s="1"/>
  <c r="CJ18" i="1"/>
  <c r="BO18" i="1"/>
  <c r="DG17" i="1"/>
  <c r="BO17" i="4"/>
  <c r="CA17" i="4"/>
  <c r="BP17" i="4"/>
  <c r="BI17" i="4"/>
  <c r="BG17" i="1"/>
  <c r="CI17" i="1" s="1"/>
  <c r="BO17" i="1"/>
  <c r="I16" i="5"/>
  <c r="AM16" i="4"/>
  <c r="BO16" i="4" s="1"/>
  <c r="BN16" i="1"/>
  <c r="CP16" i="1" s="1"/>
  <c r="BQ16" i="4"/>
  <c r="BP16" i="4"/>
  <c r="BI16" i="4"/>
  <c r="BO16" i="1"/>
  <c r="CH16" i="1" s="1"/>
  <c r="DJ16" i="1" s="1"/>
  <c r="I15" i="5"/>
  <c r="BN15" i="1"/>
  <c r="CP15" i="1" s="1"/>
  <c r="AM15" i="4"/>
  <c r="BO15" i="4" s="1"/>
  <c r="DG15" i="1"/>
  <c r="BI15" i="4"/>
  <c r="BP15" i="4"/>
  <c r="CR15" i="1"/>
  <c r="BG15" i="1"/>
  <c r="CI15" i="1" s="1"/>
  <c r="CJ15" i="1"/>
  <c r="BO15" i="1"/>
  <c r="I14" i="5"/>
  <c r="AM14" i="4"/>
  <c r="BO14" i="4" s="1"/>
  <c r="BN14" i="1"/>
  <c r="CP14" i="1" s="1"/>
  <c r="CI14" i="4"/>
  <c r="BH14" i="4"/>
  <c r="BO14" i="1"/>
  <c r="BN13" i="1"/>
  <c r="CP13" i="1" s="1"/>
  <c r="I13" i="5"/>
  <c r="AM13" i="4"/>
  <c r="BO13" i="4" s="1"/>
  <c r="BH13" i="4"/>
  <c r="CI13" i="4"/>
  <c r="BP13" i="4"/>
  <c r="CQ13" i="1"/>
  <c r="CH13" i="1"/>
  <c r="DJ13" i="1" s="1"/>
  <c r="BC12" i="1"/>
  <c r="DG12" i="1" s="1"/>
  <c r="AB12" i="4"/>
  <c r="CF12" i="4" s="1"/>
  <c r="F12" i="5"/>
  <c r="AL12" i="1"/>
  <c r="CP12" i="1" s="1"/>
  <c r="K12" i="4"/>
  <c r="BO12" i="4" s="1"/>
  <c r="CI12" i="4"/>
  <c r="BH12" i="4"/>
  <c r="BO12" i="1"/>
  <c r="CR12" i="1"/>
  <c r="BG12" i="1"/>
  <c r="CI12" i="1" s="1"/>
  <c r="CJ12" i="1"/>
  <c r="BO11" i="4"/>
  <c r="BD11" i="4"/>
  <c r="CF11" i="4" s="1"/>
  <c r="CE11" i="1"/>
  <c r="DG11" i="1" s="1"/>
  <c r="CI11" i="4"/>
  <c r="BH11" i="4"/>
  <c r="BO11" i="1"/>
  <c r="CJ11" i="1"/>
  <c r="BG11" i="1"/>
  <c r="CI11" i="1" s="1"/>
  <c r="CF10" i="4"/>
  <c r="I10" i="5"/>
  <c r="BN10" i="1"/>
  <c r="CP10" i="1" s="1"/>
  <c r="AM10" i="4"/>
  <c r="BO10" i="4" s="1"/>
  <c r="BQ10" i="4"/>
  <c r="CR10" i="1"/>
  <c r="BG10" i="1"/>
  <c r="CI10" i="1" s="1"/>
  <c r="CJ10" i="1"/>
  <c r="CQ10" i="1"/>
  <c r="BO9" i="4"/>
  <c r="DG9" i="1"/>
  <c r="CI9" i="4"/>
  <c r="BH9" i="4"/>
  <c r="D9" i="3"/>
  <c r="BO9" i="1"/>
  <c r="BG9" i="1"/>
  <c r="CI9" i="1" s="1"/>
  <c r="CJ9" i="1"/>
  <c r="I8" i="5"/>
  <c r="AM8" i="4"/>
  <c r="BN8" i="1"/>
  <c r="BI8" i="4"/>
  <c r="BP8" i="4"/>
  <c r="BO8" i="1"/>
  <c r="CH8" i="1" s="1"/>
  <c r="DJ8" i="1" s="1"/>
  <c r="AB7" i="2" l="1"/>
  <c r="AB7" i="3"/>
  <c r="CF7" i="4"/>
  <c r="BD7" i="4"/>
  <c r="AL7" i="1"/>
  <c r="CE7" i="1"/>
  <c r="K7" i="4"/>
  <c r="DG7" i="1"/>
  <c r="CP8" i="1"/>
  <c r="CP7" i="1" s="1"/>
  <c r="BN7" i="1"/>
  <c r="BO8" i="4"/>
  <c r="BO7" i="4" s="1"/>
  <c r="AM7" i="4"/>
  <c r="BC7" i="1"/>
  <c r="CQ8" i="1"/>
  <c r="CQ16" i="1"/>
  <c r="DJ36" i="1"/>
  <c r="CQ13" i="2"/>
  <c r="CH13" i="2"/>
  <c r="DJ13" i="2" s="1"/>
  <c r="CQ12" i="2"/>
  <c r="CH12" i="2"/>
  <c r="DJ12" i="2" s="1"/>
  <c r="BH42" i="4"/>
  <c r="CI42" i="4"/>
  <c r="CI41" i="4"/>
  <c r="CQ9" i="2"/>
  <c r="CH9" i="2"/>
  <c r="DJ9" i="2" s="1"/>
  <c r="CI39" i="4"/>
  <c r="BH39" i="4"/>
  <c r="CQ39" i="1"/>
  <c r="CH39" i="1"/>
  <c r="DJ39" i="1" s="1"/>
  <c r="CI38" i="4"/>
  <c r="BH38" i="4"/>
  <c r="CH38" i="1"/>
  <c r="DJ38" i="1" s="1"/>
  <c r="CI37" i="4"/>
  <c r="BH37" i="4"/>
  <c r="CI36" i="4"/>
  <c r="BH36" i="4"/>
  <c r="BP36" i="4"/>
  <c r="CI35" i="4"/>
  <c r="BH35" i="4"/>
  <c r="CQ35" i="1"/>
  <c r="CH35" i="1"/>
  <c r="DJ35" i="1" s="1"/>
  <c r="CI34" i="4"/>
  <c r="BH34" i="4"/>
  <c r="CQ34" i="1"/>
  <c r="CH34" i="1"/>
  <c r="DJ34" i="1" s="1"/>
  <c r="CQ33" i="1"/>
  <c r="CH33" i="1"/>
  <c r="DJ33" i="1" s="1"/>
  <c r="CI32" i="4"/>
  <c r="BH32" i="4"/>
  <c r="CQ32" i="1"/>
  <c r="CH32" i="1"/>
  <c r="DJ32" i="1" s="1"/>
  <c r="CI30" i="4"/>
  <c r="BH30" i="4"/>
  <c r="CQ30" i="1"/>
  <c r="CH30" i="1"/>
  <c r="DJ30" i="1" s="1"/>
  <c r="CI29" i="4"/>
  <c r="BH29" i="4"/>
  <c r="CI28" i="4"/>
  <c r="BH28" i="4"/>
  <c r="CQ28" i="1"/>
  <c r="CH28" i="1"/>
  <c r="DJ28" i="1" s="1"/>
  <c r="CI27" i="4"/>
  <c r="BH27" i="4"/>
  <c r="CQ27" i="1"/>
  <c r="CH27" i="1"/>
  <c r="DJ27" i="1" s="1"/>
  <c r="CQ25" i="1"/>
  <c r="CH25" i="1"/>
  <c r="DJ25" i="1" s="1"/>
  <c r="CH24" i="1"/>
  <c r="DJ24" i="1" s="1"/>
  <c r="CQ24" i="1"/>
  <c r="CH23" i="1"/>
  <c r="DJ23" i="1" s="1"/>
  <c r="CI22" i="4"/>
  <c r="BH22" i="4"/>
  <c r="CI20" i="4"/>
  <c r="BH20" i="4"/>
  <c r="CH20" i="1"/>
  <c r="DJ20" i="1" s="1"/>
  <c r="CQ20" i="1"/>
  <c r="CQ19" i="1"/>
  <c r="CH19" i="1"/>
  <c r="DJ19" i="1" s="1"/>
  <c r="CH18" i="1"/>
  <c r="DJ18" i="1" s="1"/>
  <c r="CQ18" i="1"/>
  <c r="CI17" i="4"/>
  <c r="BH17" i="4"/>
  <c r="CH17" i="1"/>
  <c r="DJ17" i="1" s="1"/>
  <c r="CQ17" i="1"/>
  <c r="BH16" i="4"/>
  <c r="CI16" i="4"/>
  <c r="CI15" i="4"/>
  <c r="BH15" i="4"/>
  <c r="CQ15" i="1"/>
  <c r="CH15" i="1"/>
  <c r="DJ15" i="1" s="1"/>
  <c r="CH14" i="1"/>
  <c r="DJ14" i="1" s="1"/>
  <c r="CQ14" i="1"/>
  <c r="CQ12" i="1"/>
  <c r="CH12" i="1"/>
  <c r="DJ12" i="1" s="1"/>
  <c r="CH11" i="1"/>
  <c r="DJ11" i="1" s="1"/>
  <c r="CQ11" i="1"/>
  <c r="BP10" i="4"/>
  <c r="CI10" i="4"/>
  <c r="CH10" i="1"/>
  <c r="DJ10" i="1" s="1"/>
  <c r="CH9" i="1"/>
  <c r="DJ9" i="1" s="1"/>
  <c r="CQ9" i="1"/>
  <c r="CI8" i="4"/>
  <c r="BH8" i="4"/>
</calcChain>
</file>

<file path=xl/sharedStrings.xml><?xml version="1.0" encoding="utf-8"?>
<sst xmlns="http://schemas.openxmlformats.org/spreadsheetml/2006/main" count="2465" uniqueCount="472">
  <si>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</si>
  <si>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</si>
  <si>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</si>
  <si>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</si>
  <si>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</si>
  <si>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</si>
  <si>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</si>
  <si>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</si>
  <si>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</si>
  <si>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</si>
  <si>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</si>
  <si>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</si>
  <si>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</si>
  <si>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</si>
  <si>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</si>
  <si>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</si>
  <si>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</si>
  <si>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</si>
  <si>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</si>
  <si>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</si>
  <si>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</si>
  <si>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</si>
  <si>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</si>
  <si>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</si>
  <si>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</si>
  <si>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</si>
  <si>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</si>
  <si>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</si>
  <si>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</si>
  <si>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</si>
  <si>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</si>
  <si>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</si>
  <si>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</si>
  <si>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</si>
  <si>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</si>
  <si>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</si>
  <si>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</si>
  <si>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</si>
  <si>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</si>
  <si>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</si>
  <si>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</si>
  <si>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</si>
  <si>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</si>
  <si>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</si>
  <si>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</si>
  <si>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</si>
  <si>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</si>
  <si>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</si>
  <si>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</si>
  <si>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</si>
  <si>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</si>
  <si>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</si>
  <si>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</si>
  <si>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</si>
  <si>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</si>
  <si>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</si>
  <si>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</si>
  <si>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</si>
  <si>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</si>
  <si>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</si>
  <si>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</si>
  <si>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</si>
  <si>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</si>
  <si>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</si>
  <si>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</si>
  <si>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</si>
  <si>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</si>
  <si>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</si>
  <si>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</si>
  <si>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</si>
  <si>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</si>
  <si>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</si>
  <si>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</si>
  <si>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</si>
  <si>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</si>
  <si>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</si>
  <si>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</si>
  <si>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</si>
  <si>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</si>
  <si>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</si>
  <si>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</si>
  <si>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</si>
  <si>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</si>
  <si>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</si>
  <si>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</si>
  <si>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</si>
  <si>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</si>
  <si>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</si>
  <si>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</si>
  <si>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</si>
  <si>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</si>
  <si>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</si>
  <si>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</si>
  <si>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</si>
  <si>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</si>
  <si>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</si>
  <si>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</si>
  <si>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</si>
  <si>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</si>
  <si>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</si>
  <si>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</si>
  <si>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</si>
  <si>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</si>
  <si>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</si>
  <si>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</si>
  <si>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</si>
  <si>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</si>
  <si>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</si>
  <si>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</si>
  <si>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</si>
  <si>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</si>
  <si>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</si>
  <si>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</si>
  <si>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</si>
  <si>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</si>
  <si>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</si>
  <si>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</si>
  <si>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</si>
  <si>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</si>
  <si>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</si>
  <si>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</si>
  <si>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</si>
  <si>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</si>
  <si>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</si>
  <si>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</si>
  <si>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</si>
  <si>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</si>
  <si>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</si>
  <si>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</si>
  <si>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</si>
  <si>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</si>
  <si>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</si>
  <si>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</si>
  <si>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</si>
  <si>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</si>
  <si>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</si>
  <si>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</si>
  <si>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</si>
  <si>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</si>
  <si>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</si>
  <si>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</si>
  <si>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</si>
  <si>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</si>
  <si>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</si>
  <si>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</si>
  <si>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</si>
  <si>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</si>
  <si>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</si>
  <si>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</si>
  <si>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</si>
  <si>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</si>
  <si>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</si>
  <si>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</si>
  <si>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</si>
  <si>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</si>
  <si>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</si>
  <si>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</si>
  <si>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</si>
  <si>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</si>
  <si>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</si>
  <si>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</si>
  <si>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</si>
  <si>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</si>
  <si>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</si>
  <si>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</si>
  <si>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</si>
  <si>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</si>
  <si>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</si>
  <si>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</si>
  <si>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</si>
  <si>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</si>
  <si>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</si>
  <si>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</si>
  <si>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</si>
  <si>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</si>
  <si>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</si>
  <si>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</si>
  <si>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</si>
  <si>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</si>
  <si>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</si>
  <si>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</si>
  <si>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</si>
  <si>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</si>
  <si>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</si>
  <si>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</si>
  <si>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</si>
  <si>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</si>
  <si>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</si>
  <si>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</si>
  <si>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</si>
  <si>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</si>
  <si>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</si>
  <si>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</si>
  <si>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</si>
  <si>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合計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</si>
  <si>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</si>
  <si>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</si>
  <si>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</si>
  <si>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</si>
  <si>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</si>
  <si>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</si>
  <si>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宮城県</t>
    <phoneticPr fontId="3"/>
  </si>
  <si>
    <t>仙台市</t>
    <phoneticPr fontId="3"/>
  </si>
  <si>
    <t/>
  </si>
  <si>
    <t>宮城県</t>
    <phoneticPr fontId="3"/>
  </si>
  <si>
    <t>04100</t>
    <phoneticPr fontId="3"/>
  </si>
  <si>
    <t>宮城県</t>
    <phoneticPr fontId="3"/>
  </si>
  <si>
    <t>04100</t>
    <phoneticPr fontId="3"/>
  </si>
  <si>
    <t>仙台市</t>
    <phoneticPr fontId="3"/>
  </si>
  <si>
    <t>宮城県</t>
    <phoneticPr fontId="3"/>
  </si>
  <si>
    <t>仙台市</t>
    <phoneticPr fontId="3"/>
  </si>
  <si>
    <t>04202</t>
    <phoneticPr fontId="3"/>
  </si>
  <si>
    <t>石巻市</t>
    <phoneticPr fontId="3"/>
  </si>
  <si>
    <t>04202</t>
    <phoneticPr fontId="3"/>
  </si>
  <si>
    <t>石巻市</t>
    <phoneticPr fontId="3"/>
  </si>
  <si>
    <t>04202</t>
    <phoneticPr fontId="3"/>
  </si>
  <si>
    <t>04205</t>
    <phoneticPr fontId="3"/>
  </si>
  <si>
    <t>気仙沼市</t>
    <phoneticPr fontId="3"/>
  </si>
  <si>
    <t>04205</t>
    <phoneticPr fontId="3"/>
  </si>
  <si>
    <t>気仙沼市</t>
    <phoneticPr fontId="3"/>
  </si>
  <si>
    <t>04205</t>
    <phoneticPr fontId="3"/>
  </si>
  <si>
    <t>気仙沼市</t>
    <phoneticPr fontId="3"/>
  </si>
  <si>
    <t>宮城県</t>
    <phoneticPr fontId="3"/>
  </si>
  <si>
    <t>04206</t>
  </si>
  <si>
    <t>04206</t>
    <phoneticPr fontId="3"/>
  </si>
  <si>
    <t>白石市</t>
  </si>
  <si>
    <t>白石市</t>
    <phoneticPr fontId="3"/>
  </si>
  <si>
    <t>白石市</t>
    <phoneticPr fontId="3"/>
  </si>
  <si>
    <t>04932</t>
  </si>
  <si>
    <t>仙南地域広域行政事務組合</t>
  </si>
  <si>
    <t>宮城県</t>
    <phoneticPr fontId="3"/>
  </si>
  <si>
    <t>04206</t>
    <phoneticPr fontId="3"/>
  </si>
  <si>
    <t>白石市</t>
    <phoneticPr fontId="3"/>
  </si>
  <si>
    <t>04207</t>
  </si>
  <si>
    <t>04207</t>
    <phoneticPr fontId="3"/>
  </si>
  <si>
    <t>名取市</t>
  </si>
  <si>
    <t>名取市</t>
    <phoneticPr fontId="3"/>
  </si>
  <si>
    <t>04207</t>
    <phoneticPr fontId="3"/>
  </si>
  <si>
    <t>名取市</t>
    <phoneticPr fontId="3"/>
  </si>
  <si>
    <t>名取市</t>
    <phoneticPr fontId="3"/>
  </si>
  <si>
    <t>04869</t>
  </si>
  <si>
    <t>亘理名取共立衛生処理組合</t>
  </si>
  <si>
    <t>04208</t>
  </si>
  <si>
    <t>04208</t>
    <phoneticPr fontId="3"/>
  </si>
  <si>
    <t>角田市</t>
  </si>
  <si>
    <t>角田市</t>
    <phoneticPr fontId="3"/>
  </si>
  <si>
    <t>04208</t>
    <phoneticPr fontId="3"/>
  </si>
  <si>
    <t>角田市</t>
    <phoneticPr fontId="3"/>
  </si>
  <si>
    <t>宮城県</t>
    <phoneticPr fontId="3"/>
  </si>
  <si>
    <t>04208</t>
    <phoneticPr fontId="3"/>
  </si>
  <si>
    <t>04211</t>
  </si>
  <si>
    <t>04211</t>
    <phoneticPr fontId="3"/>
  </si>
  <si>
    <t>岩沼市</t>
  </si>
  <si>
    <t>岩沼市</t>
    <phoneticPr fontId="3"/>
  </si>
  <si>
    <t>04211</t>
    <phoneticPr fontId="3"/>
  </si>
  <si>
    <t>岩沼市</t>
    <phoneticPr fontId="3"/>
  </si>
  <si>
    <t>岩沼市</t>
    <phoneticPr fontId="3"/>
  </si>
  <si>
    <t>岩沼市</t>
    <phoneticPr fontId="3"/>
  </si>
  <si>
    <t>04212</t>
    <phoneticPr fontId="3"/>
  </si>
  <si>
    <t>登米市</t>
    <phoneticPr fontId="3"/>
  </si>
  <si>
    <t>登米市</t>
    <phoneticPr fontId="3"/>
  </si>
  <si>
    <t>04212</t>
    <phoneticPr fontId="3"/>
  </si>
  <si>
    <t>04214</t>
    <phoneticPr fontId="3"/>
  </si>
  <si>
    <t>東松島市</t>
    <phoneticPr fontId="3"/>
  </si>
  <si>
    <t>東松島市</t>
    <phoneticPr fontId="3"/>
  </si>
  <si>
    <t>04214</t>
    <phoneticPr fontId="3"/>
  </si>
  <si>
    <t>04214</t>
    <phoneticPr fontId="3"/>
  </si>
  <si>
    <t>04215</t>
  </si>
  <si>
    <t>04215</t>
    <phoneticPr fontId="3"/>
  </si>
  <si>
    <t>大崎市</t>
  </si>
  <si>
    <t>大崎市</t>
    <phoneticPr fontId="3"/>
  </si>
  <si>
    <t>大崎市</t>
    <phoneticPr fontId="3"/>
  </si>
  <si>
    <t>04215</t>
    <phoneticPr fontId="3"/>
  </si>
  <si>
    <t>04936</t>
  </si>
  <si>
    <t>大崎地域広域行政事務組合</t>
  </si>
  <si>
    <t>04215</t>
    <phoneticPr fontId="3"/>
  </si>
  <si>
    <t>大崎市</t>
    <phoneticPr fontId="3"/>
  </si>
  <si>
    <t>04216</t>
    <phoneticPr fontId="3"/>
  </si>
  <si>
    <t>富谷市</t>
    <phoneticPr fontId="3"/>
  </si>
  <si>
    <t>04216</t>
    <phoneticPr fontId="3"/>
  </si>
  <si>
    <t>富谷市</t>
    <phoneticPr fontId="3"/>
  </si>
  <si>
    <t>04216</t>
    <phoneticPr fontId="3"/>
  </si>
  <si>
    <t>04301</t>
  </si>
  <si>
    <t>04301</t>
    <phoneticPr fontId="3"/>
  </si>
  <si>
    <t>蔵王町</t>
  </si>
  <si>
    <t>蔵王町</t>
    <phoneticPr fontId="3"/>
  </si>
  <si>
    <t>蔵王町</t>
    <phoneticPr fontId="3"/>
  </si>
  <si>
    <t>蔵王町</t>
    <phoneticPr fontId="3"/>
  </si>
  <si>
    <t>04302</t>
  </si>
  <si>
    <t>04302</t>
    <phoneticPr fontId="3"/>
  </si>
  <si>
    <t>七ヶ宿町</t>
  </si>
  <si>
    <t>七ヶ宿町</t>
    <phoneticPr fontId="3"/>
  </si>
  <si>
    <t>04302</t>
    <phoneticPr fontId="3"/>
  </si>
  <si>
    <t>七ヶ宿町</t>
    <phoneticPr fontId="3"/>
  </si>
  <si>
    <t>04302</t>
    <phoneticPr fontId="3"/>
  </si>
  <si>
    <t>七ヶ宿町</t>
    <phoneticPr fontId="3"/>
  </si>
  <si>
    <t>04321</t>
  </si>
  <si>
    <t>04321</t>
    <phoneticPr fontId="3"/>
  </si>
  <si>
    <t>大河原町</t>
  </si>
  <si>
    <t>大河原町</t>
    <phoneticPr fontId="3"/>
  </si>
  <si>
    <t>04321</t>
    <phoneticPr fontId="3"/>
  </si>
  <si>
    <t>大河原町</t>
    <phoneticPr fontId="3"/>
  </si>
  <si>
    <t>04321</t>
    <phoneticPr fontId="3"/>
  </si>
  <si>
    <t>04321</t>
    <phoneticPr fontId="3"/>
  </si>
  <si>
    <t>04322</t>
  </si>
  <si>
    <t>04322</t>
    <phoneticPr fontId="3"/>
  </si>
  <si>
    <t>村田町</t>
  </si>
  <si>
    <t>村田町</t>
    <phoneticPr fontId="3"/>
  </si>
  <si>
    <t>04322</t>
    <phoneticPr fontId="3"/>
  </si>
  <si>
    <t>村田町</t>
    <phoneticPr fontId="3"/>
  </si>
  <si>
    <t>村田町</t>
    <phoneticPr fontId="3"/>
  </si>
  <si>
    <t>04323</t>
  </si>
  <si>
    <t>04323</t>
    <phoneticPr fontId="3"/>
  </si>
  <si>
    <t>柴田町</t>
  </si>
  <si>
    <t>柴田町</t>
    <phoneticPr fontId="3"/>
  </si>
  <si>
    <t>04323</t>
    <phoneticPr fontId="3"/>
  </si>
  <si>
    <t>04323</t>
    <phoneticPr fontId="3"/>
  </si>
  <si>
    <t>柴田町</t>
    <phoneticPr fontId="3"/>
  </si>
  <si>
    <t>仙南広域行政事務組合</t>
  </si>
  <si>
    <t>04323</t>
    <phoneticPr fontId="3"/>
  </si>
  <si>
    <t>柴田町</t>
    <phoneticPr fontId="3"/>
  </si>
  <si>
    <t>04324</t>
  </si>
  <si>
    <t>04324</t>
    <phoneticPr fontId="3"/>
  </si>
  <si>
    <t>川崎町</t>
  </si>
  <si>
    <t>川崎町</t>
    <phoneticPr fontId="3"/>
  </si>
  <si>
    <t>宮城県</t>
    <phoneticPr fontId="3"/>
  </si>
  <si>
    <t>04324</t>
    <phoneticPr fontId="3"/>
  </si>
  <si>
    <t>川崎町</t>
    <phoneticPr fontId="3"/>
  </si>
  <si>
    <t>04341</t>
  </si>
  <si>
    <t>04341</t>
    <phoneticPr fontId="3"/>
  </si>
  <si>
    <t>丸森町</t>
  </si>
  <si>
    <t>丸森町</t>
    <phoneticPr fontId="3"/>
  </si>
  <si>
    <t>04341</t>
    <phoneticPr fontId="3"/>
  </si>
  <si>
    <t>04341</t>
    <phoneticPr fontId="3"/>
  </si>
  <si>
    <t>丸森町</t>
    <phoneticPr fontId="3"/>
  </si>
  <si>
    <t>04361</t>
  </si>
  <si>
    <t>04361</t>
    <phoneticPr fontId="3"/>
  </si>
  <si>
    <t>亘理町</t>
  </si>
  <si>
    <t>亘理町</t>
    <phoneticPr fontId="3"/>
  </si>
  <si>
    <t>04361</t>
    <phoneticPr fontId="3"/>
  </si>
  <si>
    <t>亘理町</t>
    <phoneticPr fontId="3"/>
  </si>
  <si>
    <t>宮城県</t>
    <phoneticPr fontId="3"/>
  </si>
  <si>
    <t>04361</t>
    <phoneticPr fontId="3"/>
  </si>
  <si>
    <t>亘理町</t>
    <phoneticPr fontId="3"/>
  </si>
  <si>
    <t>04362</t>
  </si>
  <si>
    <t>04362</t>
    <phoneticPr fontId="3"/>
  </si>
  <si>
    <t>山元町</t>
  </si>
  <si>
    <t>山元町</t>
    <phoneticPr fontId="3"/>
  </si>
  <si>
    <t>04362</t>
    <phoneticPr fontId="3"/>
  </si>
  <si>
    <t>山元町</t>
    <phoneticPr fontId="3"/>
  </si>
  <si>
    <t>04362</t>
    <phoneticPr fontId="3"/>
  </si>
  <si>
    <t>山元町</t>
    <phoneticPr fontId="3"/>
  </si>
  <si>
    <t>04401</t>
    <phoneticPr fontId="3"/>
  </si>
  <si>
    <t>松島町</t>
    <phoneticPr fontId="3"/>
  </si>
  <si>
    <t>松島町</t>
    <phoneticPr fontId="3"/>
  </si>
  <si>
    <t>04401</t>
    <phoneticPr fontId="3"/>
  </si>
  <si>
    <t>04404</t>
    <phoneticPr fontId="3"/>
  </si>
  <si>
    <t>七ヶ浜町</t>
    <phoneticPr fontId="3"/>
  </si>
  <si>
    <t>七ヶ浜町</t>
    <phoneticPr fontId="3"/>
  </si>
  <si>
    <t>04404</t>
    <phoneticPr fontId="3"/>
  </si>
  <si>
    <t>七ヶ浜町</t>
    <phoneticPr fontId="3"/>
  </si>
  <si>
    <t>04406</t>
  </si>
  <si>
    <t>04406</t>
    <phoneticPr fontId="3"/>
  </si>
  <si>
    <t>利府町</t>
  </si>
  <si>
    <t>利府町</t>
    <phoneticPr fontId="3"/>
  </si>
  <si>
    <t>利府町</t>
    <phoneticPr fontId="3"/>
  </si>
  <si>
    <t>04406</t>
    <phoneticPr fontId="3"/>
  </si>
  <si>
    <t>利府町</t>
    <phoneticPr fontId="3"/>
  </si>
  <si>
    <t>04872</t>
  </si>
  <si>
    <t>東部衛生処理組合</t>
  </si>
  <si>
    <t>宮城県</t>
    <phoneticPr fontId="3"/>
  </si>
  <si>
    <t>04406</t>
    <phoneticPr fontId="3"/>
  </si>
  <si>
    <t>04421</t>
  </si>
  <si>
    <t>04421</t>
    <phoneticPr fontId="3"/>
  </si>
  <si>
    <t>大和町</t>
  </si>
  <si>
    <t>大和町</t>
    <phoneticPr fontId="3"/>
  </si>
  <si>
    <t>04421</t>
    <phoneticPr fontId="3"/>
  </si>
  <si>
    <t>大和町</t>
    <phoneticPr fontId="3"/>
  </si>
  <si>
    <t>04867</t>
  </si>
  <si>
    <t>黒川地域行政事務組合</t>
  </si>
  <si>
    <t>宮城県</t>
    <phoneticPr fontId="3"/>
  </si>
  <si>
    <t>04422</t>
  </si>
  <si>
    <t>04422</t>
    <phoneticPr fontId="3"/>
  </si>
  <si>
    <t>大郷町</t>
  </si>
  <si>
    <t>大郷町</t>
    <phoneticPr fontId="3"/>
  </si>
  <si>
    <t>04422</t>
    <phoneticPr fontId="3"/>
  </si>
  <si>
    <t>大郷町</t>
    <phoneticPr fontId="3"/>
  </si>
  <si>
    <t>04424</t>
  </si>
  <si>
    <t>04424</t>
    <phoneticPr fontId="3"/>
  </si>
  <si>
    <t>大衡村</t>
  </si>
  <si>
    <t>大衡村</t>
    <phoneticPr fontId="3"/>
  </si>
  <si>
    <t>04424</t>
    <phoneticPr fontId="3"/>
  </si>
  <si>
    <t>04424</t>
    <phoneticPr fontId="3"/>
  </si>
  <si>
    <t>大衡村</t>
    <phoneticPr fontId="3"/>
  </si>
  <si>
    <t>04424</t>
    <phoneticPr fontId="3"/>
  </si>
  <si>
    <t>大衡村</t>
    <phoneticPr fontId="3"/>
  </si>
  <si>
    <t>宮城県</t>
    <phoneticPr fontId="3"/>
  </si>
  <si>
    <t>04444</t>
    <phoneticPr fontId="3"/>
  </si>
  <si>
    <t>色麻町</t>
    <phoneticPr fontId="3"/>
  </si>
  <si>
    <t>04444</t>
    <phoneticPr fontId="3"/>
  </si>
  <si>
    <t>04444</t>
    <phoneticPr fontId="3"/>
  </si>
  <si>
    <t>04444</t>
    <phoneticPr fontId="3"/>
  </si>
  <si>
    <t>色麻町</t>
    <phoneticPr fontId="3"/>
  </si>
  <si>
    <t>宮城県</t>
    <phoneticPr fontId="3"/>
  </si>
  <si>
    <t>04445</t>
    <phoneticPr fontId="3"/>
  </si>
  <si>
    <t>加美町</t>
    <phoneticPr fontId="3"/>
  </si>
  <si>
    <t>04445</t>
    <phoneticPr fontId="3"/>
  </si>
  <si>
    <t>加美町</t>
    <phoneticPr fontId="3"/>
  </si>
  <si>
    <t>加美町</t>
    <phoneticPr fontId="3"/>
  </si>
  <si>
    <t>04501</t>
  </si>
  <si>
    <t>04501</t>
    <phoneticPr fontId="3"/>
  </si>
  <si>
    <t>涌谷町</t>
  </si>
  <si>
    <t>涌谷町</t>
    <phoneticPr fontId="3"/>
  </si>
  <si>
    <t>04501</t>
    <phoneticPr fontId="3"/>
  </si>
  <si>
    <t>涌谷町</t>
    <phoneticPr fontId="3"/>
  </si>
  <si>
    <t>宮城県</t>
    <phoneticPr fontId="3"/>
  </si>
  <si>
    <t>涌谷町</t>
    <phoneticPr fontId="3"/>
  </si>
  <si>
    <t>04505</t>
  </si>
  <si>
    <t>04505</t>
    <phoneticPr fontId="3"/>
  </si>
  <si>
    <t>美里町</t>
  </si>
  <si>
    <t>美里町</t>
    <phoneticPr fontId="3"/>
  </si>
  <si>
    <t>04505</t>
    <phoneticPr fontId="3"/>
  </si>
  <si>
    <t>04505</t>
    <phoneticPr fontId="3"/>
  </si>
  <si>
    <t>美里町</t>
    <phoneticPr fontId="3"/>
  </si>
  <si>
    <t>04505</t>
    <phoneticPr fontId="3"/>
  </si>
  <si>
    <t>美里町</t>
    <phoneticPr fontId="3"/>
  </si>
  <si>
    <t>04581</t>
    <phoneticPr fontId="3"/>
  </si>
  <si>
    <t>女川町</t>
    <phoneticPr fontId="3"/>
  </si>
  <si>
    <t>女川町</t>
    <phoneticPr fontId="3"/>
  </si>
  <si>
    <t>04581</t>
    <phoneticPr fontId="3"/>
  </si>
  <si>
    <t>04581</t>
    <phoneticPr fontId="3"/>
  </si>
  <si>
    <t>04606</t>
    <phoneticPr fontId="3"/>
  </si>
  <si>
    <t>南三陸町</t>
    <phoneticPr fontId="3"/>
  </si>
  <si>
    <t>04606</t>
    <phoneticPr fontId="3"/>
  </si>
  <si>
    <t>南三陸町</t>
    <phoneticPr fontId="3"/>
  </si>
  <si>
    <t>南三陸町</t>
    <phoneticPr fontId="3"/>
  </si>
  <si>
    <t>南三陸町</t>
    <phoneticPr fontId="3"/>
  </si>
  <si>
    <t>04867</t>
    <phoneticPr fontId="3"/>
  </si>
  <si>
    <t>04867</t>
    <phoneticPr fontId="3"/>
  </si>
  <si>
    <t>黒川地域行政事務組合</t>
    <phoneticPr fontId="3"/>
  </si>
  <si>
    <t>宮城県</t>
    <phoneticPr fontId="3"/>
  </si>
  <si>
    <t>黒川地域行政事務組合</t>
    <phoneticPr fontId="3"/>
  </si>
  <si>
    <t>黒川地域行政事務組合</t>
    <phoneticPr fontId="3"/>
  </si>
  <si>
    <t>04869</t>
    <phoneticPr fontId="3"/>
  </si>
  <si>
    <t>亘理名取共立衛生処理組合</t>
    <phoneticPr fontId="3"/>
  </si>
  <si>
    <t>04869</t>
    <phoneticPr fontId="3"/>
  </si>
  <si>
    <t>04869</t>
    <phoneticPr fontId="3"/>
  </si>
  <si>
    <t>亘理名取共立衛生処理組合</t>
    <phoneticPr fontId="3"/>
  </si>
  <si>
    <t>亘理名取共立衛生処理組合</t>
    <phoneticPr fontId="3"/>
  </si>
  <si>
    <t>04872</t>
    <phoneticPr fontId="3"/>
  </si>
  <si>
    <t>宮城東部衛生処理組合</t>
    <phoneticPr fontId="3"/>
  </si>
  <si>
    <t>04872</t>
    <phoneticPr fontId="3"/>
  </si>
  <si>
    <t>04872</t>
    <phoneticPr fontId="3"/>
  </si>
  <si>
    <t>宮城東部衛生処理組合</t>
    <phoneticPr fontId="3"/>
  </si>
  <si>
    <t>04932</t>
    <phoneticPr fontId="3"/>
  </si>
  <si>
    <t>仙南地域広域行政事務組合</t>
    <phoneticPr fontId="3"/>
  </si>
  <si>
    <t>04932</t>
    <phoneticPr fontId="3"/>
  </si>
  <si>
    <t>仙南地域広域行政事務組合</t>
    <phoneticPr fontId="3"/>
  </si>
  <si>
    <t>04932</t>
    <phoneticPr fontId="3"/>
  </si>
  <si>
    <t>04936</t>
    <phoneticPr fontId="3"/>
  </si>
  <si>
    <t>大崎地域広域行政事務組合</t>
    <phoneticPr fontId="3"/>
  </si>
  <si>
    <t>04936</t>
    <phoneticPr fontId="3"/>
  </si>
  <si>
    <t>大崎地域広域行政事務組合</t>
    <phoneticPr fontId="3"/>
  </si>
  <si>
    <t>04936</t>
    <phoneticPr fontId="3"/>
  </si>
  <si>
    <t>大崎地域広域行政事務組合</t>
    <phoneticPr fontId="3"/>
  </si>
  <si>
    <t>04966</t>
    <phoneticPr fontId="3"/>
  </si>
  <si>
    <t>塩釜地区消防事務組合</t>
    <phoneticPr fontId="3"/>
  </si>
  <si>
    <t>塩釜地区消防事務組合</t>
    <phoneticPr fontId="3"/>
  </si>
  <si>
    <t>04966</t>
    <phoneticPr fontId="3"/>
  </si>
  <si>
    <t>塩釜地区消防事務組合</t>
    <phoneticPr fontId="3"/>
  </si>
  <si>
    <t>04000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</si>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</sst>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8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470</v>
      </c>
      <c r="C7" s="78" t="s">
        <v>194</v>
      </c>
      <c r="D7" s="79">
        <f>SUM($D$8:$D$39)</f>
        <v>11755599</v>
      </c>
      <c r="E7" s="79">
        <f>SUM($E$8:$E$39)</f>
        <v>9206968</v>
      </c>
      <c r="F7" s="79">
        <f>SUM($F$8:$F$39)</f>
        <v>5830811</v>
      </c>
      <c r="G7" s="79">
        <f>SUM($G$8:$G$39)</f>
        <v>0</v>
      </c>
      <c r="H7" s="79">
        <f>SUM($H$8:$H$39)</f>
        <v>3364867</v>
      </c>
      <c r="I7" s="79">
        <f>SUM($I$8:$I$39)</f>
        <v>0</v>
      </c>
      <c r="J7" s="93" t="s">
        <v>192</v>
      </c>
      <c r="K7" s="79">
        <f>SUM($K$8:$K$39)</f>
        <v>11290</v>
      </c>
      <c r="L7" s="79">
        <f>SUM($L$8:$L$39)</f>
        <v>2548631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93" t="s">
        <v>192</v>
      </c>
      <c r="T7" s="79">
        <f>SUM($T$8:$T$39)</f>
        <v>0</v>
      </c>
      <c r="U7" s="79">
        <f>SUM($U$8:$U$39)</f>
        <v>0</v>
      </c>
      <c r="V7" s="79">
        <f>SUM($V$8:$V$39)</f>
        <v>11755599</v>
      </c>
      <c r="W7" s="79">
        <f>SUM($W$8:$W$39)</f>
        <v>9206968</v>
      </c>
      <c r="X7" s="79">
        <f>SUM($X$8:$X$39)</f>
        <v>5830811</v>
      </c>
      <c r="Y7" s="79">
        <f>SUM($Y$8:$Y$39)</f>
        <v>0</v>
      </c>
      <c r="Z7" s="79">
        <f>SUM($Z$8:$Z$39)</f>
        <v>3364867</v>
      </c>
      <c r="AA7" s="79">
        <f>SUM($AA$8:$AA$39)</f>
        <v>0</v>
      </c>
      <c r="AB7" s="93" t="s">
        <v>471</v>
      </c>
      <c r="AC7" s="79">
        <f>SUM($AC$8:$AC$39)</f>
        <v>11290</v>
      </c>
      <c r="AD7" s="79">
        <f>SUM($AD$8:$AD$39)</f>
        <v>2548631</v>
      </c>
      <c r="AE7" s="79">
        <f>SUM($AE$8:$AE$39)</f>
        <v>172893</v>
      </c>
      <c r="AF7" s="79">
        <f>SUM($AF$8:$AF$39)</f>
        <v>172893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172893</v>
      </c>
      <c r="AK7" s="79">
        <f>SUM($AK$8:$AK$39)</f>
        <v>0</v>
      </c>
      <c r="AL7" s="79">
        <f>SUM($AL$8:$AL$39)</f>
        <v>0</v>
      </c>
      <c r="AM7" s="79">
        <f>SUM($AM$8:$AM$39)</f>
        <v>11141106</v>
      </c>
      <c r="AN7" s="79">
        <f>SUM($AN$8:$AN$39)</f>
        <v>1059</v>
      </c>
      <c r="AO7" s="79">
        <f>SUM($AO$8:$AO$39)</f>
        <v>0</v>
      </c>
      <c r="AP7" s="79">
        <f>SUM($AP$8:$AP$39)</f>
        <v>0</v>
      </c>
      <c r="AQ7" s="79">
        <f>SUM($AQ$8:$AQ$39)</f>
        <v>1059</v>
      </c>
      <c r="AR7" s="79">
        <f>SUM($AR$8:$AR$39)</f>
        <v>0</v>
      </c>
      <c r="AS7" s="79">
        <f>SUM($AS$8:$AS$39)</f>
        <v>189199</v>
      </c>
      <c r="AT7" s="79">
        <f>SUM($AT$8:$AT$39)</f>
        <v>57815</v>
      </c>
      <c r="AU7" s="79">
        <f>SUM($AU$8:$AU$39)</f>
        <v>131384</v>
      </c>
      <c r="AV7" s="79">
        <f>SUM($AV$8:$AV$39)</f>
        <v>0</v>
      </c>
      <c r="AW7" s="79">
        <f>SUM($AW$8:$AW$39)</f>
        <v>0</v>
      </c>
      <c r="AX7" s="79">
        <f>SUM($AX$8:$AX$39)</f>
        <v>10950848</v>
      </c>
      <c r="AY7" s="79">
        <f>SUM($AY$8:$AY$39)</f>
        <v>5327385</v>
      </c>
      <c r="AZ7" s="79">
        <f>SUM($AZ$8:$AZ$39)</f>
        <v>1745981</v>
      </c>
      <c r="BA7" s="79">
        <f>SUM($BA$8:$BA$39)</f>
        <v>1585801</v>
      </c>
      <c r="BB7" s="79">
        <f>SUM($BB$8:$BB$39)</f>
        <v>2291681</v>
      </c>
      <c r="BC7" s="79">
        <f>SUM($BC$8:$BC$39)</f>
        <v>206214</v>
      </c>
      <c r="BD7" s="79">
        <f>SUM($BD$8:$BD$39)</f>
        <v>0</v>
      </c>
      <c r="BE7" s="79">
        <f>SUM($BE$8:$BE$39)</f>
        <v>235386</v>
      </c>
      <c r="BF7" s="79">
        <f>SUM($BF$8:$BF$39)</f>
        <v>11549385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172893</v>
      </c>
      <c r="CJ7" s="79">
        <f>SUM($CJ$8:$CJ$39)</f>
        <v>172893</v>
      </c>
      <c r="CK7" s="79">
        <f>SUM($CK$8:$CK$39)</f>
        <v>0</v>
      </c>
      <c r="CL7" s="79">
        <f>SUM($CL$8:$CL$39)</f>
        <v>0</v>
      </c>
      <c r="CM7" s="79">
        <f>SUM($CM$8:$CM$39)</f>
        <v>0</v>
      </c>
      <c r="CN7" s="79">
        <f>SUM($CN$8:$CN$39)</f>
        <v>172893</v>
      </c>
      <c r="CO7" s="79">
        <f>SUM($CO$8:$CO$39)</f>
        <v>0</v>
      </c>
      <c r="CP7" s="79">
        <f>SUM($CP$8:$CP$39)</f>
        <v>0</v>
      </c>
      <c r="CQ7" s="79">
        <f>SUM($CQ$8:$CQ$39)</f>
        <v>11141106</v>
      </c>
      <c r="CR7" s="79">
        <f>SUM($CR$8:$CR$39)</f>
        <v>1059</v>
      </c>
      <c r="CS7" s="79">
        <f>SUM($CS$8:$CS$39)</f>
        <v>0</v>
      </c>
      <c r="CT7" s="79">
        <f>SUM($CT$8:$CT$39)</f>
        <v>0</v>
      </c>
      <c r="CU7" s="79">
        <f>SUM($CU$8:$CU$39)</f>
        <v>1059</v>
      </c>
      <c r="CV7" s="79">
        <f>SUM($CV$8:$CV$39)</f>
        <v>0</v>
      </c>
      <c r="CW7" s="79">
        <f>SUM($CW$8:$CW$39)</f>
        <v>189199</v>
      </c>
      <c r="CX7" s="79">
        <f>SUM($CX$8:$CX$39)</f>
        <v>57815</v>
      </c>
      <c r="CY7" s="79">
        <f>SUM($CY$8:$CY$39)</f>
        <v>131384</v>
      </c>
      <c r="CZ7" s="79">
        <f>SUM($CZ$8:$CZ$39)</f>
        <v>0</v>
      </c>
      <c r="DA7" s="79">
        <f>SUM($DA$8:$DA$39)</f>
        <v>0</v>
      </c>
      <c r="DB7" s="79">
        <f>SUM($DB$8:$DB$39)</f>
        <v>10950848</v>
      </c>
      <c r="DC7" s="79">
        <f>SUM($DC$8:$DC$39)</f>
        <v>5327385</v>
      </c>
      <c r="DD7" s="79">
        <f>SUM($DD$8:$DD$39)</f>
        <v>1745981</v>
      </c>
      <c r="DE7" s="79">
        <f>SUM($DE$8:$DE$39)</f>
        <v>1585801</v>
      </c>
      <c r="DF7" s="79">
        <f>SUM($DF$8:$DF$39)</f>
        <v>2291681</v>
      </c>
      <c r="DG7" s="79">
        <f>SUM($DG$8:$DG$39)</f>
        <v>206214</v>
      </c>
      <c r="DH7" s="79">
        <f>SUM($DH$8:$DH$39)</f>
        <v>0</v>
      </c>
      <c r="DI7" s="79">
        <f>SUM($DI$8:$DI$39)</f>
        <v>235386</v>
      </c>
      <c r="DJ7" s="79">
        <f>SUM($DJ$8:$DJ$39)</f>
        <v>11549385</v>
      </c>
    </row>
    <row r="8" spans="1:114" s="8" customFormat="1" ht="12" customHeight="1">
      <c r="A8" s="80" t="s">
        <v>206</v>
      </c>
      <c r="B8" s="83" t="s">
        <v>207</v>
      </c>
      <c r="C8" s="80" t="s">
        <v>202</v>
      </c>
      <c r="D8" s="84">
        <f>SUM(E8,+L8)</f>
        <v>45429</v>
      </c>
      <c r="E8" s="84">
        <f>SUM(F8:I8)+K8</f>
        <v>14698</v>
      </c>
      <c r="F8" s="84">
        <v>14698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30731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45429</v>
      </c>
      <c r="W8" s="84">
        <v>14698</v>
      </c>
      <c r="X8" s="84">
        <v>14698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30731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44230</v>
      </c>
      <c r="AN8" s="84">
        <f>SUM(AO8:AR8)</f>
        <v>1059</v>
      </c>
      <c r="AO8" s="84">
        <v>0</v>
      </c>
      <c r="AP8" s="84">
        <v>0</v>
      </c>
      <c r="AQ8" s="84">
        <v>1059</v>
      </c>
      <c r="AR8" s="84">
        <v>0</v>
      </c>
      <c r="AS8" s="84">
        <f>SUM(AT8:AV8)</f>
        <v>147</v>
      </c>
      <c r="AT8" s="84">
        <v>0</v>
      </c>
      <c r="AU8" s="84">
        <v>147</v>
      </c>
      <c r="AV8" s="84">
        <v>0</v>
      </c>
      <c r="AW8" s="84">
        <v>0</v>
      </c>
      <c r="AX8" s="84">
        <f>SUM(AY8:BB8)</f>
        <v>43024</v>
      </c>
      <c r="AY8" s="84">
        <v>43024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1199</v>
      </c>
      <c r="BF8" s="84">
        <f>SUM(AE8,+AM8,+BE8)</f>
        <v>45429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9" si="0">SUM(AE8,+BG8)</f>
        <v>0</v>
      </c>
      <c r="CJ8" s="84">
        <f t="shared" ref="CJ8:CJ39" si="1">SUM(AF8,+BH8)</f>
        <v>0</v>
      </c>
      <c r="CK8" s="84">
        <f t="shared" ref="CK8:CK39" si="2">SUM(AG8,+BI8)</f>
        <v>0</v>
      </c>
      <c r="CL8" s="84">
        <f t="shared" ref="CL8:CL39" si="3">SUM(AH8,+BJ8)</f>
        <v>0</v>
      </c>
      <c r="CM8" s="84">
        <f t="shared" ref="CM8:CM39" si="4">SUM(AI8,+BK8)</f>
        <v>0</v>
      </c>
      <c r="CN8" s="84">
        <f t="shared" ref="CN8:CN39" si="5">SUM(AJ8,+BL8)</f>
        <v>0</v>
      </c>
      <c r="CO8" s="84">
        <f t="shared" ref="CO8:CO39" si="6">SUM(AK8,+BM8)</f>
        <v>0</v>
      </c>
      <c r="CP8" s="84">
        <f t="shared" ref="CP8:CP39" si="7">SUM(AL8,+BN8)</f>
        <v>0</v>
      </c>
      <c r="CQ8" s="84">
        <f t="shared" ref="CQ8:CQ39" si="8">SUM(AM8,+BO8)</f>
        <v>44230</v>
      </c>
      <c r="CR8" s="84">
        <f t="shared" ref="CR8:CR39" si="9">SUM(AN8,+BP8)</f>
        <v>1059</v>
      </c>
      <c r="CS8" s="84">
        <f t="shared" ref="CS8:CS39" si="10">SUM(AO8,+BQ8)</f>
        <v>0</v>
      </c>
      <c r="CT8" s="84">
        <f t="shared" ref="CT8:CT39" si="11">SUM(AP8,+BR8)</f>
        <v>0</v>
      </c>
      <c r="CU8" s="84">
        <f t="shared" ref="CU8:CU39" si="12">SUM(AQ8,+BS8)</f>
        <v>1059</v>
      </c>
      <c r="CV8" s="84">
        <f t="shared" ref="CV8:CV39" si="13">SUM(AR8,+BT8)</f>
        <v>0</v>
      </c>
      <c r="CW8" s="84">
        <f t="shared" ref="CW8:CW39" si="14">SUM(AS8,+BU8)</f>
        <v>147</v>
      </c>
      <c r="CX8" s="84">
        <f t="shared" ref="CX8:CX39" si="15">SUM(AT8,+BV8)</f>
        <v>0</v>
      </c>
      <c r="CY8" s="84">
        <f t="shared" ref="CY8:CY39" si="16">SUM(AU8,+BW8)</f>
        <v>147</v>
      </c>
      <c r="CZ8" s="84">
        <f t="shared" ref="CZ8:CZ39" si="17">SUM(AV8,+BX8)</f>
        <v>0</v>
      </c>
      <c r="DA8" s="84">
        <f t="shared" ref="DA8:DA39" si="18">SUM(AW8,+BY8)</f>
        <v>0</v>
      </c>
      <c r="DB8" s="84">
        <f t="shared" ref="DB8:DB39" si="19">SUM(AX8,+BZ8)</f>
        <v>43024</v>
      </c>
      <c r="DC8" s="84">
        <f t="shared" ref="DC8:DC39" si="20">SUM(AY8,+CA8)</f>
        <v>43024</v>
      </c>
      <c r="DD8" s="84">
        <f t="shared" ref="DD8:DD39" si="21">SUM(AZ8,+CB8)</f>
        <v>0</v>
      </c>
      <c r="DE8" s="84">
        <f t="shared" ref="DE8:DE39" si="22">SUM(BA8,+CC8)</f>
        <v>0</v>
      </c>
      <c r="DF8" s="84">
        <f t="shared" ref="DF8:DF39" si="23">SUM(BB8,+CD8)</f>
        <v>0</v>
      </c>
      <c r="DG8" s="84">
        <f t="shared" ref="DG8:DG39" si="24">SUM(BC8,+CE8)</f>
        <v>0</v>
      </c>
      <c r="DH8" s="84">
        <f t="shared" ref="DH8:DH39" si="25">SUM(BD8,+CF8)</f>
        <v>0</v>
      </c>
      <c r="DI8" s="84">
        <f t="shared" ref="DI8:DI39" si="26">SUM(BE8,+CG8)</f>
        <v>1199</v>
      </c>
      <c r="DJ8" s="84">
        <f t="shared" ref="DJ8:DJ39" si="27">SUM(BF8,+CH8)</f>
        <v>45429</v>
      </c>
    </row>
    <row r="9" spans="1:114" s="8" customFormat="1" ht="12" customHeight="1">
      <c r="A9" s="80" t="s">
        <v>206</v>
      </c>
      <c r="B9" s="83" t="s">
        <v>211</v>
      </c>
      <c r="C9" s="80" t="s">
        <v>212</v>
      </c>
      <c r="D9" s="84">
        <f>SUM(E9,+L9)</f>
        <v>595702</v>
      </c>
      <c r="E9" s="84">
        <f>SUM(F9:I9)+K9</f>
        <v>309872</v>
      </c>
      <c r="F9" s="84">
        <v>309872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285830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595702</v>
      </c>
      <c r="W9" s="84">
        <v>309872</v>
      </c>
      <c r="X9" s="84">
        <v>309872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285830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595702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595702</v>
      </c>
      <c r="AY9" s="84">
        <v>66784</v>
      </c>
      <c r="AZ9" s="84">
        <v>349401</v>
      </c>
      <c r="BA9" s="84">
        <v>0</v>
      </c>
      <c r="BB9" s="84">
        <v>179517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595702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595702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595702</v>
      </c>
      <c r="DC9" s="84">
        <f t="shared" si="20"/>
        <v>66784</v>
      </c>
      <c r="DD9" s="84">
        <f t="shared" si="21"/>
        <v>349401</v>
      </c>
      <c r="DE9" s="84">
        <f t="shared" si="22"/>
        <v>0</v>
      </c>
      <c r="DF9" s="84">
        <f t="shared" si="23"/>
        <v>179517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595702</v>
      </c>
    </row>
    <row r="10" spans="1:114" s="8" customFormat="1" ht="12" customHeight="1">
      <c r="A10" s="80" t="s">
        <v>209</v>
      </c>
      <c r="B10" s="83" t="s">
        <v>216</v>
      </c>
      <c r="C10" s="80" t="s">
        <v>217</v>
      </c>
      <c r="D10" s="84">
        <f>SUM(E10,+L10)</f>
        <v>26923</v>
      </c>
      <c r="E10" s="84">
        <f>SUM(F10:I10)+K10</f>
        <v>13462</v>
      </c>
      <c r="F10" s="84">
        <v>13462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13461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26923</v>
      </c>
      <c r="W10" s="84">
        <v>13462</v>
      </c>
      <c r="X10" s="84">
        <v>13462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13461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26923</v>
      </c>
      <c r="BF10" s="84">
        <f>SUM(AE10,+AM10,+BE10)</f>
        <v>26923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26923</v>
      </c>
      <c r="DJ10" s="84">
        <f t="shared" si="27"/>
        <v>26923</v>
      </c>
    </row>
    <row r="11" spans="1:114" s="8" customFormat="1" ht="12" customHeight="1">
      <c r="A11" s="80" t="s">
        <v>209</v>
      </c>
      <c r="B11" s="83" t="s">
        <v>224</v>
      </c>
      <c r="C11" s="80" t="s">
        <v>226</v>
      </c>
      <c r="D11" s="84">
        <f>SUM(E11,+L11)</f>
        <v>92119</v>
      </c>
      <c r="E11" s="84">
        <f>SUM(F11:I11)+K11</f>
        <v>92119</v>
      </c>
      <c r="F11" s="84">
        <v>92119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92119</v>
      </c>
      <c r="W11" s="84">
        <v>92119</v>
      </c>
      <c r="X11" s="84">
        <v>92119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5118</v>
      </c>
      <c r="AF11" s="84">
        <f>SUM(AG11:AJ11)</f>
        <v>5118</v>
      </c>
      <c r="AG11" s="84">
        <v>0</v>
      </c>
      <c r="AH11" s="84">
        <v>0</v>
      </c>
      <c r="AI11" s="84">
        <v>0</v>
      </c>
      <c r="AJ11" s="84">
        <v>5118</v>
      </c>
      <c r="AK11" s="84">
        <v>0</v>
      </c>
      <c r="AL11" s="84">
        <f>組合分担金内訳!D11</f>
        <v>0</v>
      </c>
      <c r="AM11" s="84">
        <f>SUM(AN11,AS11,AW11,AX11,BD11)</f>
        <v>60128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61</v>
      </c>
      <c r="AT11" s="84">
        <v>0</v>
      </c>
      <c r="AU11" s="84">
        <v>61</v>
      </c>
      <c r="AV11" s="84">
        <v>0</v>
      </c>
      <c r="AW11" s="84">
        <v>0</v>
      </c>
      <c r="AX11" s="84">
        <f>SUM(AY11:BB11)</f>
        <v>60067</v>
      </c>
      <c r="AY11" s="84">
        <v>6248</v>
      </c>
      <c r="AZ11" s="84">
        <v>3099</v>
      </c>
      <c r="BA11" s="84">
        <v>16860</v>
      </c>
      <c r="BB11" s="84">
        <v>33860</v>
      </c>
      <c r="BC11" s="84">
        <f>組合分担金内訳!E11</f>
        <v>19633</v>
      </c>
      <c r="BD11" s="84">
        <v>0</v>
      </c>
      <c r="BE11" s="84">
        <v>7240</v>
      </c>
      <c r="BF11" s="84">
        <f>SUM(AE11,+AM11,+BE11)</f>
        <v>72486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5118</v>
      </c>
      <c r="CJ11" s="84">
        <f t="shared" si="1"/>
        <v>5118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5118</v>
      </c>
      <c r="CO11" s="84">
        <f t="shared" si="6"/>
        <v>0</v>
      </c>
      <c r="CP11" s="84">
        <f t="shared" si="7"/>
        <v>0</v>
      </c>
      <c r="CQ11" s="84">
        <f t="shared" si="8"/>
        <v>60128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61</v>
      </c>
      <c r="CX11" s="84">
        <f t="shared" si="15"/>
        <v>0</v>
      </c>
      <c r="CY11" s="84">
        <f t="shared" si="16"/>
        <v>61</v>
      </c>
      <c r="CZ11" s="84">
        <f t="shared" si="17"/>
        <v>0</v>
      </c>
      <c r="DA11" s="84">
        <f t="shared" si="18"/>
        <v>0</v>
      </c>
      <c r="DB11" s="84">
        <f t="shared" si="19"/>
        <v>60067</v>
      </c>
      <c r="DC11" s="84">
        <f t="shared" si="20"/>
        <v>6248</v>
      </c>
      <c r="DD11" s="84">
        <f t="shared" si="21"/>
        <v>3099</v>
      </c>
      <c r="DE11" s="84">
        <f t="shared" si="22"/>
        <v>16860</v>
      </c>
      <c r="DF11" s="84">
        <f t="shared" si="23"/>
        <v>33860</v>
      </c>
      <c r="DG11" s="84">
        <f t="shared" si="24"/>
        <v>19633</v>
      </c>
      <c r="DH11" s="84">
        <f t="shared" si="25"/>
        <v>0</v>
      </c>
      <c r="DI11" s="84">
        <f t="shared" si="26"/>
        <v>7240</v>
      </c>
      <c r="DJ11" s="84">
        <f t="shared" si="27"/>
        <v>72486</v>
      </c>
    </row>
    <row r="12" spans="1:114" s="8" customFormat="1" ht="12" customHeight="1">
      <c r="A12" s="80" t="s">
        <v>209</v>
      </c>
      <c r="B12" s="83" t="s">
        <v>234</v>
      </c>
      <c r="C12" s="80" t="s">
        <v>236</v>
      </c>
      <c r="D12" s="84">
        <f>SUM(E12,+L12)</f>
        <v>638604</v>
      </c>
      <c r="E12" s="84">
        <f>SUM(F12:I12)+K12</f>
        <v>299397</v>
      </c>
      <c r="F12" s="84">
        <v>299397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339207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638604</v>
      </c>
      <c r="W12" s="84">
        <v>299397</v>
      </c>
      <c r="X12" s="84">
        <v>299397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339207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637823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637823</v>
      </c>
      <c r="AY12" s="84">
        <v>95394</v>
      </c>
      <c r="AZ12" s="84">
        <v>542397</v>
      </c>
      <c r="BA12" s="84">
        <v>0</v>
      </c>
      <c r="BB12" s="84">
        <v>32</v>
      </c>
      <c r="BC12" s="84">
        <f>組合分担金内訳!E12</f>
        <v>781</v>
      </c>
      <c r="BD12" s="84">
        <v>0</v>
      </c>
      <c r="BE12" s="84">
        <v>0</v>
      </c>
      <c r="BF12" s="84">
        <f>SUM(AE12,+AM12,+BE12)</f>
        <v>637823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637823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637823</v>
      </c>
      <c r="DC12" s="84">
        <f t="shared" si="20"/>
        <v>95394</v>
      </c>
      <c r="DD12" s="84">
        <f t="shared" si="21"/>
        <v>542397</v>
      </c>
      <c r="DE12" s="84">
        <f t="shared" si="22"/>
        <v>0</v>
      </c>
      <c r="DF12" s="84">
        <f t="shared" si="23"/>
        <v>32</v>
      </c>
      <c r="DG12" s="84">
        <f t="shared" si="24"/>
        <v>781</v>
      </c>
      <c r="DH12" s="84">
        <f t="shared" si="25"/>
        <v>0</v>
      </c>
      <c r="DI12" s="84">
        <f t="shared" si="26"/>
        <v>0</v>
      </c>
      <c r="DJ12" s="84">
        <f t="shared" si="27"/>
        <v>637823</v>
      </c>
    </row>
    <row r="13" spans="1:114" s="8" customFormat="1" ht="12" customHeight="1">
      <c r="A13" s="80" t="s">
        <v>201</v>
      </c>
      <c r="B13" s="83" t="s">
        <v>243</v>
      </c>
      <c r="C13" s="80" t="s">
        <v>245</v>
      </c>
      <c r="D13" s="84">
        <f>SUM(E13,+L13)</f>
        <v>1331610</v>
      </c>
      <c r="E13" s="84">
        <f>SUM(F13:I13)+K13</f>
        <v>1287312</v>
      </c>
      <c r="F13" s="84">
        <v>643712</v>
      </c>
      <c r="G13" s="84">
        <v>0</v>
      </c>
      <c r="H13" s="84">
        <v>643600</v>
      </c>
      <c r="I13" s="84">
        <v>0</v>
      </c>
      <c r="J13" s="94" t="s">
        <v>193</v>
      </c>
      <c r="K13" s="84">
        <v>0</v>
      </c>
      <c r="L13" s="84">
        <v>44298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1331610</v>
      </c>
      <c r="W13" s="84">
        <v>1287312</v>
      </c>
      <c r="X13" s="84">
        <v>643712</v>
      </c>
      <c r="Y13" s="84">
        <v>0</v>
      </c>
      <c r="Z13" s="84">
        <v>643600</v>
      </c>
      <c r="AA13" s="84">
        <v>0</v>
      </c>
      <c r="AB13" s="94" t="s">
        <v>193</v>
      </c>
      <c r="AC13" s="84">
        <v>0</v>
      </c>
      <c r="AD13" s="84">
        <v>44298</v>
      </c>
      <c r="AE13" s="84">
        <f>SUM(AF13,+AK13)</f>
        <v>24095</v>
      </c>
      <c r="AF13" s="84">
        <f>SUM(AG13:AJ13)</f>
        <v>24095</v>
      </c>
      <c r="AG13" s="84">
        <v>0</v>
      </c>
      <c r="AH13" s="84">
        <v>0</v>
      </c>
      <c r="AI13" s="84">
        <v>0</v>
      </c>
      <c r="AJ13" s="84">
        <v>24095</v>
      </c>
      <c r="AK13" s="84">
        <v>0</v>
      </c>
      <c r="AL13" s="84">
        <f>組合分担金内訳!D13</f>
        <v>0</v>
      </c>
      <c r="AM13" s="84">
        <f>SUM(AN13,AS13,AW13,AX13,BD13)</f>
        <v>1245192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1245192</v>
      </c>
      <c r="AY13" s="84">
        <v>740426</v>
      </c>
      <c r="AZ13" s="84">
        <v>0</v>
      </c>
      <c r="BA13" s="84">
        <v>0</v>
      </c>
      <c r="BB13" s="84">
        <v>504766</v>
      </c>
      <c r="BC13" s="84">
        <f>組合分担金内訳!E13</f>
        <v>31619</v>
      </c>
      <c r="BD13" s="84">
        <v>0</v>
      </c>
      <c r="BE13" s="84">
        <v>30704</v>
      </c>
      <c r="BF13" s="84">
        <f>SUM(AE13,+AM13,+BE13)</f>
        <v>1299991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24095</v>
      </c>
      <c r="CJ13" s="84">
        <f t="shared" si="1"/>
        <v>24095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24095</v>
      </c>
      <c r="CO13" s="84">
        <f t="shared" si="6"/>
        <v>0</v>
      </c>
      <c r="CP13" s="84">
        <f t="shared" si="7"/>
        <v>0</v>
      </c>
      <c r="CQ13" s="84">
        <f t="shared" si="8"/>
        <v>1245192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1245192</v>
      </c>
      <c r="DC13" s="84">
        <f t="shared" si="20"/>
        <v>740426</v>
      </c>
      <c r="DD13" s="84">
        <f t="shared" si="21"/>
        <v>0</v>
      </c>
      <c r="DE13" s="84">
        <f t="shared" si="22"/>
        <v>0</v>
      </c>
      <c r="DF13" s="84">
        <f t="shared" si="23"/>
        <v>504766</v>
      </c>
      <c r="DG13" s="84">
        <f t="shared" si="24"/>
        <v>31619</v>
      </c>
      <c r="DH13" s="84">
        <f t="shared" si="25"/>
        <v>0</v>
      </c>
      <c r="DI13" s="84">
        <f t="shared" si="26"/>
        <v>30704</v>
      </c>
      <c r="DJ13" s="84">
        <f t="shared" si="27"/>
        <v>1299991</v>
      </c>
    </row>
    <row r="14" spans="1:114" s="8" customFormat="1" ht="12" customHeight="1">
      <c r="A14" s="80" t="s">
        <v>209</v>
      </c>
      <c r="B14" s="83" t="s">
        <v>251</v>
      </c>
      <c r="C14" s="80" t="s">
        <v>253</v>
      </c>
      <c r="D14" s="84">
        <f>SUM(E14,+L14)</f>
        <v>186438</v>
      </c>
      <c r="E14" s="84">
        <f>SUM(F14:I14)+K14</f>
        <v>94464</v>
      </c>
      <c r="F14" s="84">
        <v>94464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91974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186438</v>
      </c>
      <c r="W14" s="84">
        <v>94464</v>
      </c>
      <c r="X14" s="84">
        <v>94464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91974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185647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185647</v>
      </c>
      <c r="AT14" s="84">
        <v>54471</v>
      </c>
      <c r="AU14" s="84">
        <v>131176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791</v>
      </c>
      <c r="BD14" s="84">
        <v>0</v>
      </c>
      <c r="BE14" s="84">
        <v>0</v>
      </c>
      <c r="BF14" s="84">
        <f>SUM(AE14,+AM14,+BE14)</f>
        <v>185647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185647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185647</v>
      </c>
      <c r="CX14" s="84">
        <f t="shared" si="15"/>
        <v>54471</v>
      </c>
      <c r="CY14" s="84">
        <f t="shared" si="16"/>
        <v>131176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791</v>
      </c>
      <c r="DH14" s="84">
        <f t="shared" si="25"/>
        <v>0</v>
      </c>
      <c r="DI14" s="84">
        <f t="shared" si="26"/>
        <v>0</v>
      </c>
      <c r="DJ14" s="84">
        <f t="shared" si="27"/>
        <v>185647</v>
      </c>
    </row>
    <row r="15" spans="1:114" s="8" customFormat="1" ht="12" customHeight="1">
      <c r="A15" s="80" t="s">
        <v>209</v>
      </c>
      <c r="B15" s="83" t="s">
        <v>258</v>
      </c>
      <c r="C15" s="80" t="s">
        <v>259</v>
      </c>
      <c r="D15" s="84">
        <f>SUM(E15,+L15)</f>
        <v>129348</v>
      </c>
      <c r="E15" s="84">
        <f>SUM(F15:I15)+K15</f>
        <v>91908</v>
      </c>
      <c r="F15" s="84">
        <v>91908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37440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129348</v>
      </c>
      <c r="W15" s="84">
        <v>91908</v>
      </c>
      <c r="X15" s="84">
        <v>91908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37440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129320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129320</v>
      </c>
      <c r="AY15" s="84">
        <v>13170</v>
      </c>
      <c r="AZ15" s="84">
        <v>116150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28</v>
      </c>
      <c r="BF15" s="84">
        <f>SUM(AE15,+AM15,+BE15)</f>
        <v>129348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129320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129320</v>
      </c>
      <c r="DC15" s="84">
        <f t="shared" si="20"/>
        <v>13170</v>
      </c>
      <c r="DD15" s="84">
        <f t="shared" si="21"/>
        <v>116150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28</v>
      </c>
      <c r="DJ15" s="84">
        <f t="shared" si="27"/>
        <v>129348</v>
      </c>
    </row>
    <row r="16" spans="1:114" s="8" customFormat="1" ht="12" customHeight="1">
      <c r="A16" s="80" t="s">
        <v>206</v>
      </c>
      <c r="B16" s="83" t="s">
        <v>262</v>
      </c>
      <c r="C16" s="80" t="s">
        <v>263</v>
      </c>
      <c r="D16" s="84">
        <f>SUM(E16,+L16)</f>
        <v>40310</v>
      </c>
      <c r="E16" s="84">
        <f>SUM(F16:I16)+K16</f>
        <v>19739</v>
      </c>
      <c r="F16" s="84">
        <v>19739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20571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40310</v>
      </c>
      <c r="W16" s="84">
        <v>19739</v>
      </c>
      <c r="X16" s="84">
        <v>19739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20571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40310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40310</v>
      </c>
      <c r="AY16" s="84">
        <v>24534</v>
      </c>
      <c r="AZ16" s="84">
        <v>0</v>
      </c>
      <c r="BA16" s="84">
        <v>15776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40310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40310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40310</v>
      </c>
      <c r="DC16" s="84">
        <f t="shared" si="20"/>
        <v>24534</v>
      </c>
      <c r="DD16" s="84">
        <f t="shared" si="21"/>
        <v>0</v>
      </c>
      <c r="DE16" s="84">
        <f t="shared" si="22"/>
        <v>15776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40310</v>
      </c>
    </row>
    <row r="17" spans="1:114" s="8" customFormat="1" ht="12" customHeight="1">
      <c r="A17" s="80" t="s">
        <v>201</v>
      </c>
      <c r="B17" s="83" t="s">
        <v>268</v>
      </c>
      <c r="C17" s="80" t="s">
        <v>270</v>
      </c>
      <c r="D17" s="84">
        <f>SUM(E17,+L17)</f>
        <v>2317314</v>
      </c>
      <c r="E17" s="84">
        <f>SUM(F17:I17)+K17</f>
        <v>1158656</v>
      </c>
      <c r="F17" s="84">
        <v>1158656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1158658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2317314</v>
      </c>
      <c r="W17" s="84">
        <v>1158656</v>
      </c>
      <c r="X17" s="84">
        <v>1158656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1158658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2316006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2316006</v>
      </c>
      <c r="AY17" s="84">
        <v>289332</v>
      </c>
      <c r="AZ17" s="84">
        <v>198551</v>
      </c>
      <c r="BA17" s="84">
        <v>1117796</v>
      </c>
      <c r="BB17" s="84">
        <v>710327</v>
      </c>
      <c r="BC17" s="84">
        <f>組合分担金内訳!E17</f>
        <v>1308</v>
      </c>
      <c r="BD17" s="84">
        <v>0</v>
      </c>
      <c r="BE17" s="84">
        <v>0</v>
      </c>
      <c r="BF17" s="84">
        <f>SUM(AE17,+AM17,+BE17)</f>
        <v>2316006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2316006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2316006</v>
      </c>
      <c r="DC17" s="84">
        <f t="shared" si="20"/>
        <v>289332</v>
      </c>
      <c r="DD17" s="84">
        <f t="shared" si="21"/>
        <v>198551</v>
      </c>
      <c r="DE17" s="84">
        <f t="shared" si="22"/>
        <v>1117796</v>
      </c>
      <c r="DF17" s="84">
        <f t="shared" si="23"/>
        <v>710327</v>
      </c>
      <c r="DG17" s="84">
        <f t="shared" si="24"/>
        <v>1308</v>
      </c>
      <c r="DH17" s="84">
        <f t="shared" si="25"/>
        <v>0</v>
      </c>
      <c r="DI17" s="84">
        <f t="shared" si="26"/>
        <v>0</v>
      </c>
      <c r="DJ17" s="84">
        <f t="shared" si="27"/>
        <v>2316006</v>
      </c>
    </row>
    <row r="18" spans="1:114" s="8" customFormat="1" ht="12" customHeight="1">
      <c r="A18" s="80" t="s">
        <v>201</v>
      </c>
      <c r="B18" s="83" t="s">
        <v>277</v>
      </c>
      <c r="C18" s="80" t="s">
        <v>278</v>
      </c>
      <c r="D18" s="84">
        <f>SUM(E18,+L18)</f>
        <v>24750</v>
      </c>
      <c r="E18" s="84">
        <f>SUM(F18:I18)+K18</f>
        <v>17311</v>
      </c>
      <c r="F18" s="84">
        <v>17311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7439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24750</v>
      </c>
      <c r="W18" s="84">
        <v>17311</v>
      </c>
      <c r="X18" s="84">
        <v>17311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7439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24750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24750</v>
      </c>
      <c r="AY18" s="84">
        <v>6619</v>
      </c>
      <c r="AZ18" s="84">
        <v>0</v>
      </c>
      <c r="BA18" s="84">
        <v>5699</v>
      </c>
      <c r="BB18" s="84">
        <v>12432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24750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24750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24750</v>
      </c>
      <c r="DC18" s="84">
        <f t="shared" si="20"/>
        <v>6619</v>
      </c>
      <c r="DD18" s="84">
        <f t="shared" si="21"/>
        <v>0</v>
      </c>
      <c r="DE18" s="84">
        <f t="shared" si="22"/>
        <v>5699</v>
      </c>
      <c r="DF18" s="84">
        <f t="shared" si="23"/>
        <v>12432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24750</v>
      </c>
    </row>
    <row r="19" spans="1:114" s="8" customFormat="1" ht="12" customHeight="1">
      <c r="A19" s="80" t="s">
        <v>209</v>
      </c>
      <c r="B19" s="83" t="s">
        <v>283</v>
      </c>
      <c r="C19" s="80" t="s">
        <v>285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206</v>
      </c>
      <c r="B20" s="83" t="s">
        <v>289</v>
      </c>
      <c r="C20" s="80" t="s">
        <v>291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206</v>
      </c>
      <c r="B21" s="83" t="s">
        <v>297</v>
      </c>
      <c r="C21" s="80" t="s">
        <v>299</v>
      </c>
      <c r="D21" s="84">
        <f>SUM(E21,+L21)</f>
        <v>102585</v>
      </c>
      <c r="E21" s="84">
        <f>SUM(F21:I21)+K21</f>
        <v>33363</v>
      </c>
      <c r="F21" s="84">
        <v>33363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69222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102585</v>
      </c>
      <c r="W21" s="84">
        <v>33363</v>
      </c>
      <c r="X21" s="84">
        <v>33363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69222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83191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83191</v>
      </c>
      <c r="AY21" s="84">
        <v>83191</v>
      </c>
      <c r="AZ21" s="84">
        <v>0</v>
      </c>
      <c r="BA21" s="84">
        <v>0</v>
      </c>
      <c r="BB21" s="84">
        <v>0</v>
      </c>
      <c r="BC21" s="84">
        <f>組合分担金内訳!E21</f>
        <v>19394</v>
      </c>
      <c r="BD21" s="84">
        <v>0</v>
      </c>
      <c r="BE21" s="84">
        <v>0</v>
      </c>
      <c r="BF21" s="84">
        <f>SUM(AE21,+AM21,+BE21)</f>
        <v>83191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83191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83191</v>
      </c>
      <c r="DC21" s="84">
        <f t="shared" si="20"/>
        <v>83191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19394</v>
      </c>
      <c r="DH21" s="84">
        <f t="shared" si="25"/>
        <v>0</v>
      </c>
      <c r="DI21" s="84">
        <f t="shared" si="26"/>
        <v>0</v>
      </c>
      <c r="DJ21" s="84">
        <f t="shared" si="27"/>
        <v>83191</v>
      </c>
    </row>
    <row r="22" spans="1:114" s="8" customFormat="1" ht="12" customHeight="1">
      <c r="A22" s="80" t="s">
        <v>209</v>
      </c>
      <c r="B22" s="83" t="s">
        <v>305</v>
      </c>
      <c r="C22" s="80" t="s">
        <v>307</v>
      </c>
      <c r="D22" s="84">
        <f>SUM(E22,+L22)</f>
        <v>27022</v>
      </c>
      <c r="E22" s="84">
        <f>SUM(F22:I22)+K22</f>
        <v>17310</v>
      </c>
      <c r="F22" s="84">
        <v>6020</v>
      </c>
      <c r="G22" s="84">
        <v>0</v>
      </c>
      <c r="H22" s="84">
        <v>0</v>
      </c>
      <c r="I22" s="84">
        <v>0</v>
      </c>
      <c r="J22" s="94" t="s">
        <v>193</v>
      </c>
      <c r="K22" s="84">
        <v>11290</v>
      </c>
      <c r="L22" s="84">
        <v>9712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27022</v>
      </c>
      <c r="W22" s="84">
        <v>17310</v>
      </c>
      <c r="X22" s="84">
        <v>6020</v>
      </c>
      <c r="Y22" s="84">
        <v>0</v>
      </c>
      <c r="Z22" s="84">
        <v>0</v>
      </c>
      <c r="AA22" s="84">
        <v>0</v>
      </c>
      <c r="AB22" s="94" t="s">
        <v>193</v>
      </c>
      <c r="AC22" s="84">
        <v>11290</v>
      </c>
      <c r="AD22" s="84">
        <v>9712</v>
      </c>
      <c r="AE22" s="84">
        <f>SUM(AF22,+AK22)</f>
        <v>3596</v>
      </c>
      <c r="AF22" s="84">
        <f>SUM(AG22:AJ22)</f>
        <v>3596</v>
      </c>
      <c r="AG22" s="84">
        <v>0</v>
      </c>
      <c r="AH22" s="84">
        <v>0</v>
      </c>
      <c r="AI22" s="84">
        <v>0</v>
      </c>
      <c r="AJ22" s="84">
        <v>3596</v>
      </c>
      <c r="AK22" s="84">
        <v>0</v>
      </c>
      <c r="AL22" s="84">
        <f>組合分担金内訳!D22</f>
        <v>0</v>
      </c>
      <c r="AM22" s="84">
        <f>SUM(AN22,AS22,AW22,AX22,BD22)</f>
        <v>18030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18030</v>
      </c>
      <c r="AY22" s="84">
        <v>14333</v>
      </c>
      <c r="AZ22" s="84">
        <v>0</v>
      </c>
      <c r="BA22" s="84">
        <v>3697</v>
      </c>
      <c r="BB22" s="84">
        <v>0</v>
      </c>
      <c r="BC22" s="84">
        <f>組合分担金内訳!E22</f>
        <v>5396</v>
      </c>
      <c r="BD22" s="84">
        <v>0</v>
      </c>
      <c r="BE22" s="84">
        <v>0</v>
      </c>
      <c r="BF22" s="84">
        <f>SUM(AE22,+AM22,+BE22)</f>
        <v>21626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3596</v>
      </c>
      <c r="CJ22" s="84">
        <f t="shared" si="1"/>
        <v>3596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3596</v>
      </c>
      <c r="CO22" s="84">
        <f t="shared" si="6"/>
        <v>0</v>
      </c>
      <c r="CP22" s="84">
        <f t="shared" si="7"/>
        <v>0</v>
      </c>
      <c r="CQ22" s="84">
        <f t="shared" si="8"/>
        <v>18030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18030</v>
      </c>
      <c r="DC22" s="84">
        <f t="shared" si="20"/>
        <v>14333</v>
      </c>
      <c r="DD22" s="84">
        <f t="shared" si="21"/>
        <v>0</v>
      </c>
      <c r="DE22" s="84">
        <f t="shared" si="22"/>
        <v>3697</v>
      </c>
      <c r="DF22" s="84">
        <f t="shared" si="23"/>
        <v>0</v>
      </c>
      <c r="DG22" s="84">
        <f t="shared" si="24"/>
        <v>5396</v>
      </c>
      <c r="DH22" s="84">
        <f t="shared" si="25"/>
        <v>0</v>
      </c>
      <c r="DI22" s="84">
        <f t="shared" si="26"/>
        <v>0</v>
      </c>
      <c r="DJ22" s="84">
        <f t="shared" si="27"/>
        <v>21626</v>
      </c>
    </row>
    <row r="23" spans="1:114" s="8" customFormat="1" ht="12" customHeight="1">
      <c r="A23" s="80" t="s">
        <v>222</v>
      </c>
      <c r="B23" s="83" t="s">
        <v>312</v>
      </c>
      <c r="C23" s="80" t="s">
        <v>314</v>
      </c>
      <c r="D23" s="84">
        <f>SUM(E23,+L23)</f>
        <v>195123</v>
      </c>
      <c r="E23" s="84">
        <f>SUM(F23:I23)+K23</f>
        <v>195123</v>
      </c>
      <c r="F23" s="84">
        <v>103256</v>
      </c>
      <c r="G23" s="84">
        <v>0</v>
      </c>
      <c r="H23" s="84">
        <v>91867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195123</v>
      </c>
      <c r="W23" s="84">
        <v>195123</v>
      </c>
      <c r="X23" s="84">
        <v>103256</v>
      </c>
      <c r="Y23" s="84">
        <v>0</v>
      </c>
      <c r="Z23" s="84">
        <v>91867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194207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194207</v>
      </c>
      <c r="AY23" s="84">
        <v>0</v>
      </c>
      <c r="AZ23" s="84">
        <v>155863</v>
      </c>
      <c r="BA23" s="84">
        <v>0</v>
      </c>
      <c r="BB23" s="84">
        <v>38344</v>
      </c>
      <c r="BC23" s="84">
        <f>組合分担金内訳!E23</f>
        <v>916</v>
      </c>
      <c r="BD23" s="84">
        <v>0</v>
      </c>
      <c r="BE23" s="84">
        <v>0</v>
      </c>
      <c r="BF23" s="84">
        <f>SUM(AE23,+AM23,+BE23)</f>
        <v>194207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194207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194207</v>
      </c>
      <c r="DC23" s="84">
        <f t="shared" si="20"/>
        <v>0</v>
      </c>
      <c r="DD23" s="84">
        <f t="shared" si="21"/>
        <v>155863</v>
      </c>
      <c r="DE23" s="84">
        <f t="shared" si="22"/>
        <v>0</v>
      </c>
      <c r="DF23" s="84">
        <f t="shared" si="23"/>
        <v>38344</v>
      </c>
      <c r="DG23" s="84">
        <f t="shared" si="24"/>
        <v>916</v>
      </c>
      <c r="DH23" s="84">
        <f t="shared" si="25"/>
        <v>0</v>
      </c>
      <c r="DI23" s="84">
        <f t="shared" si="26"/>
        <v>0</v>
      </c>
      <c r="DJ23" s="84">
        <f t="shared" si="27"/>
        <v>194207</v>
      </c>
    </row>
    <row r="24" spans="1:114" s="8" customFormat="1" ht="12" customHeight="1">
      <c r="A24" s="80" t="s">
        <v>206</v>
      </c>
      <c r="B24" s="83" t="s">
        <v>322</v>
      </c>
      <c r="C24" s="80" t="s">
        <v>324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206</v>
      </c>
      <c r="B25" s="83" t="s">
        <v>329</v>
      </c>
      <c r="C25" s="80" t="s">
        <v>331</v>
      </c>
      <c r="D25" s="84">
        <f>SUM(E25,+L25)</f>
        <v>3888455</v>
      </c>
      <c r="E25" s="84">
        <f>SUM(F25:I25)+K25</f>
        <v>3764823</v>
      </c>
      <c r="F25" s="84">
        <v>1882923</v>
      </c>
      <c r="G25" s="84">
        <v>0</v>
      </c>
      <c r="H25" s="84">
        <v>1881900</v>
      </c>
      <c r="I25" s="84">
        <v>0</v>
      </c>
      <c r="J25" s="94" t="s">
        <v>193</v>
      </c>
      <c r="K25" s="84">
        <v>0</v>
      </c>
      <c r="L25" s="84">
        <v>123632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3888455</v>
      </c>
      <c r="W25" s="84">
        <v>3764823</v>
      </c>
      <c r="X25" s="84">
        <v>1882923</v>
      </c>
      <c r="Y25" s="84">
        <v>0</v>
      </c>
      <c r="Z25" s="84">
        <v>1881900</v>
      </c>
      <c r="AA25" s="84">
        <v>0</v>
      </c>
      <c r="AB25" s="94" t="s">
        <v>193</v>
      </c>
      <c r="AC25" s="84">
        <v>0</v>
      </c>
      <c r="AD25" s="84">
        <v>123632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3606726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3606726</v>
      </c>
      <c r="AY25" s="84">
        <v>3600596</v>
      </c>
      <c r="AZ25" s="84">
        <v>0</v>
      </c>
      <c r="BA25" s="84">
        <v>0</v>
      </c>
      <c r="BB25" s="84">
        <v>6130</v>
      </c>
      <c r="BC25" s="84">
        <f>組合分担金内訳!E25</f>
        <v>122056</v>
      </c>
      <c r="BD25" s="84">
        <v>0</v>
      </c>
      <c r="BE25" s="84">
        <v>159673</v>
      </c>
      <c r="BF25" s="84">
        <f>SUM(AE25,+AM25,+BE25)</f>
        <v>3766399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3606726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3606726</v>
      </c>
      <c r="DC25" s="84">
        <f t="shared" si="20"/>
        <v>3600596</v>
      </c>
      <c r="DD25" s="84">
        <f t="shared" si="21"/>
        <v>0</v>
      </c>
      <c r="DE25" s="84">
        <f t="shared" si="22"/>
        <v>0</v>
      </c>
      <c r="DF25" s="84">
        <f t="shared" si="23"/>
        <v>6130</v>
      </c>
      <c r="DG25" s="84">
        <f t="shared" si="24"/>
        <v>122056</v>
      </c>
      <c r="DH25" s="84">
        <f t="shared" si="25"/>
        <v>0</v>
      </c>
      <c r="DI25" s="84">
        <f t="shared" si="26"/>
        <v>159673</v>
      </c>
      <c r="DJ25" s="84">
        <f t="shared" si="27"/>
        <v>3766399</v>
      </c>
    </row>
    <row r="26" spans="1:114" s="8" customFormat="1" ht="12" customHeight="1">
      <c r="A26" s="80" t="s">
        <v>201</v>
      </c>
      <c r="B26" s="83" t="s">
        <v>336</v>
      </c>
      <c r="C26" s="80" t="s">
        <v>338</v>
      </c>
      <c r="D26" s="84">
        <f>SUM(E26,+L26)</f>
        <v>178563</v>
      </c>
      <c r="E26" s="84">
        <f>SUM(F26:I26)+K26</f>
        <v>164641</v>
      </c>
      <c r="F26" s="84">
        <v>82341</v>
      </c>
      <c r="G26" s="84">
        <v>0</v>
      </c>
      <c r="H26" s="84">
        <v>82300</v>
      </c>
      <c r="I26" s="84">
        <v>0</v>
      </c>
      <c r="J26" s="94" t="s">
        <v>193</v>
      </c>
      <c r="K26" s="84">
        <v>0</v>
      </c>
      <c r="L26" s="84">
        <v>13922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178563</v>
      </c>
      <c r="W26" s="84">
        <v>164641</v>
      </c>
      <c r="X26" s="84">
        <v>82341</v>
      </c>
      <c r="Y26" s="84">
        <v>0</v>
      </c>
      <c r="Z26" s="84">
        <v>82300</v>
      </c>
      <c r="AA26" s="84">
        <v>0</v>
      </c>
      <c r="AB26" s="94" t="s">
        <v>193</v>
      </c>
      <c r="AC26" s="84">
        <v>0</v>
      </c>
      <c r="AD26" s="84">
        <v>13922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177761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177761</v>
      </c>
      <c r="AY26" s="84">
        <v>0</v>
      </c>
      <c r="AZ26" s="84">
        <v>0</v>
      </c>
      <c r="BA26" s="84">
        <v>0</v>
      </c>
      <c r="BB26" s="84">
        <v>177761</v>
      </c>
      <c r="BC26" s="84">
        <f>組合分担金内訳!E26</f>
        <v>802</v>
      </c>
      <c r="BD26" s="84">
        <v>0</v>
      </c>
      <c r="BE26" s="84">
        <v>0</v>
      </c>
      <c r="BF26" s="84">
        <f>SUM(AE26,+AM26,+BE26)</f>
        <v>177761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177761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177761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177761</v>
      </c>
      <c r="DG26" s="84">
        <f t="shared" si="24"/>
        <v>802</v>
      </c>
      <c r="DH26" s="84">
        <f t="shared" si="25"/>
        <v>0</v>
      </c>
      <c r="DI26" s="84">
        <f t="shared" si="26"/>
        <v>0</v>
      </c>
      <c r="DJ26" s="84">
        <f t="shared" si="27"/>
        <v>177761</v>
      </c>
    </row>
    <row r="27" spans="1:114" s="8" customFormat="1" ht="12" customHeight="1">
      <c r="A27" s="80" t="s">
        <v>201</v>
      </c>
      <c r="B27" s="83" t="s">
        <v>345</v>
      </c>
      <c r="C27" s="80" t="s">
        <v>347</v>
      </c>
      <c r="D27" s="84">
        <f>SUM(E27,+L27)</f>
        <v>92659</v>
      </c>
      <c r="E27" s="84">
        <f>SUM(F27:I27)+K27</f>
        <v>46331</v>
      </c>
      <c r="F27" s="84">
        <v>46331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46328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92659</v>
      </c>
      <c r="W27" s="84">
        <v>46331</v>
      </c>
      <c r="X27" s="84">
        <v>46331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46328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91819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91819</v>
      </c>
      <c r="AY27" s="84">
        <v>23444</v>
      </c>
      <c r="AZ27" s="84">
        <v>0</v>
      </c>
      <c r="BA27" s="84">
        <v>68375</v>
      </c>
      <c r="BB27" s="84">
        <v>0</v>
      </c>
      <c r="BC27" s="84">
        <f>組合分担金内訳!E27</f>
        <v>840</v>
      </c>
      <c r="BD27" s="84">
        <v>0</v>
      </c>
      <c r="BE27" s="84">
        <v>0</v>
      </c>
      <c r="BF27" s="84">
        <f>SUM(AE27,+AM27,+BE27)</f>
        <v>91819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91819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91819</v>
      </c>
      <c r="DC27" s="84">
        <f t="shared" si="20"/>
        <v>23444</v>
      </c>
      <c r="DD27" s="84">
        <f t="shared" si="21"/>
        <v>0</v>
      </c>
      <c r="DE27" s="84">
        <f t="shared" si="22"/>
        <v>68375</v>
      </c>
      <c r="DF27" s="84">
        <f t="shared" si="23"/>
        <v>0</v>
      </c>
      <c r="DG27" s="84">
        <f t="shared" si="24"/>
        <v>840</v>
      </c>
      <c r="DH27" s="84">
        <f t="shared" si="25"/>
        <v>0</v>
      </c>
      <c r="DI27" s="84">
        <f t="shared" si="26"/>
        <v>0</v>
      </c>
      <c r="DJ27" s="84">
        <f t="shared" si="27"/>
        <v>91819</v>
      </c>
    </row>
    <row r="28" spans="1:114" s="8" customFormat="1" ht="12" customHeight="1">
      <c r="A28" s="80" t="s">
        <v>201</v>
      </c>
      <c r="B28" s="83" t="s">
        <v>352</v>
      </c>
      <c r="C28" s="80" t="s">
        <v>353</v>
      </c>
      <c r="D28" s="84">
        <f>SUM(E28,+L28)</f>
        <v>70084</v>
      </c>
      <c r="E28" s="84">
        <f>SUM(F28:I28)+K28</f>
        <v>69488</v>
      </c>
      <c r="F28" s="84">
        <v>37288</v>
      </c>
      <c r="G28" s="84">
        <v>0</v>
      </c>
      <c r="H28" s="84">
        <v>32200</v>
      </c>
      <c r="I28" s="84">
        <v>0</v>
      </c>
      <c r="J28" s="94" t="s">
        <v>193</v>
      </c>
      <c r="K28" s="84">
        <v>0</v>
      </c>
      <c r="L28" s="84">
        <v>596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70084</v>
      </c>
      <c r="W28" s="84">
        <v>69488</v>
      </c>
      <c r="X28" s="84">
        <v>37288</v>
      </c>
      <c r="Y28" s="84">
        <v>0</v>
      </c>
      <c r="Z28" s="84">
        <v>32200</v>
      </c>
      <c r="AA28" s="84">
        <v>0</v>
      </c>
      <c r="AB28" s="94" t="s">
        <v>193</v>
      </c>
      <c r="AC28" s="84">
        <v>0</v>
      </c>
      <c r="AD28" s="84">
        <v>596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70084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70084</v>
      </c>
      <c r="AY28" s="84">
        <v>25249</v>
      </c>
      <c r="AZ28" s="84">
        <v>0</v>
      </c>
      <c r="BA28" s="84">
        <v>34348</v>
      </c>
      <c r="BB28" s="84">
        <v>10487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70084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70084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70084</v>
      </c>
      <c r="DC28" s="84">
        <f t="shared" si="20"/>
        <v>25249</v>
      </c>
      <c r="DD28" s="84">
        <f t="shared" si="21"/>
        <v>0</v>
      </c>
      <c r="DE28" s="84">
        <f t="shared" si="22"/>
        <v>34348</v>
      </c>
      <c r="DF28" s="84">
        <f t="shared" si="23"/>
        <v>10487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70084</v>
      </c>
    </row>
    <row r="29" spans="1:114" s="8" customFormat="1" ht="12" customHeight="1">
      <c r="A29" s="80" t="s">
        <v>201</v>
      </c>
      <c r="B29" s="83" t="s">
        <v>356</v>
      </c>
      <c r="C29" s="80" t="s">
        <v>357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201</v>
      </c>
      <c r="B30" s="83" t="s">
        <v>362</v>
      </c>
      <c r="C30" s="80" t="s">
        <v>364</v>
      </c>
      <c r="D30" s="84">
        <f>SUM(E30,+L30)</f>
        <v>8467</v>
      </c>
      <c r="E30" s="84">
        <f>SUM(F30:I30)+K30</f>
        <v>4350</v>
      </c>
      <c r="F30" s="84">
        <v>4350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4117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8467</v>
      </c>
      <c r="W30" s="84">
        <v>4350</v>
      </c>
      <c r="X30" s="84">
        <v>4350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4117</v>
      </c>
      <c r="AE30" s="84">
        <f>SUM(AF30,+AK30)</f>
        <v>7145</v>
      </c>
      <c r="AF30" s="84">
        <f>SUM(AG30:AJ30)</f>
        <v>7145</v>
      </c>
      <c r="AG30" s="84">
        <v>0</v>
      </c>
      <c r="AH30" s="84">
        <v>0</v>
      </c>
      <c r="AI30" s="84">
        <v>0</v>
      </c>
      <c r="AJ30" s="84">
        <v>7145</v>
      </c>
      <c r="AK30" s="84">
        <v>0</v>
      </c>
      <c r="AL30" s="84">
        <f>組合分担金内訳!D30</f>
        <v>0</v>
      </c>
      <c r="AM30" s="84">
        <f>SUM(AN30,AS30,AW30,AX30,BD30)</f>
        <v>1188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1188</v>
      </c>
      <c r="AY30" s="84">
        <v>1188</v>
      </c>
      <c r="AZ30" s="84">
        <v>0</v>
      </c>
      <c r="BA30" s="84">
        <v>0</v>
      </c>
      <c r="BB30" s="84">
        <v>0</v>
      </c>
      <c r="BC30" s="84">
        <f>組合分担金内訳!E30</f>
        <v>134</v>
      </c>
      <c r="BD30" s="84">
        <v>0</v>
      </c>
      <c r="BE30" s="84">
        <v>0</v>
      </c>
      <c r="BF30" s="84">
        <f>SUM(AE30,+AM30,+BE30)</f>
        <v>8333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7145</v>
      </c>
      <c r="CJ30" s="84">
        <f t="shared" si="1"/>
        <v>7145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7145</v>
      </c>
      <c r="CO30" s="84">
        <f t="shared" si="6"/>
        <v>0</v>
      </c>
      <c r="CP30" s="84">
        <f t="shared" si="7"/>
        <v>0</v>
      </c>
      <c r="CQ30" s="84">
        <f t="shared" si="8"/>
        <v>1188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1188</v>
      </c>
      <c r="DC30" s="84">
        <f t="shared" si="20"/>
        <v>1188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134</v>
      </c>
      <c r="DH30" s="84">
        <f t="shared" si="25"/>
        <v>0</v>
      </c>
      <c r="DI30" s="84">
        <f t="shared" si="26"/>
        <v>0</v>
      </c>
      <c r="DJ30" s="84">
        <f t="shared" si="27"/>
        <v>8333</v>
      </c>
    </row>
    <row r="31" spans="1:114" s="8" customFormat="1" ht="12" customHeight="1">
      <c r="A31" s="80" t="s">
        <v>201</v>
      </c>
      <c r="B31" s="83" t="s">
        <v>373</v>
      </c>
      <c r="C31" s="80" t="s">
        <v>375</v>
      </c>
      <c r="D31" s="84">
        <f>SUM(E31,+L31)</f>
        <v>285122</v>
      </c>
      <c r="E31" s="84">
        <f>SUM(F31:I31)+K31</f>
        <v>145108</v>
      </c>
      <c r="F31" s="84">
        <v>145108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140014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285122</v>
      </c>
      <c r="W31" s="84">
        <v>145108</v>
      </c>
      <c r="X31" s="84">
        <v>145108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140014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276898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276898</v>
      </c>
      <c r="AY31" s="84">
        <v>64155</v>
      </c>
      <c r="AZ31" s="84">
        <v>212743</v>
      </c>
      <c r="BA31" s="84">
        <v>0</v>
      </c>
      <c r="BB31" s="84">
        <v>0</v>
      </c>
      <c r="BC31" s="84">
        <f>組合分担金内訳!E31</f>
        <v>47</v>
      </c>
      <c r="BD31" s="84">
        <v>0</v>
      </c>
      <c r="BE31" s="84">
        <v>8177</v>
      </c>
      <c r="BF31" s="84">
        <f>SUM(AE31,+AM31,+BE31)</f>
        <v>285075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276898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276898</v>
      </c>
      <c r="DC31" s="84">
        <f t="shared" si="20"/>
        <v>64155</v>
      </c>
      <c r="DD31" s="84">
        <f t="shared" si="21"/>
        <v>212743</v>
      </c>
      <c r="DE31" s="84">
        <f t="shared" si="22"/>
        <v>0</v>
      </c>
      <c r="DF31" s="84">
        <f t="shared" si="23"/>
        <v>0</v>
      </c>
      <c r="DG31" s="84">
        <f t="shared" si="24"/>
        <v>47</v>
      </c>
      <c r="DH31" s="84">
        <f t="shared" si="25"/>
        <v>0</v>
      </c>
      <c r="DI31" s="84">
        <f t="shared" si="26"/>
        <v>8177</v>
      </c>
      <c r="DJ31" s="84">
        <f t="shared" si="27"/>
        <v>285075</v>
      </c>
    </row>
    <row r="32" spans="1:114" s="8" customFormat="1" ht="12" customHeight="1">
      <c r="A32" s="80" t="s">
        <v>201</v>
      </c>
      <c r="B32" s="83" t="s">
        <v>382</v>
      </c>
      <c r="C32" s="80" t="s">
        <v>384</v>
      </c>
      <c r="D32" s="84">
        <f>SUM(E32,+L32)</f>
        <v>912328</v>
      </c>
      <c r="E32" s="84">
        <f>SUM(F32:I32)+K32</f>
        <v>910152</v>
      </c>
      <c r="F32" s="84">
        <v>455652</v>
      </c>
      <c r="G32" s="84">
        <v>0</v>
      </c>
      <c r="H32" s="84">
        <v>454500</v>
      </c>
      <c r="I32" s="84">
        <v>0</v>
      </c>
      <c r="J32" s="94" t="s">
        <v>193</v>
      </c>
      <c r="K32" s="84">
        <v>0</v>
      </c>
      <c r="L32" s="84">
        <v>2176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912328</v>
      </c>
      <c r="W32" s="84">
        <v>910152</v>
      </c>
      <c r="X32" s="84">
        <v>455652</v>
      </c>
      <c r="Y32" s="84">
        <v>0</v>
      </c>
      <c r="Z32" s="84">
        <v>454500</v>
      </c>
      <c r="AA32" s="84">
        <v>0</v>
      </c>
      <c r="AB32" s="94" t="s">
        <v>193</v>
      </c>
      <c r="AC32" s="84">
        <v>0</v>
      </c>
      <c r="AD32" s="84">
        <v>2176</v>
      </c>
      <c r="AE32" s="84">
        <f>SUM(AF32,+AK32)</f>
        <v>132939</v>
      </c>
      <c r="AF32" s="84">
        <f>SUM(AG32:AJ32)</f>
        <v>132939</v>
      </c>
      <c r="AG32" s="84">
        <v>0</v>
      </c>
      <c r="AH32" s="84">
        <v>0</v>
      </c>
      <c r="AI32" s="84">
        <v>0</v>
      </c>
      <c r="AJ32" s="84">
        <v>132939</v>
      </c>
      <c r="AK32" s="84">
        <v>0</v>
      </c>
      <c r="AL32" s="84">
        <f>組合分担金内訳!D32</f>
        <v>0</v>
      </c>
      <c r="AM32" s="84">
        <f>SUM(AN32,AS32,AW32,AX32,BD32)</f>
        <v>776922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776922</v>
      </c>
      <c r="AY32" s="84">
        <v>149232</v>
      </c>
      <c r="AZ32" s="84">
        <v>167777</v>
      </c>
      <c r="BA32" s="84">
        <v>0</v>
      </c>
      <c r="BB32" s="84">
        <v>459913</v>
      </c>
      <c r="BC32" s="84">
        <f>組合分担金内訳!E32</f>
        <v>1025</v>
      </c>
      <c r="BD32" s="84">
        <v>0</v>
      </c>
      <c r="BE32" s="84">
        <v>1442</v>
      </c>
      <c r="BF32" s="84">
        <f>SUM(AE32,+AM32,+BE32)</f>
        <v>911303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132939</v>
      </c>
      <c r="CJ32" s="84">
        <f t="shared" si="1"/>
        <v>132939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132939</v>
      </c>
      <c r="CO32" s="84">
        <f t="shared" si="6"/>
        <v>0</v>
      </c>
      <c r="CP32" s="84">
        <f t="shared" si="7"/>
        <v>0</v>
      </c>
      <c r="CQ32" s="84">
        <f t="shared" si="8"/>
        <v>776922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776922</v>
      </c>
      <c r="DC32" s="84">
        <f t="shared" si="20"/>
        <v>149232</v>
      </c>
      <c r="DD32" s="84">
        <f t="shared" si="21"/>
        <v>167777</v>
      </c>
      <c r="DE32" s="84">
        <f t="shared" si="22"/>
        <v>0</v>
      </c>
      <c r="DF32" s="84">
        <f t="shared" si="23"/>
        <v>459913</v>
      </c>
      <c r="DG32" s="84">
        <f t="shared" si="24"/>
        <v>1025</v>
      </c>
      <c r="DH32" s="84">
        <f t="shared" si="25"/>
        <v>0</v>
      </c>
      <c r="DI32" s="84">
        <f t="shared" si="26"/>
        <v>1442</v>
      </c>
      <c r="DJ32" s="84">
        <f t="shared" si="27"/>
        <v>911303</v>
      </c>
    </row>
    <row r="33" spans="1:114" s="8" customFormat="1" ht="12" customHeight="1">
      <c r="A33" s="80" t="s">
        <v>222</v>
      </c>
      <c r="B33" s="83" t="s">
        <v>388</v>
      </c>
      <c r="C33" s="80" t="s">
        <v>390</v>
      </c>
      <c r="D33" s="84">
        <f>SUM(E33,+L33)</f>
        <v>23561</v>
      </c>
      <c r="E33" s="84">
        <f>SUM(F33:I33)+K33</f>
        <v>12092</v>
      </c>
      <c r="F33" s="84">
        <v>12092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11469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23561</v>
      </c>
      <c r="W33" s="84">
        <v>12092</v>
      </c>
      <c r="X33" s="84">
        <v>12092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11469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23541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3344</v>
      </c>
      <c r="AT33" s="84">
        <v>3344</v>
      </c>
      <c r="AU33" s="84">
        <v>0</v>
      </c>
      <c r="AV33" s="84">
        <v>0</v>
      </c>
      <c r="AW33" s="84">
        <v>0</v>
      </c>
      <c r="AX33" s="84">
        <f>SUM(AY33:BB33)</f>
        <v>20197</v>
      </c>
      <c r="AY33" s="84">
        <v>0</v>
      </c>
      <c r="AZ33" s="84">
        <v>0</v>
      </c>
      <c r="BA33" s="84">
        <v>0</v>
      </c>
      <c r="BB33" s="84">
        <v>20197</v>
      </c>
      <c r="BC33" s="84">
        <f>組合分担金内訳!E33</f>
        <v>20</v>
      </c>
      <c r="BD33" s="84">
        <v>0</v>
      </c>
      <c r="BE33" s="84">
        <v>0</v>
      </c>
      <c r="BF33" s="84">
        <f>SUM(AE33,+AM33,+BE33)</f>
        <v>23541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23541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3344</v>
      </c>
      <c r="CX33" s="84">
        <f t="shared" si="15"/>
        <v>3344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20197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20197</v>
      </c>
      <c r="DG33" s="84">
        <f t="shared" si="24"/>
        <v>20</v>
      </c>
      <c r="DH33" s="84">
        <f t="shared" si="25"/>
        <v>0</v>
      </c>
      <c r="DI33" s="84">
        <f t="shared" si="26"/>
        <v>0</v>
      </c>
      <c r="DJ33" s="84">
        <f t="shared" si="27"/>
        <v>23541</v>
      </c>
    </row>
    <row r="34" spans="1:114" s="8" customFormat="1" ht="12" customHeight="1">
      <c r="A34" s="80" t="s">
        <v>396</v>
      </c>
      <c r="B34" s="83" t="s">
        <v>397</v>
      </c>
      <c r="C34" s="80" t="s">
        <v>398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403</v>
      </c>
      <c r="B35" s="83" t="s">
        <v>404</v>
      </c>
      <c r="C35" s="80" t="s">
        <v>405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201</v>
      </c>
      <c r="B36" s="83" t="s">
        <v>410</v>
      </c>
      <c r="C36" s="80" t="s">
        <v>412</v>
      </c>
      <c r="D36" s="84">
        <f>SUM(E36,+L36)</f>
        <v>368900</v>
      </c>
      <c r="E36" s="84">
        <f>SUM(F36:I36)+K36</f>
        <v>357095</v>
      </c>
      <c r="F36" s="84">
        <v>178595</v>
      </c>
      <c r="G36" s="84">
        <v>0</v>
      </c>
      <c r="H36" s="84">
        <v>178500</v>
      </c>
      <c r="I36" s="84">
        <v>0</v>
      </c>
      <c r="J36" s="94" t="s">
        <v>193</v>
      </c>
      <c r="K36" s="84">
        <v>0</v>
      </c>
      <c r="L36" s="84">
        <v>11805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368900</v>
      </c>
      <c r="W36" s="84">
        <v>357095</v>
      </c>
      <c r="X36" s="84">
        <v>178595</v>
      </c>
      <c r="Y36" s="84">
        <v>0</v>
      </c>
      <c r="Z36" s="84">
        <v>178500</v>
      </c>
      <c r="AA36" s="84">
        <v>0</v>
      </c>
      <c r="AB36" s="94" t="s">
        <v>193</v>
      </c>
      <c r="AC36" s="84">
        <v>0</v>
      </c>
      <c r="AD36" s="84">
        <v>11805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368438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368438</v>
      </c>
      <c r="AY36" s="84">
        <v>44571</v>
      </c>
      <c r="AZ36" s="84">
        <v>0</v>
      </c>
      <c r="BA36" s="84">
        <v>218161</v>
      </c>
      <c r="BB36" s="84">
        <v>105706</v>
      </c>
      <c r="BC36" s="84">
        <f>組合分担金内訳!E36</f>
        <v>462</v>
      </c>
      <c r="BD36" s="84">
        <v>0</v>
      </c>
      <c r="BE36" s="84">
        <v>0</v>
      </c>
      <c r="BF36" s="84">
        <f>SUM(AE36,+AM36,+BE36)</f>
        <v>368438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368438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368438</v>
      </c>
      <c r="DC36" s="84">
        <f t="shared" si="20"/>
        <v>44571</v>
      </c>
      <c r="DD36" s="84">
        <f t="shared" si="21"/>
        <v>0</v>
      </c>
      <c r="DE36" s="84">
        <f t="shared" si="22"/>
        <v>218161</v>
      </c>
      <c r="DF36" s="84">
        <f t="shared" si="23"/>
        <v>105706</v>
      </c>
      <c r="DG36" s="84">
        <f t="shared" si="24"/>
        <v>462</v>
      </c>
      <c r="DH36" s="84">
        <f t="shared" si="25"/>
        <v>0</v>
      </c>
      <c r="DI36" s="84">
        <f t="shared" si="26"/>
        <v>0</v>
      </c>
      <c r="DJ36" s="84">
        <f t="shared" si="27"/>
        <v>368438</v>
      </c>
    </row>
    <row r="37" spans="1:114" s="8" customFormat="1" ht="12" customHeight="1">
      <c r="A37" s="80" t="s">
        <v>206</v>
      </c>
      <c r="B37" s="83" t="s">
        <v>418</v>
      </c>
      <c r="C37" s="80" t="s">
        <v>420</v>
      </c>
      <c r="D37" s="84">
        <f>SUM(E37,+L37)</f>
        <v>174183</v>
      </c>
      <c r="E37" s="84">
        <f>SUM(F37:I37)+K37</f>
        <v>88154</v>
      </c>
      <c r="F37" s="84">
        <v>88154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86029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174183</v>
      </c>
      <c r="W37" s="84">
        <v>88154</v>
      </c>
      <c r="X37" s="84">
        <v>88154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86029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173193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173193</v>
      </c>
      <c r="AY37" s="84">
        <v>35895</v>
      </c>
      <c r="AZ37" s="84">
        <v>0</v>
      </c>
      <c r="BA37" s="84">
        <v>105089</v>
      </c>
      <c r="BB37" s="84">
        <v>32209</v>
      </c>
      <c r="BC37" s="84">
        <f>組合分担金内訳!E37</f>
        <v>990</v>
      </c>
      <c r="BD37" s="84">
        <v>0</v>
      </c>
      <c r="BE37" s="84">
        <v>0</v>
      </c>
      <c r="BF37" s="84">
        <f>SUM(AE37,+AM37,+BE37)</f>
        <v>173193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173193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173193</v>
      </c>
      <c r="DC37" s="84">
        <f t="shared" si="20"/>
        <v>35895</v>
      </c>
      <c r="DD37" s="84">
        <f t="shared" si="21"/>
        <v>0</v>
      </c>
      <c r="DE37" s="84">
        <f t="shared" si="22"/>
        <v>105089</v>
      </c>
      <c r="DF37" s="84">
        <f t="shared" si="23"/>
        <v>32209</v>
      </c>
      <c r="DG37" s="84">
        <f t="shared" si="24"/>
        <v>990</v>
      </c>
      <c r="DH37" s="84">
        <f t="shared" si="25"/>
        <v>0</v>
      </c>
      <c r="DI37" s="84">
        <f t="shared" si="26"/>
        <v>0</v>
      </c>
      <c r="DJ37" s="84">
        <f t="shared" si="27"/>
        <v>173193</v>
      </c>
    </row>
    <row r="38" spans="1:114" s="8" customFormat="1" ht="12" customHeight="1">
      <c r="A38" s="80" t="s">
        <v>206</v>
      </c>
      <c r="B38" s="83" t="s">
        <v>426</v>
      </c>
      <c r="C38" s="80" t="s">
        <v>427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222</v>
      </c>
      <c r="B39" s="83" t="s">
        <v>431</v>
      </c>
      <c r="C39" s="80" t="s">
        <v>432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6:DJ995">
    <cfRule type="expression" dxfId="484" priority="42" stopIfTrue="1">
      <formula>$A46&lt;&gt;""</formula>
    </cfRule>
  </conditionalFormatting>
  <conditionalFormatting sqref="A7:DJ7">
    <cfRule type="expression" dxfId="483" priority="1" stopIfTrue="1">
      <formula>$A7&lt;&gt;""</formula>
    </cfRule>
  </conditionalFormatting>
  <conditionalFormatting sqref="A8:DJ8">
    <cfRule type="expression" dxfId="482" priority="40" stopIfTrue="1">
      <formula>$A8&lt;&gt;""</formula>
    </cfRule>
  </conditionalFormatting>
  <conditionalFormatting sqref="A9:DJ9">
    <cfRule type="expression" dxfId="481" priority="39" stopIfTrue="1">
      <formula>$A9&lt;&gt;""</formula>
    </cfRule>
  </conditionalFormatting>
  <conditionalFormatting sqref="A10:DJ10">
    <cfRule type="expression" dxfId="480" priority="38" stopIfTrue="1">
      <formula>$A10&lt;&gt;""</formula>
    </cfRule>
  </conditionalFormatting>
  <conditionalFormatting sqref="A11:DJ11">
    <cfRule type="expression" dxfId="479" priority="37" stopIfTrue="1">
      <formula>$A11&lt;&gt;""</formula>
    </cfRule>
  </conditionalFormatting>
  <conditionalFormatting sqref="A12:DJ12">
    <cfRule type="expression" dxfId="478" priority="36" stopIfTrue="1">
      <formula>$A12&lt;&gt;""</formula>
    </cfRule>
  </conditionalFormatting>
  <conditionalFormatting sqref="A13:DJ13">
    <cfRule type="expression" dxfId="477" priority="35" stopIfTrue="1">
      <formula>$A13&lt;&gt;""</formula>
    </cfRule>
  </conditionalFormatting>
  <conditionalFormatting sqref="A14:DJ14">
    <cfRule type="expression" dxfId="476" priority="34" stopIfTrue="1">
      <formula>$A14&lt;&gt;""</formula>
    </cfRule>
  </conditionalFormatting>
  <conditionalFormatting sqref="A15:DJ15">
    <cfRule type="expression" dxfId="475" priority="33" stopIfTrue="1">
      <formula>$A15&lt;&gt;""</formula>
    </cfRule>
  </conditionalFormatting>
  <conditionalFormatting sqref="A16:DJ16">
    <cfRule type="expression" dxfId="474" priority="32" stopIfTrue="1">
      <formula>$A16&lt;&gt;""</formula>
    </cfRule>
  </conditionalFormatting>
  <conditionalFormatting sqref="A17:DJ17">
    <cfRule type="expression" dxfId="473" priority="31" stopIfTrue="1">
      <formula>$A17&lt;&gt;""</formula>
    </cfRule>
  </conditionalFormatting>
  <conditionalFormatting sqref="A18:DJ18">
    <cfRule type="expression" dxfId="472" priority="30" stopIfTrue="1">
      <formula>$A18&lt;&gt;""</formula>
    </cfRule>
  </conditionalFormatting>
  <conditionalFormatting sqref="A19:DJ19">
    <cfRule type="expression" dxfId="471" priority="29" stopIfTrue="1">
      <formula>$A19&lt;&gt;""</formula>
    </cfRule>
  </conditionalFormatting>
  <conditionalFormatting sqref="A20:DJ20">
    <cfRule type="expression" dxfId="470" priority="28" stopIfTrue="1">
      <formula>$A20&lt;&gt;""</formula>
    </cfRule>
  </conditionalFormatting>
  <conditionalFormatting sqref="A21:DJ21">
    <cfRule type="expression" dxfId="469" priority="27" stopIfTrue="1">
      <formula>$A21&lt;&gt;""</formula>
    </cfRule>
  </conditionalFormatting>
  <conditionalFormatting sqref="A22:DJ22">
    <cfRule type="expression" dxfId="468" priority="26" stopIfTrue="1">
      <formula>$A22&lt;&gt;""</formula>
    </cfRule>
  </conditionalFormatting>
  <conditionalFormatting sqref="A23:DJ23">
    <cfRule type="expression" dxfId="467" priority="25" stopIfTrue="1">
      <formula>$A23&lt;&gt;""</formula>
    </cfRule>
  </conditionalFormatting>
  <conditionalFormatting sqref="A24:DJ24">
    <cfRule type="expression" dxfId="466" priority="24" stopIfTrue="1">
      <formula>$A24&lt;&gt;""</formula>
    </cfRule>
  </conditionalFormatting>
  <conditionalFormatting sqref="A25:DJ25">
    <cfRule type="expression" dxfId="465" priority="23" stopIfTrue="1">
      <formula>$A25&lt;&gt;""</formula>
    </cfRule>
  </conditionalFormatting>
  <conditionalFormatting sqref="A26:DJ26">
    <cfRule type="expression" dxfId="464" priority="22" stopIfTrue="1">
      <formula>$A26&lt;&gt;""</formula>
    </cfRule>
  </conditionalFormatting>
  <conditionalFormatting sqref="A27:DJ27">
    <cfRule type="expression" dxfId="463" priority="21" stopIfTrue="1">
      <formula>$A27&lt;&gt;""</formula>
    </cfRule>
  </conditionalFormatting>
  <conditionalFormatting sqref="A28:DJ28">
    <cfRule type="expression" dxfId="462" priority="20" stopIfTrue="1">
      <formula>$A28&lt;&gt;""</formula>
    </cfRule>
  </conditionalFormatting>
  <conditionalFormatting sqref="A29:DJ29">
    <cfRule type="expression" dxfId="461" priority="19" stopIfTrue="1">
      <formula>$A29&lt;&gt;""</formula>
    </cfRule>
  </conditionalFormatting>
  <conditionalFormatting sqref="A30:DJ30">
    <cfRule type="expression" dxfId="460" priority="18" stopIfTrue="1">
      <formula>$A30&lt;&gt;""</formula>
    </cfRule>
  </conditionalFormatting>
  <conditionalFormatting sqref="A31:DJ31">
    <cfRule type="expression" dxfId="459" priority="17" stopIfTrue="1">
      <formula>$A31&lt;&gt;""</formula>
    </cfRule>
  </conditionalFormatting>
  <conditionalFormatting sqref="A32:DJ32">
    <cfRule type="expression" dxfId="458" priority="16" stopIfTrue="1">
      <formula>$A32&lt;&gt;""</formula>
    </cfRule>
  </conditionalFormatting>
  <conditionalFormatting sqref="A33:DJ33">
    <cfRule type="expression" dxfId="457" priority="15" stopIfTrue="1">
      <formula>$A33&lt;&gt;""</formula>
    </cfRule>
  </conditionalFormatting>
  <conditionalFormatting sqref="A34:DJ34">
    <cfRule type="expression" dxfId="456" priority="14" stopIfTrue="1">
      <formula>$A34&lt;&gt;""</formula>
    </cfRule>
  </conditionalFormatting>
  <conditionalFormatting sqref="A35:DJ35">
    <cfRule type="expression" dxfId="455" priority="13" stopIfTrue="1">
      <formula>$A35&lt;&gt;""</formula>
    </cfRule>
  </conditionalFormatting>
  <conditionalFormatting sqref="A36:DJ36">
    <cfRule type="expression" dxfId="454" priority="12" stopIfTrue="1">
      <formula>$A36&lt;&gt;""</formula>
    </cfRule>
  </conditionalFormatting>
  <conditionalFormatting sqref="A37:DJ37">
    <cfRule type="expression" dxfId="453" priority="11" stopIfTrue="1">
      <formula>$A37&lt;&gt;""</formula>
    </cfRule>
  </conditionalFormatting>
  <conditionalFormatting sqref="A38:DJ38">
    <cfRule type="expression" dxfId="452" priority="10" stopIfTrue="1">
      <formula>$A38&lt;&gt;""</formula>
    </cfRule>
  </conditionalFormatting>
  <conditionalFormatting sqref="A39:DJ39">
    <cfRule type="expression" dxfId="451" priority="9" stopIfTrue="1">
      <formula>$A39&lt;&gt;""</formula>
    </cfRule>
  </conditionalFormatting>
  <conditionalFormatting sqref="A40:DJ40">
    <cfRule type="expression" dxfId="449" priority="7" stopIfTrue="1">
      <formula>$A40&lt;&gt;""</formula>
    </cfRule>
  </conditionalFormatting>
  <conditionalFormatting sqref="A41:DJ41">
    <cfRule type="expression" dxfId="448" priority="6" stopIfTrue="1">
      <formula>$A41&lt;&gt;""</formula>
    </cfRule>
  </conditionalFormatting>
  <conditionalFormatting sqref="A42:DJ42">
    <cfRule type="expression" dxfId="447" priority="5" stopIfTrue="1">
      <formula>$A42&lt;&gt;""</formula>
    </cfRule>
  </conditionalFormatting>
  <conditionalFormatting sqref="A43:DJ43">
    <cfRule type="expression" dxfId="446" priority="4" stopIfTrue="1">
      <formula>$A43&lt;&gt;""</formula>
    </cfRule>
  </conditionalFormatting>
  <conditionalFormatting sqref="A44:DJ44">
    <cfRule type="expression" dxfId="445" priority="3" stopIfTrue="1">
      <formula>$A44&lt;&gt;""</formula>
    </cfRule>
  </conditionalFormatting>
  <conditionalFormatting sqref="A45:DJ45">
    <cfRule type="expression" dxfId="444" priority="2" stopIfTrue="1">
      <formula>$A45&lt;&gt;""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8" man="1"/>
    <brk id="21" min="1" max="38" man="1"/>
    <brk id="30" min="1" max="38" man="1"/>
    <brk id="38" min="1" max="38" man="1"/>
    <brk id="58" min="1" max="38" man="1"/>
    <brk id="66" min="1" max="38" man="1"/>
    <brk id="86" min="1" max="38" man="1"/>
    <brk id="94" min="1" max="3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196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470</v>
      </c>
      <c r="C7" s="78" t="s">
        <v>194</v>
      </c>
      <c r="D7" s="79">
        <f>SUM($D$8:$D$13)</f>
        <v>291467</v>
      </c>
      <c r="E7" s="79">
        <f>SUM($E$8:$E$13)</f>
        <v>284270</v>
      </c>
      <c r="F7" s="79">
        <f>SUM($F$8:$F$13)</f>
        <v>262870</v>
      </c>
      <c r="G7" s="79">
        <f>SUM($G$8:$G$13)</f>
        <v>0</v>
      </c>
      <c r="H7" s="79">
        <f>SUM($H$8:$H$13)</f>
        <v>21400</v>
      </c>
      <c r="I7" s="79">
        <f>SUM($I$8:$I$13)</f>
        <v>0</v>
      </c>
      <c r="J7" s="79">
        <f>SUM($J$8:$J$13)</f>
        <v>206214</v>
      </c>
      <c r="K7" s="79">
        <f>SUM($K$8:$K$13)</f>
        <v>0</v>
      </c>
      <c r="L7" s="79">
        <f>SUM($L$8:$L$13)</f>
        <v>7197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291467</v>
      </c>
      <c r="W7" s="79">
        <f>SUM($W$8:$W$13)</f>
        <v>284270</v>
      </c>
      <c r="X7" s="79">
        <f>SUM($X$8:$X$13)</f>
        <v>262870</v>
      </c>
      <c r="Y7" s="79">
        <f>SUM($Y$8:$Y$13)</f>
        <v>0</v>
      </c>
      <c r="Z7" s="79">
        <f>SUM($Z$8:$Z$13)</f>
        <v>21400</v>
      </c>
      <c r="AA7" s="79">
        <f>SUM($AA$8:$AA$13)</f>
        <v>0</v>
      </c>
      <c r="AB7" s="79">
        <f>SUM($AB$8:$AB$13)</f>
        <v>206214</v>
      </c>
      <c r="AC7" s="79">
        <f>SUM($AC$8:$AC$13)</f>
        <v>0</v>
      </c>
      <c r="AD7" s="79">
        <f>SUM($AD$8:$AD$13)</f>
        <v>7197</v>
      </c>
      <c r="AE7" s="79">
        <f>SUM($AE$8:$AE$13)</f>
        <v>22000</v>
      </c>
      <c r="AF7" s="79">
        <f>SUM($AF$8:$AF$13)</f>
        <v>22000</v>
      </c>
      <c r="AG7" s="79">
        <f>SUM($AG$8:$AG$13)</f>
        <v>0</v>
      </c>
      <c r="AH7" s="79">
        <f>SUM($AH$8:$AH$13)</f>
        <v>0</v>
      </c>
      <c r="AI7" s="79">
        <f>SUM($AI$8:$AI$13)</f>
        <v>22000</v>
      </c>
      <c r="AJ7" s="79">
        <f>SUM($AJ$8:$AJ$13)</f>
        <v>0</v>
      </c>
      <c r="AK7" s="79">
        <f>SUM($AK$8:$AK$13)</f>
        <v>0</v>
      </c>
      <c r="AL7" s="93" t="s">
        <v>192</v>
      </c>
      <c r="AM7" s="79">
        <f>SUM($AM$8:$AM$13)</f>
        <v>475681</v>
      </c>
      <c r="AN7" s="79">
        <f>SUM($AN$8:$AN$13)</f>
        <v>2184</v>
      </c>
      <c r="AO7" s="79">
        <f>SUM($AO$8:$AO$13)</f>
        <v>0</v>
      </c>
      <c r="AP7" s="79">
        <f>SUM($AP$8:$AP$13)</f>
        <v>0</v>
      </c>
      <c r="AQ7" s="79">
        <f>SUM($AQ$8:$AQ$13)</f>
        <v>2184</v>
      </c>
      <c r="AR7" s="79">
        <f>SUM($AR$8:$AR$13)</f>
        <v>0</v>
      </c>
      <c r="AS7" s="79">
        <f>SUM($AS$8:$AS$13)</f>
        <v>3220</v>
      </c>
      <c r="AT7" s="79">
        <f>SUM($AT$8:$AT$13)</f>
        <v>0</v>
      </c>
      <c r="AU7" s="79">
        <f>SUM($AU$8:$AU$13)</f>
        <v>3045</v>
      </c>
      <c r="AV7" s="79">
        <f>SUM($AV$8:$AV$13)</f>
        <v>175</v>
      </c>
      <c r="AW7" s="79">
        <f>SUM($AW$8:$AW$13)</f>
        <v>0</v>
      </c>
      <c r="AX7" s="79">
        <f>SUM($AX$8:$AX$13)</f>
        <v>470277</v>
      </c>
      <c r="AY7" s="79">
        <f>SUM($AY$8:$AY$13)</f>
        <v>0</v>
      </c>
      <c r="AZ7" s="79">
        <f>SUM($AZ$8:$AZ$13)</f>
        <v>422861</v>
      </c>
      <c r="BA7" s="79">
        <f>SUM($BA$8:$BA$13)</f>
        <v>47416</v>
      </c>
      <c r="BB7" s="79">
        <f>SUM($BB$8:$BB$13)</f>
        <v>0</v>
      </c>
      <c r="BC7" s="93" t="s">
        <v>192</v>
      </c>
      <c r="BD7" s="79">
        <f>SUM($BD$8:$BD$13)</f>
        <v>0</v>
      </c>
      <c r="BE7" s="79">
        <f>SUM($BE$8:$BE$13)</f>
        <v>0</v>
      </c>
      <c r="BF7" s="79">
        <f>SUM($BF$8:$BF$13)</f>
        <v>497681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192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192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22000</v>
      </c>
      <c r="CJ7" s="79">
        <f>SUM($CJ$8:$CJ$13)</f>
        <v>22000</v>
      </c>
      <c r="CK7" s="79">
        <f>SUM($CK$8:$CK$13)</f>
        <v>0</v>
      </c>
      <c r="CL7" s="79">
        <f>SUM($CL$8:$CL$13)</f>
        <v>0</v>
      </c>
      <c r="CM7" s="79">
        <f>SUM($CM$8:$CM$13)</f>
        <v>22000</v>
      </c>
      <c r="CN7" s="79">
        <f>SUM($CN$8:$CN$13)</f>
        <v>0</v>
      </c>
      <c r="CO7" s="79">
        <f>SUM($CO$8:$CO$13)</f>
        <v>0</v>
      </c>
      <c r="CP7" s="93" t="s">
        <v>192</v>
      </c>
      <c r="CQ7" s="79">
        <f>SUM($CQ$8:$CQ$13)</f>
        <v>475681</v>
      </c>
      <c r="CR7" s="79">
        <f>SUM($CR$8:$CR$13)</f>
        <v>2184</v>
      </c>
      <c r="CS7" s="79">
        <f>SUM($CS$8:$CS$13)</f>
        <v>0</v>
      </c>
      <c r="CT7" s="79">
        <f>SUM($CT$8:$CT$13)</f>
        <v>0</v>
      </c>
      <c r="CU7" s="79">
        <f>SUM($CU$8:$CU$13)</f>
        <v>2184</v>
      </c>
      <c r="CV7" s="79">
        <f>SUM($CV$8:$CV$13)</f>
        <v>0</v>
      </c>
      <c r="CW7" s="79">
        <f>SUM($CW$8:$CW$13)</f>
        <v>3220</v>
      </c>
      <c r="CX7" s="79">
        <f>SUM($CX$8:$CX$13)</f>
        <v>0</v>
      </c>
      <c r="CY7" s="79">
        <f>SUM($CY$8:$CY$13)</f>
        <v>3045</v>
      </c>
      <c r="CZ7" s="79">
        <f>SUM($CZ$8:$CZ$13)</f>
        <v>175</v>
      </c>
      <c r="DA7" s="79">
        <f>SUM($DA$8:$DA$13)</f>
        <v>0</v>
      </c>
      <c r="DB7" s="79">
        <f>SUM($DB$8:$DB$13)</f>
        <v>470277</v>
      </c>
      <c r="DC7" s="79">
        <f>SUM($DC$8:$DC$13)</f>
        <v>0</v>
      </c>
      <c r="DD7" s="79">
        <f>SUM($DD$8:$DD$13)</f>
        <v>422861</v>
      </c>
      <c r="DE7" s="79">
        <f>SUM($DE$8:$DE$13)</f>
        <v>47416</v>
      </c>
      <c r="DF7" s="79">
        <f>SUM($DF$8:$DF$13)</f>
        <v>0</v>
      </c>
      <c r="DG7" s="93" t="s">
        <v>192</v>
      </c>
      <c r="DH7" s="79">
        <f>SUM($DH$8:$DH$13)</f>
        <v>0</v>
      </c>
      <c r="DI7" s="79">
        <f>SUM($DI$8:$DI$13)</f>
        <v>0</v>
      </c>
      <c r="DJ7" s="79">
        <f>SUM($DJ$8:$DJ$13)</f>
        <v>497681</v>
      </c>
    </row>
    <row r="8" spans="1:114" s="8" customFormat="1" ht="12" customHeight="1">
      <c r="A8" s="80" t="s">
        <v>206</v>
      </c>
      <c r="B8" s="83" t="s">
        <v>437</v>
      </c>
      <c r="C8" s="80" t="s">
        <v>441</v>
      </c>
      <c r="D8" s="84">
        <f>SUM(E8,+L8)</f>
        <v>1092</v>
      </c>
      <c r="E8" s="84">
        <f>SUM(F8:I8)+K8</f>
        <v>1092</v>
      </c>
      <c r="F8" s="84">
        <v>1092</v>
      </c>
      <c r="G8" s="84">
        <v>0</v>
      </c>
      <c r="H8" s="84">
        <v>0</v>
      </c>
      <c r="I8" s="84">
        <v>0</v>
      </c>
      <c r="J8" s="84">
        <f>市町村分担金内訳!D8</f>
        <v>1092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1092</v>
      </c>
      <c r="W8" s="84">
        <v>1092</v>
      </c>
      <c r="X8" s="84">
        <v>1092</v>
      </c>
      <c r="Y8" s="84">
        <v>0</v>
      </c>
      <c r="Z8" s="84">
        <v>0</v>
      </c>
      <c r="AA8" s="84">
        <v>0</v>
      </c>
      <c r="AB8" s="84">
        <f>SUM(J8,S8)</f>
        <v>1092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2184</v>
      </c>
      <c r="AN8" s="84">
        <f>SUM(AO8:AR8)</f>
        <v>2184</v>
      </c>
      <c r="AO8" s="84">
        <v>0</v>
      </c>
      <c r="AP8" s="84">
        <v>0</v>
      </c>
      <c r="AQ8" s="84">
        <v>2184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2184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2184</v>
      </c>
      <c r="CR8" s="84">
        <f t="shared" ref="CR8:CR13" si="8">SUM(AN8,+BP8)</f>
        <v>2184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2184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2184</v>
      </c>
    </row>
    <row r="9" spans="1:114" s="8" customFormat="1" ht="12" customHeight="1">
      <c r="A9" s="80" t="s">
        <v>206</v>
      </c>
      <c r="B9" s="83" t="s">
        <v>443</v>
      </c>
      <c r="C9" s="80" t="s">
        <v>444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3214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3214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3214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637</v>
      </c>
      <c r="AT9" s="84">
        <v>0</v>
      </c>
      <c r="AU9" s="84">
        <v>637</v>
      </c>
      <c r="AV9" s="84">
        <v>0</v>
      </c>
      <c r="AW9" s="84">
        <v>0</v>
      </c>
      <c r="AX9" s="84">
        <f>SUM(AY9:BB9)</f>
        <v>2577</v>
      </c>
      <c r="AY9" s="84">
        <v>0</v>
      </c>
      <c r="AZ9" s="84">
        <v>2577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3214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3214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637</v>
      </c>
      <c r="CX9" s="84">
        <f t="shared" si="14"/>
        <v>0</v>
      </c>
      <c r="CY9" s="84">
        <f t="shared" si="15"/>
        <v>637</v>
      </c>
      <c r="CZ9" s="84">
        <f t="shared" si="16"/>
        <v>0</v>
      </c>
      <c r="DA9" s="84">
        <f t="shared" si="17"/>
        <v>0</v>
      </c>
      <c r="DB9" s="84">
        <f t="shared" si="18"/>
        <v>2577</v>
      </c>
      <c r="DC9" s="84">
        <f t="shared" si="19"/>
        <v>0</v>
      </c>
      <c r="DD9" s="84">
        <f t="shared" si="20"/>
        <v>2577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3214</v>
      </c>
    </row>
    <row r="10" spans="1:114" s="8" customFormat="1" ht="12" customHeight="1">
      <c r="A10" s="80" t="s">
        <v>201</v>
      </c>
      <c r="B10" s="83" t="s">
        <v>449</v>
      </c>
      <c r="C10" s="80" t="s">
        <v>450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134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134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134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134</v>
      </c>
      <c r="AT10" s="84">
        <v>0</v>
      </c>
      <c r="AU10" s="84">
        <v>134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134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134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134</v>
      </c>
      <c r="CX10" s="84">
        <f t="shared" si="14"/>
        <v>0</v>
      </c>
      <c r="CY10" s="84">
        <f t="shared" si="15"/>
        <v>134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134</v>
      </c>
    </row>
    <row r="11" spans="1:114" s="8" customFormat="1" ht="12" customHeight="1">
      <c r="A11" s="80" t="s">
        <v>209</v>
      </c>
      <c r="B11" s="83" t="s">
        <v>454</v>
      </c>
      <c r="C11" s="80" t="s">
        <v>455</v>
      </c>
      <c r="D11" s="84">
        <f>SUM(E11,+L11)</f>
        <v>290375</v>
      </c>
      <c r="E11" s="84">
        <f>SUM(F11:I11)+K11</f>
        <v>283178</v>
      </c>
      <c r="F11" s="84">
        <v>261778</v>
      </c>
      <c r="G11" s="84">
        <v>0</v>
      </c>
      <c r="H11" s="84">
        <v>21400</v>
      </c>
      <c r="I11" s="84">
        <v>0</v>
      </c>
      <c r="J11" s="84">
        <f>市町村分担金内訳!D11</f>
        <v>199014</v>
      </c>
      <c r="K11" s="84">
        <v>0</v>
      </c>
      <c r="L11" s="84">
        <v>7197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290375</v>
      </c>
      <c r="W11" s="84">
        <v>283178</v>
      </c>
      <c r="X11" s="84">
        <v>261778</v>
      </c>
      <c r="Y11" s="84">
        <v>0</v>
      </c>
      <c r="Z11" s="84">
        <v>21400</v>
      </c>
      <c r="AA11" s="84">
        <v>0</v>
      </c>
      <c r="AB11" s="84">
        <f>SUM(J11,S11)</f>
        <v>199014</v>
      </c>
      <c r="AC11" s="84">
        <v>0</v>
      </c>
      <c r="AD11" s="84">
        <v>7197</v>
      </c>
      <c r="AE11" s="84">
        <f>SUM(AF11,+AK11)</f>
        <v>22000</v>
      </c>
      <c r="AF11" s="84">
        <f>SUM(AG11:AJ11)</f>
        <v>22000</v>
      </c>
      <c r="AG11" s="84">
        <v>0</v>
      </c>
      <c r="AH11" s="84">
        <v>0</v>
      </c>
      <c r="AI11" s="84">
        <v>22000</v>
      </c>
      <c r="AJ11" s="84">
        <v>0</v>
      </c>
      <c r="AK11" s="84">
        <v>0</v>
      </c>
      <c r="AL11" s="94" t="s">
        <v>192</v>
      </c>
      <c r="AM11" s="84">
        <f>SUM(AN11,AS11,AW11,AX11,BD11)</f>
        <v>467389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467389</v>
      </c>
      <c r="AY11" s="84">
        <v>0</v>
      </c>
      <c r="AZ11" s="84">
        <v>419973</v>
      </c>
      <c r="BA11" s="84">
        <v>47416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489389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22000</v>
      </c>
      <c r="CJ11" s="84">
        <f t="shared" si="1"/>
        <v>22000</v>
      </c>
      <c r="CK11" s="84">
        <f t="shared" si="2"/>
        <v>0</v>
      </c>
      <c r="CL11" s="84">
        <f t="shared" si="3"/>
        <v>0</v>
      </c>
      <c r="CM11" s="84">
        <f t="shared" si="4"/>
        <v>22000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467389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467389</v>
      </c>
      <c r="DC11" s="84">
        <f t="shared" si="19"/>
        <v>0</v>
      </c>
      <c r="DD11" s="84">
        <f t="shared" si="20"/>
        <v>419973</v>
      </c>
      <c r="DE11" s="84">
        <f t="shared" si="21"/>
        <v>47416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489389</v>
      </c>
    </row>
    <row r="12" spans="1:114" s="8" customFormat="1" ht="12" customHeight="1">
      <c r="A12" s="80" t="s">
        <v>209</v>
      </c>
      <c r="B12" s="83" t="s">
        <v>459</v>
      </c>
      <c r="C12" s="80" t="s">
        <v>460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2760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2760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2760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2449</v>
      </c>
      <c r="AT12" s="84">
        <v>0</v>
      </c>
      <c r="AU12" s="84">
        <v>2274</v>
      </c>
      <c r="AV12" s="84">
        <v>175</v>
      </c>
      <c r="AW12" s="84">
        <v>0</v>
      </c>
      <c r="AX12" s="84">
        <f>SUM(AY12:BB12)</f>
        <v>311</v>
      </c>
      <c r="AY12" s="84">
        <v>0</v>
      </c>
      <c r="AZ12" s="84">
        <v>311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2760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2760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2449</v>
      </c>
      <c r="CX12" s="84">
        <f t="shared" si="14"/>
        <v>0</v>
      </c>
      <c r="CY12" s="84">
        <f t="shared" si="15"/>
        <v>2274</v>
      </c>
      <c r="CZ12" s="84">
        <f t="shared" si="16"/>
        <v>175</v>
      </c>
      <c r="DA12" s="84">
        <f t="shared" si="17"/>
        <v>0</v>
      </c>
      <c r="DB12" s="84">
        <f t="shared" si="18"/>
        <v>311</v>
      </c>
      <c r="DC12" s="84">
        <f t="shared" si="19"/>
        <v>0</v>
      </c>
      <c r="DD12" s="84">
        <f t="shared" si="20"/>
        <v>311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2760</v>
      </c>
    </row>
    <row r="13" spans="1:114" s="8" customFormat="1" ht="12" customHeight="1">
      <c r="A13" s="80" t="s">
        <v>201</v>
      </c>
      <c r="B13" s="83" t="s">
        <v>465</v>
      </c>
      <c r="C13" s="80" t="s">
        <v>466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63">
    <cfRule type="expression" dxfId="442" priority="42" stopIfTrue="1">
      <formula>$A14&lt;&gt;""</formula>
    </cfRule>
  </conditionalFormatting>
  <conditionalFormatting sqref="A13:DJ13">
    <cfRule type="expression" dxfId="441" priority="2" stopIfTrue="1">
      <formula>$A13&lt;&gt;""</formula>
    </cfRule>
  </conditionalFormatting>
  <conditionalFormatting sqref="A7:DJ7">
    <cfRule type="expression" dxfId="408" priority="1" stopIfTrue="1">
      <formula>$A7&lt;&gt;""</formula>
    </cfRule>
  </conditionalFormatting>
  <conditionalFormatting sqref="A8:DJ8">
    <cfRule type="expression" dxfId="407" priority="7" stopIfTrue="1">
      <formula>$A8&lt;&gt;""</formula>
    </cfRule>
  </conditionalFormatting>
  <conditionalFormatting sqref="A9:DJ9">
    <cfRule type="expression" dxfId="406" priority="6" stopIfTrue="1">
      <formula>$A9&lt;&gt;""</formula>
    </cfRule>
  </conditionalFormatting>
  <conditionalFormatting sqref="A10:DJ10">
    <cfRule type="expression" dxfId="405" priority="5" stopIfTrue="1">
      <formula>$A10&lt;&gt;""</formula>
    </cfRule>
  </conditionalFormatting>
  <conditionalFormatting sqref="A11:DJ11">
    <cfRule type="expression" dxfId="404" priority="4" stopIfTrue="1">
      <formula>$A11&lt;&gt;""</formula>
    </cfRule>
  </conditionalFormatting>
  <conditionalFormatting sqref="A12:DJ12">
    <cfRule type="expression" dxfId="403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470</v>
      </c>
      <c r="C7" s="78" t="s">
        <v>194</v>
      </c>
      <c r="D7" s="79">
        <f>SUM($D$8:$D$45)</f>
        <v>12047066</v>
      </c>
      <c r="E7" s="79">
        <f>SUM($E$8:$E$45)</f>
        <v>9491238</v>
      </c>
      <c r="F7" s="79">
        <f>SUM($F$8:$F$45)</f>
        <v>6093681</v>
      </c>
      <c r="G7" s="79">
        <f>SUM($G$8:$G$45)</f>
        <v>0</v>
      </c>
      <c r="H7" s="79">
        <f>SUM($H$8:$H$45)</f>
        <v>3386267</v>
      </c>
      <c r="I7" s="79">
        <f>SUM($I$8:$I$45)</f>
        <v>0</v>
      </c>
      <c r="J7" s="79">
        <f>SUM($J$8:$J$45)</f>
        <v>206214</v>
      </c>
      <c r="K7" s="79">
        <f>SUM($K$8:$K$45)</f>
        <v>11290</v>
      </c>
      <c r="L7" s="79">
        <f>SUM($L$8:$L$45)</f>
        <v>2555828</v>
      </c>
      <c r="M7" s="79">
        <f>SUM($M$8:$M$45)</f>
        <v>0</v>
      </c>
      <c r="N7" s="79">
        <f>SUM($N$8:$N$45)</f>
        <v>0</v>
      </c>
      <c r="O7" s="79">
        <f>SUM($O$8:$O$45)</f>
        <v>0</v>
      </c>
      <c r="P7" s="79">
        <f>SUM($P$8:$P$45)</f>
        <v>0</v>
      </c>
      <c r="Q7" s="79">
        <f>SUM($Q$8:$Q$45)</f>
        <v>0</v>
      </c>
      <c r="R7" s="79">
        <f>SUM($R$8:$R$45)</f>
        <v>0</v>
      </c>
      <c r="S7" s="79">
        <f>SUM($S$8:$S$45)</f>
        <v>0</v>
      </c>
      <c r="T7" s="79">
        <f>SUM($T$8:$T$45)</f>
        <v>0</v>
      </c>
      <c r="U7" s="79">
        <f>SUM($U$8:$U$45)</f>
        <v>0</v>
      </c>
      <c r="V7" s="79">
        <f>SUM($V$8:$V$45)</f>
        <v>12047066</v>
      </c>
      <c r="W7" s="79">
        <f>SUM($W$8:$W$45)</f>
        <v>9491238</v>
      </c>
      <c r="X7" s="79">
        <f>SUM($X$8:$X$45)</f>
        <v>6093681</v>
      </c>
      <c r="Y7" s="79">
        <f>SUM($Y$8:$Y$45)</f>
        <v>0</v>
      </c>
      <c r="Z7" s="79">
        <f>SUM($Z$8:$Z$45)</f>
        <v>3386267</v>
      </c>
      <c r="AA7" s="79">
        <f>SUM($AA$8:$AA$45)</f>
        <v>0</v>
      </c>
      <c r="AB7" s="79">
        <f>SUM($AB$8:$AB$45)</f>
        <v>206214</v>
      </c>
      <c r="AC7" s="79">
        <f>SUM($AC$8:$AC$45)</f>
        <v>11290</v>
      </c>
      <c r="AD7" s="79">
        <f>SUM($AD$8:$AD$45)</f>
        <v>2555828</v>
      </c>
    </row>
    <row r="8" spans="1:30" s="8" customFormat="1" ht="12" customHeight="1">
      <c r="A8" s="80" t="s">
        <v>206</v>
      </c>
      <c r="B8" s="83" t="s">
        <v>205</v>
      </c>
      <c r="C8" s="80" t="s">
        <v>202</v>
      </c>
      <c r="D8" s="84">
        <f>SUM(E8,+L8)</f>
        <v>45429</v>
      </c>
      <c r="E8" s="84">
        <v>14698</v>
      </c>
      <c r="F8" s="84">
        <v>14698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30731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45429</v>
      </c>
      <c r="W8" s="84">
        <v>14698</v>
      </c>
      <c r="X8" s="84">
        <v>14698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30731</v>
      </c>
    </row>
    <row r="9" spans="1:30" s="8" customFormat="1" ht="12" customHeight="1">
      <c r="A9" s="80" t="s">
        <v>201</v>
      </c>
      <c r="B9" s="83" t="s">
        <v>213</v>
      </c>
      <c r="C9" s="80" t="s">
        <v>212</v>
      </c>
      <c r="D9" s="84">
        <f>SUM(E9,+L9)</f>
        <v>595702</v>
      </c>
      <c r="E9" s="84">
        <v>309872</v>
      </c>
      <c r="F9" s="84">
        <v>309872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285830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595702</v>
      </c>
      <c r="W9" s="84">
        <v>309872</v>
      </c>
      <c r="X9" s="84">
        <v>309872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285830</v>
      </c>
    </row>
    <row r="10" spans="1:30" s="8" customFormat="1" ht="12" customHeight="1">
      <c r="A10" s="80" t="s">
        <v>206</v>
      </c>
      <c r="B10" s="83" t="s">
        <v>218</v>
      </c>
      <c r="C10" s="80" t="s">
        <v>219</v>
      </c>
      <c r="D10" s="84">
        <f>SUM(E10,+L10)</f>
        <v>26923</v>
      </c>
      <c r="E10" s="84">
        <v>13462</v>
      </c>
      <c r="F10" s="84">
        <v>13462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13461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26923</v>
      </c>
      <c r="W10" s="84">
        <v>13462</v>
      </c>
      <c r="X10" s="84">
        <v>13462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13461</v>
      </c>
    </row>
    <row r="11" spans="1:30" s="8" customFormat="1" ht="12" customHeight="1">
      <c r="A11" s="80" t="s">
        <v>204</v>
      </c>
      <c r="B11" s="83" t="s">
        <v>224</v>
      </c>
      <c r="C11" s="80" t="s">
        <v>226</v>
      </c>
      <c r="D11" s="84">
        <f>SUM(E11,+L11)</f>
        <v>92119</v>
      </c>
      <c r="E11" s="84">
        <v>92119</v>
      </c>
      <c r="F11" s="84">
        <v>92119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92119</v>
      </c>
      <c r="W11" s="84">
        <v>92119</v>
      </c>
      <c r="X11" s="84">
        <v>92119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201</v>
      </c>
      <c r="B12" s="83" t="s">
        <v>237</v>
      </c>
      <c r="C12" s="80" t="s">
        <v>238</v>
      </c>
      <c r="D12" s="84">
        <f>SUM(E12,+L12)</f>
        <v>638604</v>
      </c>
      <c r="E12" s="84">
        <v>299397</v>
      </c>
      <c r="F12" s="84">
        <v>299397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339207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638604</v>
      </c>
      <c r="W12" s="84">
        <v>299397</v>
      </c>
      <c r="X12" s="84">
        <v>299397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339207</v>
      </c>
    </row>
    <row r="13" spans="1:30" s="8" customFormat="1" ht="12" customHeight="1">
      <c r="A13" s="80" t="s">
        <v>204</v>
      </c>
      <c r="B13" s="83" t="s">
        <v>246</v>
      </c>
      <c r="C13" s="80" t="s">
        <v>247</v>
      </c>
      <c r="D13" s="84">
        <f>SUM(E13,+L13)</f>
        <v>1331610</v>
      </c>
      <c r="E13" s="84">
        <v>1287312</v>
      </c>
      <c r="F13" s="84">
        <v>643712</v>
      </c>
      <c r="G13" s="84">
        <v>0</v>
      </c>
      <c r="H13" s="84">
        <v>643600</v>
      </c>
      <c r="I13" s="84">
        <v>0</v>
      </c>
      <c r="J13" s="94">
        <v>0</v>
      </c>
      <c r="K13" s="84">
        <v>0</v>
      </c>
      <c r="L13" s="84">
        <v>44298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1331610</v>
      </c>
      <c r="W13" s="84">
        <v>1287312</v>
      </c>
      <c r="X13" s="84">
        <v>643712</v>
      </c>
      <c r="Y13" s="84">
        <v>0</v>
      </c>
      <c r="Z13" s="84">
        <v>643600</v>
      </c>
      <c r="AA13" s="84">
        <v>0</v>
      </c>
      <c r="AB13" s="94">
        <v>0</v>
      </c>
      <c r="AC13" s="84">
        <v>0</v>
      </c>
      <c r="AD13" s="84">
        <v>44298</v>
      </c>
    </row>
    <row r="14" spans="1:30" s="8" customFormat="1" ht="12" customHeight="1">
      <c r="A14" s="80" t="s">
        <v>201</v>
      </c>
      <c r="B14" s="83" t="s">
        <v>254</v>
      </c>
      <c r="C14" s="80" t="s">
        <v>255</v>
      </c>
      <c r="D14" s="84">
        <f>SUM(E14,+L14)</f>
        <v>186438</v>
      </c>
      <c r="E14" s="84">
        <v>94464</v>
      </c>
      <c r="F14" s="84">
        <v>94464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91974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186438</v>
      </c>
      <c r="W14" s="84">
        <v>94464</v>
      </c>
      <c r="X14" s="84">
        <v>94464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91974</v>
      </c>
    </row>
    <row r="15" spans="1:30" s="8" customFormat="1" ht="12" customHeight="1">
      <c r="A15" s="80" t="s">
        <v>201</v>
      </c>
      <c r="B15" s="83" t="s">
        <v>258</v>
      </c>
      <c r="C15" s="80" t="s">
        <v>260</v>
      </c>
      <c r="D15" s="84">
        <f>SUM(E15,+L15)</f>
        <v>129348</v>
      </c>
      <c r="E15" s="84">
        <v>91908</v>
      </c>
      <c r="F15" s="84">
        <v>91908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37440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129348</v>
      </c>
      <c r="W15" s="84">
        <v>91908</v>
      </c>
      <c r="X15" s="84">
        <v>91908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37440</v>
      </c>
    </row>
    <row r="16" spans="1:30" s="8" customFormat="1" ht="12" customHeight="1">
      <c r="A16" s="80" t="s">
        <v>206</v>
      </c>
      <c r="B16" s="83" t="s">
        <v>262</v>
      </c>
      <c r="C16" s="80" t="s">
        <v>264</v>
      </c>
      <c r="D16" s="84">
        <f>SUM(E16,+L16)</f>
        <v>40310</v>
      </c>
      <c r="E16" s="84">
        <v>19739</v>
      </c>
      <c r="F16" s="84">
        <v>19739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20571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40310</v>
      </c>
      <c r="W16" s="84">
        <v>19739</v>
      </c>
      <c r="X16" s="84">
        <v>19739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20571</v>
      </c>
    </row>
    <row r="17" spans="1:30" s="8" customFormat="1" ht="12" customHeight="1">
      <c r="A17" s="80" t="s">
        <v>201</v>
      </c>
      <c r="B17" s="83" t="s">
        <v>268</v>
      </c>
      <c r="C17" s="80" t="s">
        <v>271</v>
      </c>
      <c r="D17" s="84">
        <f>SUM(E17,+L17)</f>
        <v>2317314</v>
      </c>
      <c r="E17" s="84">
        <v>1158656</v>
      </c>
      <c r="F17" s="84">
        <v>1158656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1158658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2317314</v>
      </c>
      <c r="W17" s="84">
        <v>1158656</v>
      </c>
      <c r="X17" s="84">
        <v>1158656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1158658</v>
      </c>
    </row>
    <row r="18" spans="1:30" s="8" customFormat="1" ht="12" customHeight="1">
      <c r="A18" s="80" t="s">
        <v>206</v>
      </c>
      <c r="B18" s="83" t="s">
        <v>279</v>
      </c>
      <c r="C18" s="80" t="s">
        <v>278</v>
      </c>
      <c r="D18" s="84">
        <f>SUM(E18,+L18)</f>
        <v>24750</v>
      </c>
      <c r="E18" s="84">
        <v>17311</v>
      </c>
      <c r="F18" s="84">
        <v>17311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7439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24750</v>
      </c>
      <c r="W18" s="84">
        <v>17311</v>
      </c>
      <c r="X18" s="84">
        <v>17311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7439</v>
      </c>
    </row>
    <row r="19" spans="1:30" s="8" customFormat="1" ht="12" customHeight="1">
      <c r="A19" s="80" t="s">
        <v>201</v>
      </c>
      <c r="B19" s="83" t="s">
        <v>283</v>
      </c>
      <c r="C19" s="80" t="s">
        <v>286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201</v>
      </c>
      <c r="B20" s="83" t="s">
        <v>292</v>
      </c>
      <c r="C20" s="80" t="s">
        <v>293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201</v>
      </c>
      <c r="B21" s="83" t="s">
        <v>300</v>
      </c>
      <c r="C21" s="80" t="s">
        <v>301</v>
      </c>
      <c r="D21" s="84">
        <f>SUM(E21,+L21)</f>
        <v>102585</v>
      </c>
      <c r="E21" s="84">
        <v>33363</v>
      </c>
      <c r="F21" s="84">
        <v>33363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69222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102585</v>
      </c>
      <c r="W21" s="84">
        <v>33363</v>
      </c>
      <c r="X21" s="84">
        <v>33363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69222</v>
      </c>
    </row>
    <row r="22" spans="1:30" s="8" customFormat="1" ht="12" customHeight="1">
      <c r="A22" s="80" t="s">
        <v>201</v>
      </c>
      <c r="B22" s="83" t="s">
        <v>308</v>
      </c>
      <c r="C22" s="80" t="s">
        <v>309</v>
      </c>
      <c r="D22" s="84">
        <f>SUM(E22,+L22)</f>
        <v>27022</v>
      </c>
      <c r="E22" s="84">
        <v>17310</v>
      </c>
      <c r="F22" s="84">
        <v>6020</v>
      </c>
      <c r="G22" s="84">
        <v>0</v>
      </c>
      <c r="H22" s="84">
        <v>0</v>
      </c>
      <c r="I22" s="84">
        <v>0</v>
      </c>
      <c r="J22" s="94">
        <v>0</v>
      </c>
      <c r="K22" s="84">
        <v>11290</v>
      </c>
      <c r="L22" s="84">
        <v>9712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27022</v>
      </c>
      <c r="W22" s="84">
        <v>17310</v>
      </c>
      <c r="X22" s="84">
        <v>6020</v>
      </c>
      <c r="Y22" s="84">
        <v>0</v>
      </c>
      <c r="Z22" s="84">
        <v>0</v>
      </c>
      <c r="AA22" s="84">
        <v>0</v>
      </c>
      <c r="AB22" s="94">
        <v>0</v>
      </c>
      <c r="AC22" s="84">
        <v>11290</v>
      </c>
      <c r="AD22" s="84">
        <v>9712</v>
      </c>
    </row>
    <row r="23" spans="1:30" s="8" customFormat="1" ht="12" customHeight="1">
      <c r="A23" s="80" t="s">
        <v>201</v>
      </c>
      <c r="B23" s="83" t="s">
        <v>315</v>
      </c>
      <c r="C23" s="80" t="s">
        <v>314</v>
      </c>
      <c r="D23" s="84">
        <f>SUM(E23,+L23)</f>
        <v>195123</v>
      </c>
      <c r="E23" s="84">
        <v>195123</v>
      </c>
      <c r="F23" s="84">
        <v>103256</v>
      </c>
      <c r="G23" s="84">
        <v>0</v>
      </c>
      <c r="H23" s="84">
        <v>91867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195123</v>
      </c>
      <c r="W23" s="84">
        <v>195123</v>
      </c>
      <c r="X23" s="84">
        <v>103256</v>
      </c>
      <c r="Y23" s="84">
        <v>0</v>
      </c>
      <c r="Z23" s="84">
        <v>91867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201</v>
      </c>
      <c r="B24" s="83" t="s">
        <v>322</v>
      </c>
      <c r="C24" s="80" t="s">
        <v>324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222</v>
      </c>
      <c r="B25" s="83" t="s">
        <v>329</v>
      </c>
      <c r="C25" s="80" t="s">
        <v>331</v>
      </c>
      <c r="D25" s="84">
        <f>SUM(E25,+L25)</f>
        <v>3888455</v>
      </c>
      <c r="E25" s="84">
        <v>3764823</v>
      </c>
      <c r="F25" s="84">
        <v>1882923</v>
      </c>
      <c r="G25" s="84">
        <v>0</v>
      </c>
      <c r="H25" s="84">
        <v>1881900</v>
      </c>
      <c r="I25" s="84">
        <v>0</v>
      </c>
      <c r="J25" s="94">
        <v>0</v>
      </c>
      <c r="K25" s="84">
        <v>0</v>
      </c>
      <c r="L25" s="84">
        <v>123632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3888455</v>
      </c>
      <c r="W25" s="84">
        <v>3764823</v>
      </c>
      <c r="X25" s="84">
        <v>1882923</v>
      </c>
      <c r="Y25" s="84">
        <v>0</v>
      </c>
      <c r="Z25" s="84">
        <v>1881900</v>
      </c>
      <c r="AA25" s="84">
        <v>0</v>
      </c>
      <c r="AB25" s="94">
        <v>0</v>
      </c>
      <c r="AC25" s="84">
        <v>0</v>
      </c>
      <c r="AD25" s="84">
        <v>123632</v>
      </c>
    </row>
    <row r="26" spans="1:30" s="8" customFormat="1" ht="12" customHeight="1">
      <c r="A26" s="80" t="s">
        <v>201</v>
      </c>
      <c r="B26" s="83" t="s">
        <v>339</v>
      </c>
      <c r="C26" s="80" t="s">
        <v>340</v>
      </c>
      <c r="D26" s="84">
        <f>SUM(E26,+L26)</f>
        <v>178563</v>
      </c>
      <c r="E26" s="84">
        <v>164641</v>
      </c>
      <c r="F26" s="84">
        <v>82341</v>
      </c>
      <c r="G26" s="84">
        <v>0</v>
      </c>
      <c r="H26" s="84">
        <v>82300</v>
      </c>
      <c r="I26" s="84">
        <v>0</v>
      </c>
      <c r="J26" s="94">
        <v>0</v>
      </c>
      <c r="K26" s="84">
        <v>0</v>
      </c>
      <c r="L26" s="84">
        <v>13922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178563</v>
      </c>
      <c r="W26" s="84">
        <v>164641</v>
      </c>
      <c r="X26" s="84">
        <v>82341</v>
      </c>
      <c r="Y26" s="84">
        <v>0</v>
      </c>
      <c r="Z26" s="84">
        <v>82300</v>
      </c>
      <c r="AA26" s="84">
        <v>0</v>
      </c>
      <c r="AB26" s="94">
        <v>0</v>
      </c>
      <c r="AC26" s="84">
        <v>0</v>
      </c>
      <c r="AD26" s="84">
        <v>13922</v>
      </c>
    </row>
    <row r="27" spans="1:30" s="8" customFormat="1" ht="12" customHeight="1">
      <c r="A27" s="80" t="s">
        <v>201</v>
      </c>
      <c r="B27" s="83" t="s">
        <v>348</v>
      </c>
      <c r="C27" s="80" t="s">
        <v>349</v>
      </c>
      <c r="D27" s="84">
        <f>SUM(E27,+L27)</f>
        <v>92659</v>
      </c>
      <c r="E27" s="84">
        <v>46331</v>
      </c>
      <c r="F27" s="84">
        <v>46331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46328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92659</v>
      </c>
      <c r="W27" s="84">
        <v>46331</v>
      </c>
      <c r="X27" s="84">
        <v>46331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46328</v>
      </c>
    </row>
    <row r="28" spans="1:30" s="8" customFormat="1" ht="12" customHeight="1">
      <c r="A28" s="80" t="s">
        <v>201</v>
      </c>
      <c r="B28" s="83" t="s">
        <v>352</v>
      </c>
      <c r="C28" s="80" t="s">
        <v>354</v>
      </c>
      <c r="D28" s="84">
        <f>SUM(E28,+L28)</f>
        <v>70084</v>
      </c>
      <c r="E28" s="84">
        <v>69488</v>
      </c>
      <c r="F28" s="84">
        <v>37288</v>
      </c>
      <c r="G28" s="84">
        <v>0</v>
      </c>
      <c r="H28" s="84">
        <v>32200</v>
      </c>
      <c r="I28" s="84">
        <v>0</v>
      </c>
      <c r="J28" s="94">
        <v>0</v>
      </c>
      <c r="K28" s="84">
        <v>0</v>
      </c>
      <c r="L28" s="84">
        <v>596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70084</v>
      </c>
      <c r="W28" s="84">
        <v>69488</v>
      </c>
      <c r="X28" s="84">
        <v>37288</v>
      </c>
      <c r="Y28" s="84">
        <v>0</v>
      </c>
      <c r="Z28" s="84">
        <v>32200</v>
      </c>
      <c r="AA28" s="84">
        <v>0</v>
      </c>
      <c r="AB28" s="94">
        <v>0</v>
      </c>
      <c r="AC28" s="84">
        <v>0</v>
      </c>
      <c r="AD28" s="84">
        <v>596</v>
      </c>
    </row>
    <row r="29" spans="1:30" s="8" customFormat="1" ht="12" customHeight="1">
      <c r="A29" s="80" t="s">
        <v>201</v>
      </c>
      <c r="B29" s="83" t="s">
        <v>356</v>
      </c>
      <c r="C29" s="80" t="s">
        <v>357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201</v>
      </c>
      <c r="B30" s="83" t="s">
        <v>362</v>
      </c>
      <c r="C30" s="80" t="s">
        <v>365</v>
      </c>
      <c r="D30" s="84">
        <f>SUM(E30,+L30)</f>
        <v>8467</v>
      </c>
      <c r="E30" s="84">
        <v>4350</v>
      </c>
      <c r="F30" s="84">
        <v>4350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4117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8467</v>
      </c>
      <c r="W30" s="84">
        <v>4350</v>
      </c>
      <c r="X30" s="84">
        <v>4350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4117</v>
      </c>
    </row>
    <row r="31" spans="1:30" s="8" customFormat="1" ht="12" customHeight="1">
      <c r="A31" s="80" t="s">
        <v>201</v>
      </c>
      <c r="B31" s="83" t="s">
        <v>373</v>
      </c>
      <c r="C31" s="80" t="s">
        <v>375</v>
      </c>
      <c r="D31" s="84">
        <f>SUM(E31,+L31)</f>
        <v>285122</v>
      </c>
      <c r="E31" s="84">
        <v>145108</v>
      </c>
      <c r="F31" s="84">
        <v>145108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140014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285122</v>
      </c>
      <c r="W31" s="84">
        <v>145108</v>
      </c>
      <c r="X31" s="84">
        <v>145108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140014</v>
      </c>
    </row>
    <row r="32" spans="1:30" s="8" customFormat="1" ht="12" customHeight="1">
      <c r="A32" s="80" t="s">
        <v>201</v>
      </c>
      <c r="B32" s="83" t="s">
        <v>382</v>
      </c>
      <c r="C32" s="80" t="s">
        <v>384</v>
      </c>
      <c r="D32" s="84">
        <f>SUM(E32,+L32)</f>
        <v>912328</v>
      </c>
      <c r="E32" s="84">
        <v>910152</v>
      </c>
      <c r="F32" s="84">
        <v>455652</v>
      </c>
      <c r="G32" s="84">
        <v>0</v>
      </c>
      <c r="H32" s="84">
        <v>454500</v>
      </c>
      <c r="I32" s="84">
        <v>0</v>
      </c>
      <c r="J32" s="94">
        <v>0</v>
      </c>
      <c r="K32" s="84">
        <v>0</v>
      </c>
      <c r="L32" s="84">
        <v>2176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912328</v>
      </c>
      <c r="W32" s="84">
        <v>910152</v>
      </c>
      <c r="X32" s="84">
        <v>455652</v>
      </c>
      <c r="Y32" s="84">
        <v>0</v>
      </c>
      <c r="Z32" s="84">
        <v>454500</v>
      </c>
      <c r="AA32" s="84">
        <v>0</v>
      </c>
      <c r="AB32" s="94">
        <v>0</v>
      </c>
      <c r="AC32" s="84">
        <v>0</v>
      </c>
      <c r="AD32" s="84">
        <v>2176</v>
      </c>
    </row>
    <row r="33" spans="1:30" s="8" customFormat="1" ht="12" customHeight="1">
      <c r="A33" s="80" t="s">
        <v>201</v>
      </c>
      <c r="B33" s="83" t="s">
        <v>391</v>
      </c>
      <c r="C33" s="80" t="s">
        <v>390</v>
      </c>
      <c r="D33" s="84">
        <f>SUM(E33,+L33)</f>
        <v>23561</v>
      </c>
      <c r="E33" s="84">
        <v>12092</v>
      </c>
      <c r="F33" s="84">
        <v>12092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11469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23561</v>
      </c>
      <c r="W33" s="84">
        <v>12092</v>
      </c>
      <c r="X33" s="84">
        <v>12092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11469</v>
      </c>
    </row>
    <row r="34" spans="1:30" s="8" customFormat="1" ht="12" customHeight="1">
      <c r="A34" s="80" t="s">
        <v>201</v>
      </c>
      <c r="B34" s="83" t="s">
        <v>399</v>
      </c>
      <c r="C34" s="80" t="s">
        <v>398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201</v>
      </c>
      <c r="B35" s="83" t="s">
        <v>406</v>
      </c>
      <c r="C35" s="80" t="s">
        <v>407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201</v>
      </c>
      <c r="B36" s="83" t="s">
        <v>413</v>
      </c>
      <c r="C36" s="80" t="s">
        <v>414</v>
      </c>
      <c r="D36" s="84">
        <f>SUM(E36,+L36)</f>
        <v>368900</v>
      </c>
      <c r="E36" s="84">
        <v>357095</v>
      </c>
      <c r="F36" s="84">
        <v>178595</v>
      </c>
      <c r="G36" s="84">
        <v>0</v>
      </c>
      <c r="H36" s="84">
        <v>178500</v>
      </c>
      <c r="I36" s="84">
        <v>0</v>
      </c>
      <c r="J36" s="94">
        <v>0</v>
      </c>
      <c r="K36" s="84">
        <v>0</v>
      </c>
      <c r="L36" s="84">
        <v>11805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368900</v>
      </c>
      <c r="W36" s="84">
        <v>357095</v>
      </c>
      <c r="X36" s="84">
        <v>178595</v>
      </c>
      <c r="Y36" s="84">
        <v>0</v>
      </c>
      <c r="Z36" s="84">
        <v>178500</v>
      </c>
      <c r="AA36" s="84">
        <v>0</v>
      </c>
      <c r="AB36" s="94">
        <v>0</v>
      </c>
      <c r="AC36" s="84">
        <v>0</v>
      </c>
      <c r="AD36" s="84">
        <v>11805</v>
      </c>
    </row>
    <row r="37" spans="1:30" s="8" customFormat="1" ht="12" customHeight="1">
      <c r="A37" s="80" t="s">
        <v>201</v>
      </c>
      <c r="B37" s="83" t="s">
        <v>421</v>
      </c>
      <c r="C37" s="80" t="s">
        <v>420</v>
      </c>
      <c r="D37" s="84">
        <f>SUM(E37,+L37)</f>
        <v>174183</v>
      </c>
      <c r="E37" s="84">
        <v>88154</v>
      </c>
      <c r="F37" s="84">
        <v>88154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86029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174183</v>
      </c>
      <c r="W37" s="84">
        <v>88154</v>
      </c>
      <c r="X37" s="84">
        <v>88154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86029</v>
      </c>
    </row>
    <row r="38" spans="1:30" s="8" customFormat="1" ht="12" customHeight="1">
      <c r="A38" s="80" t="s">
        <v>201</v>
      </c>
      <c r="B38" s="83" t="s">
        <v>426</v>
      </c>
      <c r="C38" s="80" t="s">
        <v>428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201</v>
      </c>
      <c r="B39" s="83" t="s">
        <v>433</v>
      </c>
      <c r="C39" s="80" t="s">
        <v>434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201</v>
      </c>
      <c r="B40" s="83" t="s">
        <v>437</v>
      </c>
      <c r="C40" s="80" t="s">
        <v>439</v>
      </c>
      <c r="D40" s="84">
        <f>SUM(E40,+L40)</f>
        <v>1092</v>
      </c>
      <c r="E40" s="84">
        <v>1092</v>
      </c>
      <c r="F40" s="84">
        <v>1092</v>
      </c>
      <c r="G40" s="84">
        <v>0</v>
      </c>
      <c r="H40" s="84">
        <v>0</v>
      </c>
      <c r="I40" s="84">
        <v>0</v>
      </c>
      <c r="J40" s="94">
        <f>市町村分担金内訳!D8</f>
        <v>1092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市町村分担金内訳!E8</f>
        <v>0</v>
      </c>
      <c r="T40" s="84">
        <v>0</v>
      </c>
      <c r="U40" s="84">
        <v>0</v>
      </c>
      <c r="V40" s="84">
        <v>1092</v>
      </c>
      <c r="W40" s="84">
        <v>1092</v>
      </c>
      <c r="X40" s="84">
        <v>1092</v>
      </c>
      <c r="Y40" s="84">
        <v>0</v>
      </c>
      <c r="Z40" s="84">
        <v>0</v>
      </c>
      <c r="AA40" s="84">
        <v>0</v>
      </c>
      <c r="AB40" s="94">
        <f>SUM(J40,S40)</f>
        <v>1092</v>
      </c>
      <c r="AC40" s="84">
        <v>0</v>
      </c>
      <c r="AD40" s="84">
        <v>0</v>
      </c>
    </row>
    <row r="41" spans="1:30" s="8" customFormat="1" ht="12" customHeight="1">
      <c r="A41" s="80" t="s">
        <v>222</v>
      </c>
      <c r="B41" s="83" t="s">
        <v>445</v>
      </c>
      <c r="C41" s="80" t="s">
        <v>444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市町村分担金内訳!D9</f>
        <v>3214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市町村分担金内訳!E9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SUM(J41,S41)</f>
        <v>3214</v>
      </c>
      <c r="AC41" s="84">
        <v>0</v>
      </c>
      <c r="AD41" s="84">
        <v>0</v>
      </c>
    </row>
    <row r="42" spans="1:30" s="8" customFormat="1" ht="12" customHeight="1">
      <c r="A42" s="80" t="s">
        <v>201</v>
      </c>
      <c r="B42" s="83" t="s">
        <v>451</v>
      </c>
      <c r="C42" s="80" t="s">
        <v>450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市町村分担金内訳!D10</f>
        <v>134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市町村分担金内訳!E10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SUM(J42,S42)</f>
        <v>134</v>
      </c>
      <c r="AC42" s="84">
        <v>0</v>
      </c>
      <c r="AD42" s="84">
        <v>0</v>
      </c>
    </row>
    <row r="43" spans="1:30" s="8" customFormat="1" ht="12" customHeight="1">
      <c r="A43" s="80" t="s">
        <v>201</v>
      </c>
      <c r="B43" s="83" t="s">
        <v>456</v>
      </c>
      <c r="C43" s="80" t="s">
        <v>457</v>
      </c>
      <c r="D43" s="84">
        <f>SUM(E43,+L43)</f>
        <v>290375</v>
      </c>
      <c r="E43" s="84">
        <v>283178</v>
      </c>
      <c r="F43" s="84">
        <v>261778</v>
      </c>
      <c r="G43" s="84">
        <v>0</v>
      </c>
      <c r="H43" s="84">
        <v>21400</v>
      </c>
      <c r="I43" s="84">
        <v>0</v>
      </c>
      <c r="J43" s="94">
        <f>市町村分担金内訳!D11</f>
        <v>199014</v>
      </c>
      <c r="K43" s="84">
        <v>0</v>
      </c>
      <c r="L43" s="84">
        <v>7197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市町村分担金内訳!E11</f>
        <v>0</v>
      </c>
      <c r="T43" s="84">
        <v>0</v>
      </c>
      <c r="U43" s="84">
        <v>0</v>
      </c>
      <c r="V43" s="84">
        <v>290375</v>
      </c>
      <c r="W43" s="84">
        <v>283178</v>
      </c>
      <c r="X43" s="84">
        <v>261778</v>
      </c>
      <c r="Y43" s="84">
        <v>0</v>
      </c>
      <c r="Z43" s="84">
        <v>21400</v>
      </c>
      <c r="AA43" s="84">
        <v>0</v>
      </c>
      <c r="AB43" s="94">
        <f>SUM(J43,S43)</f>
        <v>199014</v>
      </c>
      <c r="AC43" s="84">
        <v>0</v>
      </c>
      <c r="AD43" s="84">
        <v>7197</v>
      </c>
    </row>
    <row r="44" spans="1:30" s="8" customFormat="1" ht="12" customHeight="1">
      <c r="A44" s="80" t="s">
        <v>206</v>
      </c>
      <c r="B44" s="83" t="s">
        <v>461</v>
      </c>
      <c r="C44" s="80" t="s">
        <v>462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市町村分担金内訳!D12</f>
        <v>2760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市町村分担金内訳!E12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f>SUM(J44,S44)</f>
        <v>2760</v>
      </c>
      <c r="AC44" s="84">
        <v>0</v>
      </c>
      <c r="AD44" s="84">
        <v>0</v>
      </c>
    </row>
    <row r="45" spans="1:30" s="8" customFormat="1" ht="12" customHeight="1">
      <c r="A45" s="80" t="s">
        <v>201</v>
      </c>
      <c r="B45" s="83" t="s">
        <v>465</v>
      </c>
      <c r="C45" s="80" t="s">
        <v>467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市町村分担金内訳!D13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市町村分担金内訳!E13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SUM(J45,S45)</f>
        <v>0</v>
      </c>
      <c r="AC45" s="84">
        <v>0</v>
      </c>
      <c r="AD45" s="84">
        <v>0</v>
      </c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6:AD995">
    <cfRule type="expression" dxfId="400" priority="42" stopIfTrue="1">
      <formula>$A46&lt;&gt;""</formula>
    </cfRule>
  </conditionalFormatting>
  <conditionalFormatting sqref="A45:AD45">
    <cfRule type="expression" dxfId="399" priority="2" stopIfTrue="1">
      <formula>$A45&lt;&gt;""</formula>
    </cfRule>
  </conditionalFormatting>
  <conditionalFormatting sqref="A8:AD8">
    <cfRule type="expression" dxfId="398" priority="40" stopIfTrue="1">
      <formula>$A8&lt;&gt;""</formula>
    </cfRule>
  </conditionalFormatting>
  <conditionalFormatting sqref="A9:AD9">
    <cfRule type="expression" dxfId="397" priority="39" stopIfTrue="1">
      <formula>$A9&lt;&gt;""</formula>
    </cfRule>
  </conditionalFormatting>
  <conditionalFormatting sqref="A10:AD10">
    <cfRule type="expression" dxfId="396" priority="38" stopIfTrue="1">
      <formula>$A10&lt;&gt;""</formula>
    </cfRule>
  </conditionalFormatting>
  <conditionalFormatting sqref="A11:AD11">
    <cfRule type="expression" dxfId="395" priority="37" stopIfTrue="1">
      <formula>$A11&lt;&gt;""</formula>
    </cfRule>
  </conditionalFormatting>
  <conditionalFormatting sqref="A12:AD12">
    <cfRule type="expression" dxfId="394" priority="36" stopIfTrue="1">
      <formula>$A12&lt;&gt;""</formula>
    </cfRule>
  </conditionalFormatting>
  <conditionalFormatting sqref="A13:AD13">
    <cfRule type="expression" dxfId="393" priority="35" stopIfTrue="1">
      <formula>$A13&lt;&gt;""</formula>
    </cfRule>
  </conditionalFormatting>
  <conditionalFormatting sqref="A14:AD14">
    <cfRule type="expression" dxfId="392" priority="34" stopIfTrue="1">
      <formula>$A14&lt;&gt;""</formula>
    </cfRule>
  </conditionalFormatting>
  <conditionalFormatting sqref="A15:AD15">
    <cfRule type="expression" dxfId="391" priority="33" stopIfTrue="1">
      <formula>$A15&lt;&gt;""</formula>
    </cfRule>
  </conditionalFormatting>
  <conditionalFormatting sqref="A16:AD16">
    <cfRule type="expression" dxfId="390" priority="32" stopIfTrue="1">
      <formula>$A16&lt;&gt;""</formula>
    </cfRule>
  </conditionalFormatting>
  <conditionalFormatting sqref="A17:AD17">
    <cfRule type="expression" dxfId="389" priority="31" stopIfTrue="1">
      <formula>$A17&lt;&gt;""</formula>
    </cfRule>
  </conditionalFormatting>
  <conditionalFormatting sqref="A18:AD18">
    <cfRule type="expression" dxfId="388" priority="30" stopIfTrue="1">
      <formula>$A18&lt;&gt;""</formula>
    </cfRule>
  </conditionalFormatting>
  <conditionalFormatting sqref="A19:AD19">
    <cfRule type="expression" dxfId="387" priority="29" stopIfTrue="1">
      <formula>$A19&lt;&gt;""</formula>
    </cfRule>
  </conditionalFormatting>
  <conditionalFormatting sqref="A20:AD20">
    <cfRule type="expression" dxfId="386" priority="28" stopIfTrue="1">
      <formula>$A20&lt;&gt;""</formula>
    </cfRule>
  </conditionalFormatting>
  <conditionalFormatting sqref="A21:AD21">
    <cfRule type="expression" dxfId="385" priority="27" stopIfTrue="1">
      <formula>$A21&lt;&gt;""</formula>
    </cfRule>
  </conditionalFormatting>
  <conditionalFormatting sqref="A22:AD22">
    <cfRule type="expression" dxfId="384" priority="26" stopIfTrue="1">
      <formula>$A22&lt;&gt;""</formula>
    </cfRule>
  </conditionalFormatting>
  <conditionalFormatting sqref="A23:AD23">
    <cfRule type="expression" dxfId="383" priority="25" stopIfTrue="1">
      <formula>$A23&lt;&gt;""</formula>
    </cfRule>
  </conditionalFormatting>
  <conditionalFormatting sqref="A24:AD24">
    <cfRule type="expression" dxfId="382" priority="24" stopIfTrue="1">
      <formula>$A24&lt;&gt;""</formula>
    </cfRule>
  </conditionalFormatting>
  <conditionalFormatting sqref="A25:AD25">
    <cfRule type="expression" dxfId="381" priority="23" stopIfTrue="1">
      <formula>$A25&lt;&gt;""</formula>
    </cfRule>
  </conditionalFormatting>
  <conditionalFormatting sqref="A26:AD26">
    <cfRule type="expression" dxfId="380" priority="22" stopIfTrue="1">
      <formula>$A26&lt;&gt;""</formula>
    </cfRule>
  </conditionalFormatting>
  <conditionalFormatting sqref="A27:AD27">
    <cfRule type="expression" dxfId="379" priority="21" stopIfTrue="1">
      <formula>$A27&lt;&gt;""</formula>
    </cfRule>
  </conditionalFormatting>
  <conditionalFormatting sqref="A28:AD28">
    <cfRule type="expression" dxfId="378" priority="20" stopIfTrue="1">
      <formula>$A28&lt;&gt;""</formula>
    </cfRule>
  </conditionalFormatting>
  <conditionalFormatting sqref="A29:AD29">
    <cfRule type="expression" dxfId="377" priority="19" stopIfTrue="1">
      <formula>$A29&lt;&gt;""</formula>
    </cfRule>
  </conditionalFormatting>
  <conditionalFormatting sqref="A30:AD30">
    <cfRule type="expression" dxfId="376" priority="18" stopIfTrue="1">
      <formula>$A30&lt;&gt;""</formula>
    </cfRule>
  </conditionalFormatting>
  <conditionalFormatting sqref="A31:AD31">
    <cfRule type="expression" dxfId="375" priority="17" stopIfTrue="1">
      <formula>$A31&lt;&gt;""</formula>
    </cfRule>
  </conditionalFormatting>
  <conditionalFormatting sqref="A32:AD32">
    <cfRule type="expression" dxfId="374" priority="16" stopIfTrue="1">
      <formula>$A32&lt;&gt;""</formula>
    </cfRule>
  </conditionalFormatting>
  <conditionalFormatting sqref="A33:AD33">
    <cfRule type="expression" dxfId="373" priority="15" stopIfTrue="1">
      <formula>$A33&lt;&gt;""</formula>
    </cfRule>
  </conditionalFormatting>
  <conditionalFormatting sqref="A34:AD34">
    <cfRule type="expression" dxfId="372" priority="14" stopIfTrue="1">
      <formula>$A34&lt;&gt;""</formula>
    </cfRule>
  </conditionalFormatting>
  <conditionalFormatting sqref="A35:AD35">
    <cfRule type="expression" dxfId="371" priority="13" stopIfTrue="1">
      <formula>$A35&lt;&gt;""</formula>
    </cfRule>
  </conditionalFormatting>
  <conditionalFormatting sqref="A36:AD36">
    <cfRule type="expression" dxfId="370" priority="12" stopIfTrue="1">
      <formula>$A36&lt;&gt;""</formula>
    </cfRule>
  </conditionalFormatting>
  <conditionalFormatting sqref="A37:AD37">
    <cfRule type="expression" dxfId="369" priority="11" stopIfTrue="1">
      <formula>$A37&lt;&gt;""</formula>
    </cfRule>
  </conditionalFormatting>
  <conditionalFormatting sqref="A38:AD38">
    <cfRule type="expression" dxfId="368" priority="10" stopIfTrue="1">
      <formula>$A38&lt;&gt;""</formula>
    </cfRule>
  </conditionalFormatting>
  <conditionalFormatting sqref="A39:AD39">
    <cfRule type="expression" dxfId="367" priority="9" stopIfTrue="1">
      <formula>$A39&lt;&gt;""</formula>
    </cfRule>
  </conditionalFormatting>
  <conditionalFormatting sqref="A7:AD7">
    <cfRule type="expression" dxfId="366" priority="1" stopIfTrue="1">
      <formula>$A7&lt;&gt;""</formula>
    </cfRule>
  </conditionalFormatting>
  <conditionalFormatting sqref="A40:AD40">
    <cfRule type="expression" dxfId="365" priority="7" stopIfTrue="1">
      <formula>$A40&lt;&gt;""</formula>
    </cfRule>
  </conditionalFormatting>
  <conditionalFormatting sqref="A41:AD41">
    <cfRule type="expression" dxfId="364" priority="6" stopIfTrue="1">
      <formula>$A41&lt;&gt;""</formula>
    </cfRule>
  </conditionalFormatting>
  <conditionalFormatting sqref="A42:AD42">
    <cfRule type="expression" dxfId="363" priority="5" stopIfTrue="1">
      <formula>$A42&lt;&gt;""</formula>
    </cfRule>
  </conditionalFormatting>
  <conditionalFormatting sqref="A43:AD43">
    <cfRule type="expression" dxfId="362" priority="4" stopIfTrue="1">
      <formula>$A43&lt;&gt;""</formula>
    </cfRule>
  </conditionalFormatting>
  <conditionalFormatting sqref="A44:AD44">
    <cfRule type="expression" dxfId="361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44" man="1"/>
    <brk id="21" min="1" max="4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198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470</v>
      </c>
      <c r="C7" s="78" t="s">
        <v>194</v>
      </c>
      <c r="D7" s="79">
        <f>SUM($D$8:$D$45)</f>
        <v>194893</v>
      </c>
      <c r="E7" s="79">
        <f>SUM($E$8:$E$45)</f>
        <v>194893</v>
      </c>
      <c r="F7" s="79">
        <f>SUM($F$8:$F$45)</f>
        <v>0</v>
      </c>
      <c r="G7" s="79">
        <f>SUM($G$8:$G$45)</f>
        <v>0</v>
      </c>
      <c r="H7" s="79">
        <f>SUM($H$8:$H$45)</f>
        <v>22000</v>
      </c>
      <c r="I7" s="79">
        <f>SUM($I$8:$I$45)</f>
        <v>172893</v>
      </c>
      <c r="J7" s="79">
        <f>SUM($J$8:$J$45)</f>
        <v>0</v>
      </c>
      <c r="K7" s="79">
        <f>SUM($K$8:$K$45)</f>
        <v>0</v>
      </c>
      <c r="L7" s="79">
        <f>SUM($L$8:$L$45)</f>
        <v>11616787</v>
      </c>
      <c r="M7" s="79">
        <f>SUM($M$8:$M$45)</f>
        <v>3243</v>
      </c>
      <c r="N7" s="79">
        <f>SUM($N$8:$N$45)</f>
        <v>0</v>
      </c>
      <c r="O7" s="79">
        <f>SUM($O$8:$O$45)</f>
        <v>0</v>
      </c>
      <c r="P7" s="79">
        <f>SUM($P$8:$P$45)</f>
        <v>3243</v>
      </c>
      <c r="Q7" s="79">
        <f>SUM($Q$8:$Q$45)</f>
        <v>0</v>
      </c>
      <c r="R7" s="79">
        <f>SUM($R$8:$R$45)</f>
        <v>192419</v>
      </c>
      <c r="S7" s="79">
        <f>SUM($S$8:$S$45)</f>
        <v>57815</v>
      </c>
      <c r="T7" s="79">
        <f>SUM($T$8:$T$45)</f>
        <v>134429</v>
      </c>
      <c r="U7" s="79">
        <f>SUM($U$8:$U$45)</f>
        <v>175</v>
      </c>
      <c r="V7" s="79">
        <f>SUM($V$8:$V$45)</f>
        <v>0</v>
      </c>
      <c r="W7" s="79">
        <f>SUM($W$8:$W$45)</f>
        <v>11421125</v>
      </c>
      <c r="X7" s="79">
        <f>SUM($X$8:$X$45)</f>
        <v>5327385</v>
      </c>
      <c r="Y7" s="79">
        <f>SUM($Y$8:$Y$45)</f>
        <v>2168842</v>
      </c>
      <c r="Z7" s="79">
        <f>SUM($Z$8:$Z$45)</f>
        <v>1633217</v>
      </c>
      <c r="AA7" s="79">
        <f>SUM($AA$8:$AA$45)</f>
        <v>2291681</v>
      </c>
      <c r="AB7" s="79">
        <f>SUM($AB$8:$AB$45)</f>
        <v>206214</v>
      </c>
      <c r="AC7" s="79">
        <f>SUM($AC$8:$AC$45)</f>
        <v>0</v>
      </c>
      <c r="AD7" s="79">
        <f>SUM($AD$8:$AD$45)</f>
        <v>235386</v>
      </c>
      <c r="AE7" s="79">
        <f>SUM($AE$8:$AE$45)</f>
        <v>12047066</v>
      </c>
      <c r="AF7" s="79">
        <f>SUM($AF$8:$AF$45)</f>
        <v>0</v>
      </c>
      <c r="AG7" s="79">
        <f>SUM($AG$8:$AG$45)</f>
        <v>0</v>
      </c>
      <c r="AH7" s="79">
        <f>SUM($AH$8:$AH$45)</f>
        <v>0</v>
      </c>
      <c r="AI7" s="79">
        <f>SUM($AI$8:$AI$45)</f>
        <v>0</v>
      </c>
      <c r="AJ7" s="79">
        <f>SUM($AJ$8:$AJ$45)</f>
        <v>0</v>
      </c>
      <c r="AK7" s="79">
        <f>SUM($AK$8:$AK$45)</f>
        <v>0</v>
      </c>
      <c r="AL7" s="79">
        <f>SUM($AL$8:$AL$45)</f>
        <v>0</v>
      </c>
      <c r="AM7" s="79">
        <f>SUM($AM$8:$AM$45)</f>
        <v>0</v>
      </c>
      <c r="AN7" s="79">
        <f>SUM($AN$8:$AN$45)</f>
        <v>0</v>
      </c>
      <c r="AO7" s="79">
        <f>SUM($AO$8:$AO$45)</f>
        <v>0</v>
      </c>
      <c r="AP7" s="79">
        <f>SUM($AP$8:$AP$45)</f>
        <v>0</v>
      </c>
      <c r="AQ7" s="79">
        <f>SUM($AQ$8:$AQ$45)</f>
        <v>0</v>
      </c>
      <c r="AR7" s="79">
        <f>SUM($AR$8:$AR$45)</f>
        <v>0</v>
      </c>
      <c r="AS7" s="79">
        <f>SUM($AS$8:$AS$45)</f>
        <v>0</v>
      </c>
      <c r="AT7" s="79">
        <f>SUM($AT$8:$AT$45)</f>
        <v>0</v>
      </c>
      <c r="AU7" s="79">
        <f>SUM($AU$8:$AU$45)</f>
        <v>0</v>
      </c>
      <c r="AV7" s="79">
        <f>SUM($AV$8:$AV$45)</f>
        <v>0</v>
      </c>
      <c r="AW7" s="79">
        <f>SUM($AW$8:$AW$45)</f>
        <v>0</v>
      </c>
      <c r="AX7" s="79">
        <f>SUM($AX$8:$AX$45)</f>
        <v>0</v>
      </c>
      <c r="AY7" s="79">
        <f>SUM($AY$8:$AY$45)</f>
        <v>0</v>
      </c>
      <c r="AZ7" s="79">
        <f>SUM($AZ$8:$AZ$45)</f>
        <v>0</v>
      </c>
      <c r="BA7" s="79">
        <f>SUM($BA$8:$BA$45)</f>
        <v>0</v>
      </c>
      <c r="BB7" s="79">
        <f>SUM($BB$8:$BB$45)</f>
        <v>0</v>
      </c>
      <c r="BC7" s="79">
        <f>SUM($BC$8:$BC$45)</f>
        <v>0</v>
      </c>
      <c r="BD7" s="79">
        <f>SUM($BD$8:$BD$45)</f>
        <v>0</v>
      </c>
      <c r="BE7" s="79">
        <f>SUM($BE$8:$BE$45)</f>
        <v>0</v>
      </c>
      <c r="BF7" s="79">
        <f>SUM($BF$8:$BF$45)</f>
        <v>0</v>
      </c>
      <c r="BG7" s="79">
        <f>SUM($BG$8:$BG$45)</f>
        <v>0</v>
      </c>
      <c r="BH7" s="79">
        <f>SUM($BH$8:$BH$45)</f>
        <v>194893</v>
      </c>
      <c r="BI7" s="79">
        <f>SUM($BI$8:$BI$45)</f>
        <v>194893</v>
      </c>
      <c r="BJ7" s="79">
        <f>SUM($BJ$8:$BJ$45)</f>
        <v>0</v>
      </c>
      <c r="BK7" s="79">
        <f>SUM($BK$8:$BK$45)</f>
        <v>0</v>
      </c>
      <c r="BL7" s="79">
        <f>SUM($BL$8:$BL$45)</f>
        <v>22000</v>
      </c>
      <c r="BM7" s="79">
        <f>SUM($BM$8:$BM$45)</f>
        <v>172893</v>
      </c>
      <c r="BN7" s="79">
        <f>SUM($BN$8:$BN$45)</f>
        <v>0</v>
      </c>
      <c r="BO7" s="79">
        <f>SUM($BO$8:$BO$45)</f>
        <v>0</v>
      </c>
      <c r="BP7" s="79">
        <f>SUM($BP$8:$BP$45)</f>
        <v>11616787</v>
      </c>
      <c r="BQ7" s="79">
        <f>SUM($BQ$8:$BQ$45)</f>
        <v>3243</v>
      </c>
      <c r="BR7" s="79">
        <f>SUM($BR$8:$BR$45)</f>
        <v>0</v>
      </c>
      <c r="BS7" s="79">
        <f>SUM($BS$8:$BS$45)</f>
        <v>0</v>
      </c>
      <c r="BT7" s="79">
        <f>SUM($BT$8:$BT$45)</f>
        <v>3243</v>
      </c>
      <c r="BU7" s="79">
        <f>SUM($BU$8:$BU$45)</f>
        <v>0</v>
      </c>
      <c r="BV7" s="79">
        <f>SUM($BV$8:$BV$45)</f>
        <v>192419</v>
      </c>
      <c r="BW7" s="79">
        <f>SUM($BW$8:$BW$45)</f>
        <v>57815</v>
      </c>
      <c r="BX7" s="79">
        <f>SUM($BX$8:$BX$45)</f>
        <v>134429</v>
      </c>
      <c r="BY7" s="79">
        <f>SUM($BY$8:$BY$45)</f>
        <v>175</v>
      </c>
      <c r="BZ7" s="79">
        <f>SUM($BZ$8:$BZ$45)</f>
        <v>0</v>
      </c>
      <c r="CA7" s="79">
        <f>SUM($CA$8:$CA$45)</f>
        <v>11421125</v>
      </c>
      <c r="CB7" s="79">
        <f>SUM($CB$8:$CB$45)</f>
        <v>5327385</v>
      </c>
      <c r="CC7" s="79">
        <f>SUM($CC$8:$CC$45)</f>
        <v>2168842</v>
      </c>
      <c r="CD7" s="79">
        <f>SUM($CD$8:$CD$45)</f>
        <v>1633217</v>
      </c>
      <c r="CE7" s="79">
        <f>SUM($CE$8:$CE$45)</f>
        <v>2291681</v>
      </c>
      <c r="CF7" s="79">
        <f>SUM($CF$8:$CF$45)</f>
        <v>206214</v>
      </c>
      <c r="CG7" s="79">
        <f>SUM($CG$8:$CG$45)</f>
        <v>0</v>
      </c>
      <c r="CH7" s="79">
        <f>SUM($CH$8:$CH$45)</f>
        <v>235386</v>
      </c>
      <c r="CI7" s="79">
        <f>SUM($CI$8:$CI$45)</f>
        <v>12047066</v>
      </c>
    </row>
    <row r="8" spans="1:87" s="8" customFormat="1" ht="12" customHeight="1">
      <c r="A8" s="80" t="s">
        <v>209</v>
      </c>
      <c r="B8" s="83" t="s">
        <v>205</v>
      </c>
      <c r="C8" s="80" t="s">
        <v>210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44230</v>
      </c>
      <c r="M8" s="84">
        <v>1059</v>
      </c>
      <c r="N8" s="84">
        <v>0</v>
      </c>
      <c r="O8" s="84">
        <v>0</v>
      </c>
      <c r="P8" s="84">
        <v>1059</v>
      </c>
      <c r="Q8" s="84">
        <v>0</v>
      </c>
      <c r="R8" s="84">
        <v>147</v>
      </c>
      <c r="S8" s="84">
        <v>0</v>
      </c>
      <c r="T8" s="84">
        <v>147</v>
      </c>
      <c r="U8" s="84">
        <v>0</v>
      </c>
      <c r="V8" s="84">
        <v>0</v>
      </c>
      <c r="W8" s="84">
        <v>43024</v>
      </c>
      <c r="X8" s="84">
        <v>43024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1199</v>
      </c>
      <c r="AE8" s="84">
        <v>45429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5" si="0">SUM(D8,AF8)</f>
        <v>0</v>
      </c>
      <c r="BI8" s="84">
        <f t="shared" ref="BI8:BI45" si="1">SUM(E8,AG8)</f>
        <v>0</v>
      </c>
      <c r="BJ8" s="84">
        <f t="shared" ref="BJ8:BJ45" si="2">SUM(F8,AH8)</f>
        <v>0</v>
      </c>
      <c r="BK8" s="84">
        <f t="shared" ref="BK8:BK45" si="3">SUM(G8,AI8)</f>
        <v>0</v>
      </c>
      <c r="BL8" s="84">
        <f t="shared" ref="BL8:BL45" si="4">SUM(H8,AJ8)</f>
        <v>0</v>
      </c>
      <c r="BM8" s="84">
        <f t="shared" ref="BM8:BM45" si="5">SUM(I8,AK8)</f>
        <v>0</v>
      </c>
      <c r="BN8" s="84">
        <f t="shared" ref="BN8:BN45" si="6">SUM(J8,AL8)</f>
        <v>0</v>
      </c>
      <c r="BO8" s="94">
        <f t="shared" ref="BO8:BO39" si="7">SUM(K8,AM8)</f>
        <v>0</v>
      </c>
      <c r="BP8" s="84">
        <f t="shared" ref="BP8:BP45" si="8">SUM(L8,AN8)</f>
        <v>44230</v>
      </c>
      <c r="BQ8" s="84">
        <f t="shared" ref="BQ8:BQ45" si="9">SUM(M8,AO8)</f>
        <v>1059</v>
      </c>
      <c r="BR8" s="84">
        <f t="shared" ref="BR8:BR45" si="10">SUM(N8,AP8)</f>
        <v>0</v>
      </c>
      <c r="BS8" s="84">
        <f t="shared" ref="BS8:BS45" si="11">SUM(O8,AQ8)</f>
        <v>0</v>
      </c>
      <c r="BT8" s="84">
        <f t="shared" ref="BT8:BT45" si="12">SUM(P8,AR8)</f>
        <v>1059</v>
      </c>
      <c r="BU8" s="84">
        <f t="shared" ref="BU8:BU45" si="13">SUM(Q8,AS8)</f>
        <v>0</v>
      </c>
      <c r="BV8" s="84">
        <f t="shared" ref="BV8:BV45" si="14">SUM(R8,AT8)</f>
        <v>147</v>
      </c>
      <c r="BW8" s="84">
        <f t="shared" ref="BW8:BW45" si="15">SUM(S8,AU8)</f>
        <v>0</v>
      </c>
      <c r="BX8" s="84">
        <f t="shared" ref="BX8:BX45" si="16">SUM(T8,AV8)</f>
        <v>147</v>
      </c>
      <c r="BY8" s="84">
        <f t="shared" ref="BY8:BY45" si="17">SUM(U8,AW8)</f>
        <v>0</v>
      </c>
      <c r="BZ8" s="84">
        <f t="shared" ref="BZ8:BZ45" si="18">SUM(V8,AX8)</f>
        <v>0</v>
      </c>
      <c r="CA8" s="84">
        <f t="shared" ref="CA8:CA45" si="19">SUM(W8,AY8)</f>
        <v>43024</v>
      </c>
      <c r="CB8" s="84">
        <f t="shared" ref="CB8:CB45" si="20">SUM(X8,AZ8)</f>
        <v>43024</v>
      </c>
      <c r="CC8" s="84">
        <f t="shared" ref="CC8:CC45" si="21">SUM(Y8,BA8)</f>
        <v>0</v>
      </c>
      <c r="CD8" s="84">
        <f t="shared" ref="CD8:CD45" si="22">SUM(Z8,BB8)</f>
        <v>0</v>
      </c>
      <c r="CE8" s="84">
        <f t="shared" ref="CE8:CE45" si="23">SUM(AA8,BC8)</f>
        <v>0</v>
      </c>
      <c r="CF8" s="94">
        <f t="shared" ref="CF8:CF39" si="24">SUM(AB8,BD8)</f>
        <v>0</v>
      </c>
      <c r="CG8" s="84">
        <f t="shared" ref="CG8:CG45" si="25">SUM(AC8,BE8)</f>
        <v>0</v>
      </c>
      <c r="CH8" s="84">
        <f t="shared" ref="CH8:CH45" si="26">SUM(AD8,BF8)</f>
        <v>1199</v>
      </c>
      <c r="CI8" s="84">
        <f t="shared" ref="CI8:CI45" si="27">SUM(AE8,BG8)</f>
        <v>45429</v>
      </c>
    </row>
    <row r="9" spans="1:87" s="8" customFormat="1" ht="12" customHeight="1">
      <c r="A9" s="80" t="s">
        <v>201</v>
      </c>
      <c r="B9" s="83" t="s">
        <v>211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595702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595702</v>
      </c>
      <c r="X9" s="84">
        <v>66784</v>
      </c>
      <c r="Y9" s="84">
        <v>349401</v>
      </c>
      <c r="Z9" s="84">
        <v>0</v>
      </c>
      <c r="AA9" s="84">
        <v>179517</v>
      </c>
      <c r="AB9" s="94">
        <f>組合分担金内訳!E9</f>
        <v>0</v>
      </c>
      <c r="AC9" s="84">
        <v>0</v>
      </c>
      <c r="AD9" s="84">
        <v>0</v>
      </c>
      <c r="AE9" s="84">
        <v>595702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595702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595702</v>
      </c>
      <c r="CB9" s="84">
        <f t="shared" si="20"/>
        <v>66784</v>
      </c>
      <c r="CC9" s="84">
        <f t="shared" si="21"/>
        <v>349401</v>
      </c>
      <c r="CD9" s="84">
        <f t="shared" si="22"/>
        <v>0</v>
      </c>
      <c r="CE9" s="84">
        <f t="shared" si="23"/>
        <v>179517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595702</v>
      </c>
    </row>
    <row r="10" spans="1:87" s="8" customFormat="1" ht="12" customHeight="1">
      <c r="A10" s="80" t="s">
        <v>206</v>
      </c>
      <c r="B10" s="83" t="s">
        <v>220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26923</v>
      </c>
      <c r="AE10" s="84">
        <v>26923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26923</v>
      </c>
      <c r="CI10" s="84">
        <f t="shared" si="27"/>
        <v>26923</v>
      </c>
    </row>
    <row r="11" spans="1:87" s="8" customFormat="1" ht="12" customHeight="1">
      <c r="A11" s="80" t="s">
        <v>206</v>
      </c>
      <c r="B11" s="83" t="s">
        <v>224</v>
      </c>
      <c r="C11" s="80" t="s">
        <v>227</v>
      </c>
      <c r="D11" s="84">
        <v>5118</v>
      </c>
      <c r="E11" s="84">
        <v>5118</v>
      </c>
      <c r="F11" s="84">
        <v>0</v>
      </c>
      <c r="G11" s="84">
        <v>0</v>
      </c>
      <c r="H11" s="84">
        <v>0</v>
      </c>
      <c r="I11" s="84">
        <v>5118</v>
      </c>
      <c r="J11" s="84">
        <v>0</v>
      </c>
      <c r="K11" s="94">
        <f>組合分担金内訳!D11</f>
        <v>0</v>
      </c>
      <c r="L11" s="84">
        <v>60128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61</v>
      </c>
      <c r="S11" s="84">
        <v>0</v>
      </c>
      <c r="T11" s="84">
        <v>61</v>
      </c>
      <c r="U11" s="84">
        <v>0</v>
      </c>
      <c r="V11" s="84">
        <v>0</v>
      </c>
      <c r="W11" s="84">
        <v>60067</v>
      </c>
      <c r="X11" s="84">
        <v>6248</v>
      </c>
      <c r="Y11" s="84">
        <v>3099</v>
      </c>
      <c r="Z11" s="84">
        <v>16860</v>
      </c>
      <c r="AA11" s="84">
        <v>33860</v>
      </c>
      <c r="AB11" s="94">
        <f>組合分担金内訳!E11</f>
        <v>19633</v>
      </c>
      <c r="AC11" s="84">
        <v>0</v>
      </c>
      <c r="AD11" s="84">
        <v>7240</v>
      </c>
      <c r="AE11" s="84">
        <v>72486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5118</v>
      </c>
      <c r="BI11" s="84">
        <f t="shared" si="1"/>
        <v>5118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5118</v>
      </c>
      <c r="BN11" s="84">
        <f t="shared" si="6"/>
        <v>0</v>
      </c>
      <c r="BO11" s="94">
        <f t="shared" si="7"/>
        <v>0</v>
      </c>
      <c r="BP11" s="84">
        <f t="shared" si="8"/>
        <v>60128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61</v>
      </c>
      <c r="BW11" s="84">
        <f t="shared" si="15"/>
        <v>0</v>
      </c>
      <c r="BX11" s="84">
        <f t="shared" si="16"/>
        <v>61</v>
      </c>
      <c r="BY11" s="84">
        <f t="shared" si="17"/>
        <v>0</v>
      </c>
      <c r="BZ11" s="84">
        <f t="shared" si="18"/>
        <v>0</v>
      </c>
      <c r="CA11" s="84">
        <f t="shared" si="19"/>
        <v>60067</v>
      </c>
      <c r="CB11" s="84">
        <f t="shared" si="20"/>
        <v>6248</v>
      </c>
      <c r="CC11" s="84">
        <f t="shared" si="21"/>
        <v>3099</v>
      </c>
      <c r="CD11" s="84">
        <f t="shared" si="22"/>
        <v>16860</v>
      </c>
      <c r="CE11" s="84">
        <f t="shared" si="23"/>
        <v>33860</v>
      </c>
      <c r="CF11" s="94">
        <f t="shared" si="24"/>
        <v>19633</v>
      </c>
      <c r="CG11" s="84">
        <f t="shared" si="25"/>
        <v>0</v>
      </c>
      <c r="CH11" s="84">
        <f t="shared" si="26"/>
        <v>7240</v>
      </c>
      <c r="CI11" s="84">
        <f t="shared" si="27"/>
        <v>72486</v>
      </c>
    </row>
    <row r="12" spans="1:87" s="8" customFormat="1" ht="12" customHeight="1">
      <c r="A12" s="80" t="s">
        <v>206</v>
      </c>
      <c r="B12" s="83" t="s">
        <v>234</v>
      </c>
      <c r="C12" s="80" t="s">
        <v>239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637823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637823</v>
      </c>
      <c r="X12" s="84">
        <v>95394</v>
      </c>
      <c r="Y12" s="84">
        <v>542397</v>
      </c>
      <c r="Z12" s="84">
        <v>0</v>
      </c>
      <c r="AA12" s="84">
        <v>32</v>
      </c>
      <c r="AB12" s="94">
        <f>組合分担金内訳!E12</f>
        <v>781</v>
      </c>
      <c r="AC12" s="84">
        <v>0</v>
      </c>
      <c r="AD12" s="84">
        <v>0</v>
      </c>
      <c r="AE12" s="84">
        <v>637823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637823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637823</v>
      </c>
      <c r="CB12" s="84">
        <f t="shared" si="20"/>
        <v>95394</v>
      </c>
      <c r="CC12" s="84">
        <f t="shared" si="21"/>
        <v>542397</v>
      </c>
      <c r="CD12" s="84">
        <f t="shared" si="22"/>
        <v>0</v>
      </c>
      <c r="CE12" s="84">
        <f t="shared" si="23"/>
        <v>32</v>
      </c>
      <c r="CF12" s="94">
        <f t="shared" si="24"/>
        <v>781</v>
      </c>
      <c r="CG12" s="84">
        <f t="shared" si="25"/>
        <v>0</v>
      </c>
      <c r="CH12" s="84">
        <f t="shared" si="26"/>
        <v>0</v>
      </c>
      <c r="CI12" s="84">
        <f t="shared" si="27"/>
        <v>637823</v>
      </c>
    </row>
    <row r="13" spans="1:87" s="8" customFormat="1" ht="12" customHeight="1">
      <c r="A13" s="80" t="s">
        <v>201</v>
      </c>
      <c r="B13" s="83" t="s">
        <v>246</v>
      </c>
      <c r="C13" s="80" t="s">
        <v>247</v>
      </c>
      <c r="D13" s="84">
        <v>24095</v>
      </c>
      <c r="E13" s="84">
        <v>24095</v>
      </c>
      <c r="F13" s="84">
        <v>0</v>
      </c>
      <c r="G13" s="84">
        <v>0</v>
      </c>
      <c r="H13" s="84">
        <v>0</v>
      </c>
      <c r="I13" s="84">
        <v>24095</v>
      </c>
      <c r="J13" s="84">
        <v>0</v>
      </c>
      <c r="K13" s="94">
        <f>組合分担金内訳!D13</f>
        <v>0</v>
      </c>
      <c r="L13" s="84">
        <v>1245192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1245192</v>
      </c>
      <c r="X13" s="84">
        <v>740426</v>
      </c>
      <c r="Y13" s="84">
        <v>0</v>
      </c>
      <c r="Z13" s="84">
        <v>0</v>
      </c>
      <c r="AA13" s="84">
        <v>504766</v>
      </c>
      <c r="AB13" s="94">
        <f>組合分担金内訳!E13</f>
        <v>31619</v>
      </c>
      <c r="AC13" s="84">
        <v>0</v>
      </c>
      <c r="AD13" s="84">
        <v>30704</v>
      </c>
      <c r="AE13" s="84">
        <v>1299991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24095</v>
      </c>
      <c r="BI13" s="84">
        <f t="shared" si="1"/>
        <v>24095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24095</v>
      </c>
      <c r="BN13" s="84">
        <f t="shared" si="6"/>
        <v>0</v>
      </c>
      <c r="BO13" s="94">
        <f t="shared" si="7"/>
        <v>0</v>
      </c>
      <c r="BP13" s="84">
        <f t="shared" si="8"/>
        <v>1245192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1245192</v>
      </c>
      <c r="CB13" s="84">
        <f t="shared" si="20"/>
        <v>740426</v>
      </c>
      <c r="CC13" s="84">
        <f t="shared" si="21"/>
        <v>0</v>
      </c>
      <c r="CD13" s="84">
        <f t="shared" si="22"/>
        <v>0</v>
      </c>
      <c r="CE13" s="84">
        <f t="shared" si="23"/>
        <v>504766</v>
      </c>
      <c r="CF13" s="94">
        <f t="shared" si="24"/>
        <v>31619</v>
      </c>
      <c r="CG13" s="84">
        <f t="shared" si="25"/>
        <v>0</v>
      </c>
      <c r="CH13" s="84">
        <f t="shared" si="26"/>
        <v>30704</v>
      </c>
      <c r="CI13" s="84">
        <f t="shared" si="27"/>
        <v>1299991</v>
      </c>
    </row>
    <row r="14" spans="1:87" s="8" customFormat="1" ht="12" customHeight="1">
      <c r="A14" s="80" t="s">
        <v>209</v>
      </c>
      <c r="B14" s="83" t="s">
        <v>251</v>
      </c>
      <c r="C14" s="80" t="s">
        <v>256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185647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185647</v>
      </c>
      <c r="S14" s="84">
        <v>54471</v>
      </c>
      <c r="T14" s="84">
        <v>131176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791</v>
      </c>
      <c r="AC14" s="84">
        <v>0</v>
      </c>
      <c r="AD14" s="84">
        <v>0</v>
      </c>
      <c r="AE14" s="84">
        <v>185647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185647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185647</v>
      </c>
      <c r="BW14" s="84">
        <f t="shared" si="15"/>
        <v>54471</v>
      </c>
      <c r="BX14" s="84">
        <f t="shared" si="16"/>
        <v>131176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791</v>
      </c>
      <c r="CG14" s="84">
        <f t="shared" si="25"/>
        <v>0</v>
      </c>
      <c r="CH14" s="84">
        <f t="shared" si="26"/>
        <v>0</v>
      </c>
      <c r="CI14" s="84">
        <f t="shared" si="27"/>
        <v>185647</v>
      </c>
    </row>
    <row r="15" spans="1:87" s="8" customFormat="1" ht="12" customHeight="1">
      <c r="A15" s="80" t="s">
        <v>209</v>
      </c>
      <c r="B15" s="83" t="s">
        <v>258</v>
      </c>
      <c r="C15" s="80" t="s">
        <v>259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129320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129320</v>
      </c>
      <c r="X15" s="84">
        <v>13170</v>
      </c>
      <c r="Y15" s="84">
        <v>116150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28</v>
      </c>
      <c r="AE15" s="84">
        <v>129348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129320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129320</v>
      </c>
      <c r="CB15" s="84">
        <f t="shared" si="20"/>
        <v>13170</v>
      </c>
      <c r="CC15" s="84">
        <f t="shared" si="21"/>
        <v>116150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28</v>
      </c>
      <c r="CI15" s="84">
        <f t="shared" si="27"/>
        <v>129348</v>
      </c>
    </row>
    <row r="16" spans="1:87" s="8" customFormat="1" ht="12" customHeight="1">
      <c r="A16" s="80" t="s">
        <v>201</v>
      </c>
      <c r="B16" s="83" t="s">
        <v>265</v>
      </c>
      <c r="C16" s="80" t="s">
        <v>263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40310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40310</v>
      </c>
      <c r="X16" s="84">
        <v>24534</v>
      </c>
      <c r="Y16" s="84">
        <v>0</v>
      </c>
      <c r="Z16" s="84">
        <v>15776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40310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40310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40310</v>
      </c>
      <c r="CB16" s="84">
        <f t="shared" si="20"/>
        <v>24534</v>
      </c>
      <c r="CC16" s="84">
        <f t="shared" si="21"/>
        <v>0</v>
      </c>
      <c r="CD16" s="84">
        <f t="shared" si="22"/>
        <v>15776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40310</v>
      </c>
    </row>
    <row r="17" spans="1:87" s="8" customFormat="1" ht="12" customHeight="1">
      <c r="A17" s="80" t="s">
        <v>201</v>
      </c>
      <c r="B17" s="83" t="s">
        <v>272</v>
      </c>
      <c r="C17" s="80" t="s">
        <v>270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2316006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2316006</v>
      </c>
      <c r="X17" s="84">
        <v>289332</v>
      </c>
      <c r="Y17" s="84">
        <v>198551</v>
      </c>
      <c r="Z17" s="84">
        <v>1117796</v>
      </c>
      <c r="AA17" s="84">
        <v>710327</v>
      </c>
      <c r="AB17" s="94">
        <f>組合分担金内訳!E17</f>
        <v>1308</v>
      </c>
      <c r="AC17" s="84">
        <v>0</v>
      </c>
      <c r="AD17" s="84">
        <v>0</v>
      </c>
      <c r="AE17" s="84">
        <v>2316006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2316006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2316006</v>
      </c>
      <c r="CB17" s="84">
        <f t="shared" si="20"/>
        <v>289332</v>
      </c>
      <c r="CC17" s="84">
        <f t="shared" si="21"/>
        <v>198551</v>
      </c>
      <c r="CD17" s="84">
        <f t="shared" si="22"/>
        <v>1117796</v>
      </c>
      <c r="CE17" s="84">
        <f t="shared" si="23"/>
        <v>710327</v>
      </c>
      <c r="CF17" s="94">
        <f t="shared" si="24"/>
        <v>1308</v>
      </c>
      <c r="CG17" s="84">
        <f t="shared" si="25"/>
        <v>0</v>
      </c>
      <c r="CH17" s="84">
        <f t="shared" si="26"/>
        <v>0</v>
      </c>
      <c r="CI17" s="84">
        <f t="shared" si="27"/>
        <v>2316006</v>
      </c>
    </row>
    <row r="18" spans="1:87" s="8" customFormat="1" ht="12" customHeight="1">
      <c r="A18" s="80" t="s">
        <v>201</v>
      </c>
      <c r="B18" s="83" t="s">
        <v>277</v>
      </c>
      <c r="C18" s="80" t="s">
        <v>280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24750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24750</v>
      </c>
      <c r="X18" s="84">
        <v>6619</v>
      </c>
      <c r="Y18" s="84">
        <v>0</v>
      </c>
      <c r="Z18" s="84">
        <v>5699</v>
      </c>
      <c r="AA18" s="84">
        <v>12432</v>
      </c>
      <c r="AB18" s="94">
        <f>組合分担金内訳!E18</f>
        <v>0</v>
      </c>
      <c r="AC18" s="84">
        <v>0</v>
      </c>
      <c r="AD18" s="84">
        <v>0</v>
      </c>
      <c r="AE18" s="84">
        <v>24750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24750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24750</v>
      </c>
      <c r="CB18" s="84">
        <f t="shared" si="20"/>
        <v>6619</v>
      </c>
      <c r="CC18" s="84">
        <f t="shared" si="21"/>
        <v>0</v>
      </c>
      <c r="CD18" s="84">
        <f t="shared" si="22"/>
        <v>5699</v>
      </c>
      <c r="CE18" s="84">
        <f t="shared" si="23"/>
        <v>12432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24750</v>
      </c>
    </row>
    <row r="19" spans="1:87" s="8" customFormat="1" ht="12" customHeight="1">
      <c r="A19" s="80" t="s">
        <v>206</v>
      </c>
      <c r="B19" s="83" t="s">
        <v>283</v>
      </c>
      <c r="C19" s="80" t="s">
        <v>285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206</v>
      </c>
      <c r="B20" s="83" t="s">
        <v>289</v>
      </c>
      <c r="C20" s="80" t="s">
        <v>291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201</v>
      </c>
      <c r="B21" s="83" t="s">
        <v>302</v>
      </c>
      <c r="C21" s="80" t="s">
        <v>299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83191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83191</v>
      </c>
      <c r="X21" s="84">
        <v>83191</v>
      </c>
      <c r="Y21" s="84">
        <v>0</v>
      </c>
      <c r="Z21" s="84">
        <v>0</v>
      </c>
      <c r="AA21" s="84">
        <v>0</v>
      </c>
      <c r="AB21" s="94">
        <f>組合分担金内訳!E21</f>
        <v>19394</v>
      </c>
      <c r="AC21" s="84">
        <v>0</v>
      </c>
      <c r="AD21" s="84">
        <v>0</v>
      </c>
      <c r="AE21" s="84">
        <v>83191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83191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83191</v>
      </c>
      <c r="CB21" s="84">
        <f t="shared" si="20"/>
        <v>83191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19394</v>
      </c>
      <c r="CG21" s="84">
        <f t="shared" si="25"/>
        <v>0</v>
      </c>
      <c r="CH21" s="84">
        <f t="shared" si="26"/>
        <v>0</v>
      </c>
      <c r="CI21" s="84">
        <f t="shared" si="27"/>
        <v>83191</v>
      </c>
    </row>
    <row r="22" spans="1:87" s="8" customFormat="1" ht="12" customHeight="1">
      <c r="A22" s="80" t="s">
        <v>209</v>
      </c>
      <c r="B22" s="83" t="s">
        <v>305</v>
      </c>
      <c r="C22" s="80" t="s">
        <v>309</v>
      </c>
      <c r="D22" s="84">
        <v>3596</v>
      </c>
      <c r="E22" s="84">
        <v>3596</v>
      </c>
      <c r="F22" s="84">
        <v>0</v>
      </c>
      <c r="G22" s="84">
        <v>0</v>
      </c>
      <c r="H22" s="84">
        <v>0</v>
      </c>
      <c r="I22" s="84">
        <v>3596</v>
      </c>
      <c r="J22" s="84">
        <v>0</v>
      </c>
      <c r="K22" s="94">
        <f>組合分担金内訳!D22</f>
        <v>0</v>
      </c>
      <c r="L22" s="84">
        <v>18030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18030</v>
      </c>
      <c r="X22" s="84">
        <v>14333</v>
      </c>
      <c r="Y22" s="84">
        <v>0</v>
      </c>
      <c r="Z22" s="84">
        <v>3697</v>
      </c>
      <c r="AA22" s="84">
        <v>0</v>
      </c>
      <c r="AB22" s="94">
        <f>組合分担金内訳!E22</f>
        <v>5396</v>
      </c>
      <c r="AC22" s="84">
        <v>0</v>
      </c>
      <c r="AD22" s="84">
        <v>0</v>
      </c>
      <c r="AE22" s="84">
        <v>21626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3596</v>
      </c>
      <c r="BI22" s="84">
        <f t="shared" si="1"/>
        <v>3596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3596</v>
      </c>
      <c r="BN22" s="84">
        <f t="shared" si="6"/>
        <v>0</v>
      </c>
      <c r="BO22" s="94">
        <f t="shared" si="7"/>
        <v>0</v>
      </c>
      <c r="BP22" s="84">
        <f t="shared" si="8"/>
        <v>18030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18030</v>
      </c>
      <c r="CB22" s="84">
        <f t="shared" si="20"/>
        <v>14333</v>
      </c>
      <c r="CC22" s="84">
        <f t="shared" si="21"/>
        <v>0</v>
      </c>
      <c r="CD22" s="84">
        <f t="shared" si="22"/>
        <v>3697</v>
      </c>
      <c r="CE22" s="84">
        <f t="shared" si="23"/>
        <v>0</v>
      </c>
      <c r="CF22" s="94">
        <f t="shared" si="24"/>
        <v>5396</v>
      </c>
      <c r="CG22" s="84">
        <f t="shared" si="25"/>
        <v>0</v>
      </c>
      <c r="CH22" s="84">
        <f t="shared" si="26"/>
        <v>0</v>
      </c>
      <c r="CI22" s="84">
        <f t="shared" si="27"/>
        <v>21626</v>
      </c>
    </row>
    <row r="23" spans="1:87" s="8" customFormat="1" ht="12" customHeight="1">
      <c r="A23" s="80" t="s">
        <v>206</v>
      </c>
      <c r="B23" s="83" t="s">
        <v>316</v>
      </c>
      <c r="C23" s="80" t="s">
        <v>317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194207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194207</v>
      </c>
      <c r="X23" s="84">
        <v>0</v>
      </c>
      <c r="Y23" s="84">
        <v>155863</v>
      </c>
      <c r="Z23" s="84">
        <v>0</v>
      </c>
      <c r="AA23" s="84">
        <v>38344</v>
      </c>
      <c r="AB23" s="94">
        <f>組合分担金内訳!E23</f>
        <v>916</v>
      </c>
      <c r="AC23" s="84">
        <v>0</v>
      </c>
      <c r="AD23" s="84">
        <v>0</v>
      </c>
      <c r="AE23" s="84">
        <v>194207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194207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194207</v>
      </c>
      <c r="CB23" s="84">
        <f t="shared" si="20"/>
        <v>0</v>
      </c>
      <c r="CC23" s="84">
        <f t="shared" si="21"/>
        <v>155863</v>
      </c>
      <c r="CD23" s="84">
        <f t="shared" si="22"/>
        <v>0</v>
      </c>
      <c r="CE23" s="84">
        <f t="shared" si="23"/>
        <v>38344</v>
      </c>
      <c r="CF23" s="94">
        <f t="shared" si="24"/>
        <v>916</v>
      </c>
      <c r="CG23" s="84">
        <f t="shared" si="25"/>
        <v>0</v>
      </c>
      <c r="CH23" s="84">
        <f t="shared" si="26"/>
        <v>0</v>
      </c>
      <c r="CI23" s="84">
        <f t="shared" si="27"/>
        <v>194207</v>
      </c>
    </row>
    <row r="24" spans="1:87" s="8" customFormat="1" ht="12" customHeight="1">
      <c r="A24" s="80" t="s">
        <v>206</v>
      </c>
      <c r="B24" s="83" t="s">
        <v>322</v>
      </c>
      <c r="C24" s="80" t="s">
        <v>324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209</v>
      </c>
      <c r="B25" s="83" t="s">
        <v>332</v>
      </c>
      <c r="C25" s="80" t="s">
        <v>331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3606726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3606726</v>
      </c>
      <c r="X25" s="84">
        <v>3600596</v>
      </c>
      <c r="Y25" s="84">
        <v>0</v>
      </c>
      <c r="Z25" s="84">
        <v>0</v>
      </c>
      <c r="AA25" s="84">
        <v>6130</v>
      </c>
      <c r="AB25" s="94">
        <f>組合分担金内訳!E25</f>
        <v>122056</v>
      </c>
      <c r="AC25" s="84">
        <v>0</v>
      </c>
      <c r="AD25" s="84">
        <v>159673</v>
      </c>
      <c r="AE25" s="84">
        <v>3766399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3606726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3606726</v>
      </c>
      <c r="CB25" s="84">
        <f t="shared" si="20"/>
        <v>3600596</v>
      </c>
      <c r="CC25" s="84">
        <f t="shared" si="21"/>
        <v>0</v>
      </c>
      <c r="CD25" s="84">
        <f t="shared" si="22"/>
        <v>0</v>
      </c>
      <c r="CE25" s="84">
        <f t="shared" si="23"/>
        <v>6130</v>
      </c>
      <c r="CF25" s="94">
        <f t="shared" si="24"/>
        <v>122056</v>
      </c>
      <c r="CG25" s="84">
        <f t="shared" si="25"/>
        <v>0</v>
      </c>
      <c r="CH25" s="84">
        <f t="shared" si="26"/>
        <v>159673</v>
      </c>
      <c r="CI25" s="84">
        <f t="shared" si="27"/>
        <v>3766399</v>
      </c>
    </row>
    <row r="26" spans="1:87" s="8" customFormat="1" ht="12" customHeight="1">
      <c r="A26" s="80" t="s">
        <v>201</v>
      </c>
      <c r="B26" s="83" t="s">
        <v>339</v>
      </c>
      <c r="C26" s="80" t="s">
        <v>340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177761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177761</v>
      </c>
      <c r="X26" s="84">
        <v>0</v>
      </c>
      <c r="Y26" s="84">
        <v>0</v>
      </c>
      <c r="Z26" s="84">
        <v>0</v>
      </c>
      <c r="AA26" s="84">
        <v>177761</v>
      </c>
      <c r="AB26" s="94">
        <f>組合分担金内訳!E26</f>
        <v>802</v>
      </c>
      <c r="AC26" s="84">
        <v>0</v>
      </c>
      <c r="AD26" s="84">
        <v>0</v>
      </c>
      <c r="AE26" s="84">
        <v>177761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177761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177761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177761</v>
      </c>
      <c r="CF26" s="94">
        <f t="shared" si="24"/>
        <v>802</v>
      </c>
      <c r="CG26" s="84">
        <f t="shared" si="25"/>
        <v>0</v>
      </c>
      <c r="CH26" s="84">
        <f t="shared" si="26"/>
        <v>0</v>
      </c>
      <c r="CI26" s="84">
        <f t="shared" si="27"/>
        <v>177761</v>
      </c>
    </row>
    <row r="27" spans="1:87" s="8" customFormat="1" ht="12" customHeight="1">
      <c r="A27" s="80" t="s">
        <v>201</v>
      </c>
      <c r="B27" s="83" t="s">
        <v>345</v>
      </c>
      <c r="C27" s="80" t="s">
        <v>347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91819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91819</v>
      </c>
      <c r="X27" s="84">
        <v>23444</v>
      </c>
      <c r="Y27" s="84">
        <v>0</v>
      </c>
      <c r="Z27" s="84">
        <v>68375</v>
      </c>
      <c r="AA27" s="84">
        <v>0</v>
      </c>
      <c r="AB27" s="94">
        <f>組合分担金内訳!E27</f>
        <v>840</v>
      </c>
      <c r="AC27" s="84">
        <v>0</v>
      </c>
      <c r="AD27" s="84">
        <v>0</v>
      </c>
      <c r="AE27" s="84">
        <v>91819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91819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91819</v>
      </c>
      <c r="CB27" s="84">
        <f t="shared" si="20"/>
        <v>23444</v>
      </c>
      <c r="CC27" s="84">
        <f t="shared" si="21"/>
        <v>0</v>
      </c>
      <c r="CD27" s="84">
        <f t="shared" si="22"/>
        <v>68375</v>
      </c>
      <c r="CE27" s="84">
        <f t="shared" si="23"/>
        <v>0</v>
      </c>
      <c r="CF27" s="94">
        <f t="shared" si="24"/>
        <v>840</v>
      </c>
      <c r="CG27" s="84">
        <f t="shared" si="25"/>
        <v>0</v>
      </c>
      <c r="CH27" s="84">
        <f t="shared" si="26"/>
        <v>0</v>
      </c>
      <c r="CI27" s="84">
        <f t="shared" si="27"/>
        <v>91819</v>
      </c>
    </row>
    <row r="28" spans="1:87" s="8" customFormat="1" ht="12" customHeight="1">
      <c r="A28" s="80" t="s">
        <v>209</v>
      </c>
      <c r="B28" s="83" t="s">
        <v>352</v>
      </c>
      <c r="C28" s="80" t="s">
        <v>354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70084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70084</v>
      </c>
      <c r="X28" s="84">
        <v>25249</v>
      </c>
      <c r="Y28" s="84">
        <v>0</v>
      </c>
      <c r="Z28" s="84">
        <v>34348</v>
      </c>
      <c r="AA28" s="84">
        <v>10487</v>
      </c>
      <c r="AB28" s="94">
        <f>組合分担金内訳!E28</f>
        <v>0</v>
      </c>
      <c r="AC28" s="84">
        <v>0</v>
      </c>
      <c r="AD28" s="84">
        <v>0</v>
      </c>
      <c r="AE28" s="84">
        <v>70084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70084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70084</v>
      </c>
      <c r="CB28" s="84">
        <f t="shared" si="20"/>
        <v>25249</v>
      </c>
      <c r="CC28" s="84">
        <f t="shared" si="21"/>
        <v>0</v>
      </c>
      <c r="CD28" s="84">
        <f t="shared" si="22"/>
        <v>34348</v>
      </c>
      <c r="CE28" s="84">
        <f t="shared" si="23"/>
        <v>10487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70084</v>
      </c>
    </row>
    <row r="29" spans="1:87" s="8" customFormat="1" ht="12" customHeight="1">
      <c r="A29" s="80" t="s">
        <v>201</v>
      </c>
      <c r="B29" s="83" t="s">
        <v>356</v>
      </c>
      <c r="C29" s="80" t="s">
        <v>358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206</v>
      </c>
      <c r="B30" s="83" t="s">
        <v>366</v>
      </c>
      <c r="C30" s="80" t="s">
        <v>367</v>
      </c>
      <c r="D30" s="84">
        <v>7145</v>
      </c>
      <c r="E30" s="84">
        <v>7145</v>
      </c>
      <c r="F30" s="84">
        <v>0</v>
      </c>
      <c r="G30" s="84">
        <v>0</v>
      </c>
      <c r="H30" s="84">
        <v>0</v>
      </c>
      <c r="I30" s="84">
        <v>7145</v>
      </c>
      <c r="J30" s="84">
        <v>0</v>
      </c>
      <c r="K30" s="94">
        <f>組合分担金内訳!D30</f>
        <v>0</v>
      </c>
      <c r="L30" s="84">
        <v>1188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1188</v>
      </c>
      <c r="X30" s="84">
        <v>1188</v>
      </c>
      <c r="Y30" s="84">
        <v>0</v>
      </c>
      <c r="Z30" s="84">
        <v>0</v>
      </c>
      <c r="AA30" s="84">
        <v>0</v>
      </c>
      <c r="AB30" s="94">
        <f>組合分担金内訳!E30</f>
        <v>134</v>
      </c>
      <c r="AC30" s="84">
        <v>0</v>
      </c>
      <c r="AD30" s="84">
        <v>0</v>
      </c>
      <c r="AE30" s="84">
        <v>8333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7145</v>
      </c>
      <c r="BI30" s="84">
        <f t="shared" si="1"/>
        <v>7145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7145</v>
      </c>
      <c r="BN30" s="84">
        <f t="shared" si="6"/>
        <v>0</v>
      </c>
      <c r="BO30" s="94">
        <f t="shared" si="7"/>
        <v>0</v>
      </c>
      <c r="BP30" s="84">
        <f t="shared" si="8"/>
        <v>1188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1188</v>
      </c>
      <c r="CB30" s="84">
        <f t="shared" si="20"/>
        <v>1188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134</v>
      </c>
      <c r="CG30" s="84">
        <f t="shared" si="25"/>
        <v>0</v>
      </c>
      <c r="CH30" s="84">
        <f t="shared" si="26"/>
        <v>0</v>
      </c>
      <c r="CI30" s="84">
        <f t="shared" si="27"/>
        <v>8333</v>
      </c>
    </row>
    <row r="31" spans="1:87" s="8" customFormat="1" ht="12" customHeight="1">
      <c r="A31" s="80" t="s">
        <v>209</v>
      </c>
      <c r="B31" s="83" t="s">
        <v>376</v>
      </c>
      <c r="C31" s="80" t="s">
        <v>377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276898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276898</v>
      </c>
      <c r="X31" s="84">
        <v>64155</v>
      </c>
      <c r="Y31" s="84">
        <v>212743</v>
      </c>
      <c r="Z31" s="84">
        <v>0</v>
      </c>
      <c r="AA31" s="84">
        <v>0</v>
      </c>
      <c r="AB31" s="94">
        <f>組合分担金内訳!E31</f>
        <v>47</v>
      </c>
      <c r="AC31" s="84">
        <v>0</v>
      </c>
      <c r="AD31" s="84">
        <v>8177</v>
      </c>
      <c r="AE31" s="84">
        <v>285075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276898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276898</v>
      </c>
      <c r="CB31" s="84">
        <f t="shared" si="20"/>
        <v>64155</v>
      </c>
      <c r="CC31" s="84">
        <f t="shared" si="21"/>
        <v>212743</v>
      </c>
      <c r="CD31" s="84">
        <f t="shared" si="22"/>
        <v>0</v>
      </c>
      <c r="CE31" s="84">
        <f t="shared" si="23"/>
        <v>0</v>
      </c>
      <c r="CF31" s="94">
        <f t="shared" si="24"/>
        <v>47</v>
      </c>
      <c r="CG31" s="84">
        <f t="shared" si="25"/>
        <v>0</v>
      </c>
      <c r="CH31" s="84">
        <f t="shared" si="26"/>
        <v>8177</v>
      </c>
      <c r="CI31" s="84">
        <f t="shared" si="27"/>
        <v>285075</v>
      </c>
    </row>
    <row r="32" spans="1:87" s="8" customFormat="1" ht="12" customHeight="1">
      <c r="A32" s="80" t="s">
        <v>201</v>
      </c>
      <c r="B32" s="83" t="s">
        <v>385</v>
      </c>
      <c r="C32" s="80" t="s">
        <v>386</v>
      </c>
      <c r="D32" s="84">
        <v>132939</v>
      </c>
      <c r="E32" s="84">
        <v>132939</v>
      </c>
      <c r="F32" s="84">
        <v>0</v>
      </c>
      <c r="G32" s="84">
        <v>0</v>
      </c>
      <c r="H32" s="84">
        <v>0</v>
      </c>
      <c r="I32" s="84">
        <v>132939</v>
      </c>
      <c r="J32" s="84">
        <v>0</v>
      </c>
      <c r="K32" s="94">
        <f>組合分担金内訳!D32</f>
        <v>0</v>
      </c>
      <c r="L32" s="84">
        <v>776922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776922</v>
      </c>
      <c r="X32" s="84">
        <v>149232</v>
      </c>
      <c r="Y32" s="84">
        <v>167777</v>
      </c>
      <c r="Z32" s="84">
        <v>0</v>
      </c>
      <c r="AA32" s="84">
        <v>459913</v>
      </c>
      <c r="AB32" s="94">
        <f>組合分担金内訳!E32</f>
        <v>1025</v>
      </c>
      <c r="AC32" s="84">
        <v>0</v>
      </c>
      <c r="AD32" s="84">
        <v>1442</v>
      </c>
      <c r="AE32" s="84">
        <v>911303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132939</v>
      </c>
      <c r="BI32" s="84">
        <f t="shared" si="1"/>
        <v>132939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132939</v>
      </c>
      <c r="BN32" s="84">
        <f t="shared" si="6"/>
        <v>0</v>
      </c>
      <c r="BO32" s="94">
        <f t="shared" si="7"/>
        <v>0</v>
      </c>
      <c r="BP32" s="84">
        <f t="shared" si="8"/>
        <v>776922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776922</v>
      </c>
      <c r="CB32" s="84">
        <f t="shared" si="20"/>
        <v>149232</v>
      </c>
      <c r="CC32" s="84">
        <f t="shared" si="21"/>
        <v>167777</v>
      </c>
      <c r="CD32" s="84">
        <f t="shared" si="22"/>
        <v>0</v>
      </c>
      <c r="CE32" s="84">
        <f t="shared" si="23"/>
        <v>459913</v>
      </c>
      <c r="CF32" s="94">
        <f t="shared" si="24"/>
        <v>1025</v>
      </c>
      <c r="CG32" s="84">
        <f t="shared" si="25"/>
        <v>0</v>
      </c>
      <c r="CH32" s="84">
        <f t="shared" si="26"/>
        <v>1442</v>
      </c>
      <c r="CI32" s="84">
        <f t="shared" si="27"/>
        <v>911303</v>
      </c>
    </row>
    <row r="33" spans="1:87" s="8" customFormat="1" ht="12" customHeight="1">
      <c r="A33" s="80" t="s">
        <v>201</v>
      </c>
      <c r="B33" s="83" t="s">
        <v>392</v>
      </c>
      <c r="C33" s="80" t="s">
        <v>393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23541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3344</v>
      </c>
      <c r="S33" s="84">
        <v>3344</v>
      </c>
      <c r="T33" s="84">
        <v>0</v>
      </c>
      <c r="U33" s="84">
        <v>0</v>
      </c>
      <c r="V33" s="84">
        <v>0</v>
      </c>
      <c r="W33" s="84">
        <v>20197</v>
      </c>
      <c r="X33" s="84">
        <v>0</v>
      </c>
      <c r="Y33" s="84">
        <v>0</v>
      </c>
      <c r="Z33" s="84">
        <v>0</v>
      </c>
      <c r="AA33" s="84">
        <v>20197</v>
      </c>
      <c r="AB33" s="94">
        <f>組合分担金内訳!E33</f>
        <v>20</v>
      </c>
      <c r="AC33" s="84">
        <v>0</v>
      </c>
      <c r="AD33" s="84">
        <v>0</v>
      </c>
      <c r="AE33" s="84">
        <v>23541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23541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3344</v>
      </c>
      <c r="BW33" s="84">
        <f t="shared" si="15"/>
        <v>3344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20197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20197</v>
      </c>
      <c r="CF33" s="94">
        <f t="shared" si="24"/>
        <v>20</v>
      </c>
      <c r="CG33" s="84">
        <f t="shared" si="25"/>
        <v>0</v>
      </c>
      <c r="CH33" s="84">
        <f t="shared" si="26"/>
        <v>0</v>
      </c>
      <c r="CI33" s="84">
        <f t="shared" si="27"/>
        <v>23541</v>
      </c>
    </row>
    <row r="34" spans="1:87" s="8" customFormat="1" ht="12" customHeight="1">
      <c r="A34" s="80" t="s">
        <v>206</v>
      </c>
      <c r="B34" s="83" t="s">
        <v>400</v>
      </c>
      <c r="C34" s="80" t="s">
        <v>398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201</v>
      </c>
      <c r="B35" s="83" t="s">
        <v>406</v>
      </c>
      <c r="C35" s="80" t="s">
        <v>408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206</v>
      </c>
      <c r="B36" s="83" t="s">
        <v>410</v>
      </c>
      <c r="C36" s="80" t="s">
        <v>412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368438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368438</v>
      </c>
      <c r="X36" s="84">
        <v>44571</v>
      </c>
      <c r="Y36" s="84">
        <v>0</v>
      </c>
      <c r="Z36" s="84">
        <v>218161</v>
      </c>
      <c r="AA36" s="84">
        <v>105706</v>
      </c>
      <c r="AB36" s="94">
        <f>組合分担金内訳!E36</f>
        <v>462</v>
      </c>
      <c r="AC36" s="84">
        <v>0</v>
      </c>
      <c r="AD36" s="84">
        <v>0</v>
      </c>
      <c r="AE36" s="84">
        <v>368438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368438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368438</v>
      </c>
      <c r="CB36" s="84">
        <f t="shared" si="20"/>
        <v>44571</v>
      </c>
      <c r="CC36" s="84">
        <f t="shared" si="21"/>
        <v>0</v>
      </c>
      <c r="CD36" s="84">
        <f t="shared" si="22"/>
        <v>218161</v>
      </c>
      <c r="CE36" s="84">
        <f t="shared" si="23"/>
        <v>105706</v>
      </c>
      <c r="CF36" s="94">
        <f t="shared" si="24"/>
        <v>462</v>
      </c>
      <c r="CG36" s="84">
        <f t="shared" si="25"/>
        <v>0</v>
      </c>
      <c r="CH36" s="84">
        <f t="shared" si="26"/>
        <v>0</v>
      </c>
      <c r="CI36" s="84">
        <f t="shared" si="27"/>
        <v>368438</v>
      </c>
    </row>
    <row r="37" spans="1:87" s="8" customFormat="1" ht="12" customHeight="1">
      <c r="A37" s="80" t="s">
        <v>201</v>
      </c>
      <c r="B37" s="83" t="s">
        <v>422</v>
      </c>
      <c r="C37" s="80" t="s">
        <v>423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173193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173193</v>
      </c>
      <c r="X37" s="84">
        <v>35895</v>
      </c>
      <c r="Y37" s="84">
        <v>0</v>
      </c>
      <c r="Z37" s="84">
        <v>105089</v>
      </c>
      <c r="AA37" s="84">
        <v>32209</v>
      </c>
      <c r="AB37" s="94">
        <f>組合分担金内訳!E37</f>
        <v>990</v>
      </c>
      <c r="AC37" s="84">
        <v>0</v>
      </c>
      <c r="AD37" s="84">
        <v>0</v>
      </c>
      <c r="AE37" s="84">
        <v>173193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173193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173193</v>
      </c>
      <c r="CB37" s="84">
        <f t="shared" si="20"/>
        <v>35895</v>
      </c>
      <c r="CC37" s="84">
        <f t="shared" si="21"/>
        <v>0</v>
      </c>
      <c r="CD37" s="84">
        <f t="shared" si="22"/>
        <v>105089</v>
      </c>
      <c r="CE37" s="84">
        <f t="shared" si="23"/>
        <v>32209</v>
      </c>
      <c r="CF37" s="94">
        <f t="shared" si="24"/>
        <v>990</v>
      </c>
      <c r="CG37" s="84">
        <f t="shared" si="25"/>
        <v>0</v>
      </c>
      <c r="CH37" s="84">
        <f t="shared" si="26"/>
        <v>0</v>
      </c>
      <c r="CI37" s="84">
        <f t="shared" si="27"/>
        <v>173193</v>
      </c>
    </row>
    <row r="38" spans="1:87" s="8" customFormat="1" ht="12" customHeight="1">
      <c r="A38" s="80" t="s">
        <v>206</v>
      </c>
      <c r="B38" s="83" t="s">
        <v>429</v>
      </c>
      <c r="C38" s="80" t="s">
        <v>427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209</v>
      </c>
      <c r="B39" s="83" t="s">
        <v>433</v>
      </c>
      <c r="C39" s="80" t="s">
        <v>435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209</v>
      </c>
      <c r="B40" s="83" t="s">
        <v>438</v>
      </c>
      <c r="C40" s="80" t="s">
        <v>439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2184</v>
      </c>
      <c r="M40" s="84">
        <v>2184</v>
      </c>
      <c r="N40" s="84">
        <v>0</v>
      </c>
      <c r="O40" s="84">
        <v>0</v>
      </c>
      <c r="P40" s="84">
        <v>2184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2184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2184</v>
      </c>
      <c r="BQ40" s="84">
        <f t="shared" si="9"/>
        <v>2184</v>
      </c>
      <c r="BR40" s="84">
        <f t="shared" si="10"/>
        <v>0</v>
      </c>
      <c r="BS40" s="84">
        <f t="shared" si="11"/>
        <v>0</v>
      </c>
      <c r="BT40" s="84">
        <f t="shared" si="12"/>
        <v>2184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2184</v>
      </c>
    </row>
    <row r="41" spans="1:87" s="8" customFormat="1" ht="12" customHeight="1">
      <c r="A41" s="80" t="s">
        <v>206</v>
      </c>
      <c r="B41" s="83" t="s">
        <v>446</v>
      </c>
      <c r="C41" s="80" t="s">
        <v>447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3214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637</v>
      </c>
      <c r="S41" s="84">
        <v>0</v>
      </c>
      <c r="T41" s="84">
        <v>637</v>
      </c>
      <c r="U41" s="84">
        <v>0</v>
      </c>
      <c r="V41" s="84">
        <v>0</v>
      </c>
      <c r="W41" s="84">
        <v>2577</v>
      </c>
      <c r="X41" s="84">
        <v>0</v>
      </c>
      <c r="Y41" s="84">
        <v>2577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3214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3214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637</v>
      </c>
      <c r="BW41" s="84">
        <f t="shared" si="15"/>
        <v>0</v>
      </c>
      <c r="BX41" s="84">
        <f t="shared" si="16"/>
        <v>637</v>
      </c>
      <c r="BY41" s="84">
        <f t="shared" si="17"/>
        <v>0</v>
      </c>
      <c r="BZ41" s="84">
        <f t="shared" si="18"/>
        <v>0</v>
      </c>
      <c r="CA41" s="84">
        <f t="shared" si="19"/>
        <v>2577</v>
      </c>
      <c r="CB41" s="84">
        <f t="shared" si="20"/>
        <v>0</v>
      </c>
      <c r="CC41" s="84">
        <f t="shared" si="21"/>
        <v>2577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3214</v>
      </c>
    </row>
    <row r="42" spans="1:87" s="8" customFormat="1" ht="12" customHeight="1">
      <c r="A42" s="80" t="s">
        <v>201</v>
      </c>
      <c r="B42" s="83" t="s">
        <v>451</v>
      </c>
      <c r="C42" s="80" t="s">
        <v>450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134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134</v>
      </c>
      <c r="S42" s="84">
        <v>0</v>
      </c>
      <c r="T42" s="84">
        <v>134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134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134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134</v>
      </c>
      <c r="BW42" s="84">
        <f t="shared" si="15"/>
        <v>0</v>
      </c>
      <c r="BX42" s="84">
        <f t="shared" si="16"/>
        <v>134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134</v>
      </c>
    </row>
    <row r="43" spans="1:87" s="8" customFormat="1" ht="12" customHeight="1">
      <c r="A43" s="80" t="s">
        <v>206</v>
      </c>
      <c r="B43" s="83" t="s">
        <v>458</v>
      </c>
      <c r="C43" s="80" t="s">
        <v>455</v>
      </c>
      <c r="D43" s="84">
        <v>22000</v>
      </c>
      <c r="E43" s="84">
        <v>22000</v>
      </c>
      <c r="F43" s="84">
        <v>0</v>
      </c>
      <c r="G43" s="84">
        <v>0</v>
      </c>
      <c r="H43" s="84">
        <v>22000</v>
      </c>
      <c r="I43" s="84">
        <v>0</v>
      </c>
      <c r="J43" s="84">
        <v>0</v>
      </c>
      <c r="K43" s="94">
        <v>0</v>
      </c>
      <c r="L43" s="84">
        <v>467389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467389</v>
      </c>
      <c r="X43" s="84">
        <v>0</v>
      </c>
      <c r="Y43" s="84">
        <v>419973</v>
      </c>
      <c r="Z43" s="84">
        <v>47416</v>
      </c>
      <c r="AA43" s="84">
        <v>0</v>
      </c>
      <c r="AB43" s="94">
        <v>0</v>
      </c>
      <c r="AC43" s="84">
        <v>0</v>
      </c>
      <c r="AD43" s="84">
        <v>0</v>
      </c>
      <c r="AE43" s="84">
        <v>489389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22000</v>
      </c>
      <c r="BI43" s="84">
        <f t="shared" si="1"/>
        <v>22000</v>
      </c>
      <c r="BJ43" s="84">
        <f t="shared" si="2"/>
        <v>0</v>
      </c>
      <c r="BK43" s="84">
        <f t="shared" si="3"/>
        <v>0</v>
      </c>
      <c r="BL43" s="84">
        <f t="shared" si="4"/>
        <v>22000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467389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467389</v>
      </c>
      <c r="CB43" s="84">
        <f t="shared" si="20"/>
        <v>0</v>
      </c>
      <c r="CC43" s="84">
        <f t="shared" si="21"/>
        <v>419973</v>
      </c>
      <c r="CD43" s="84">
        <f t="shared" si="22"/>
        <v>47416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489389</v>
      </c>
    </row>
    <row r="44" spans="1:87" s="8" customFormat="1" ht="12" customHeight="1">
      <c r="A44" s="80" t="s">
        <v>201</v>
      </c>
      <c r="B44" s="83" t="s">
        <v>461</v>
      </c>
      <c r="C44" s="80" t="s">
        <v>462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2760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2449</v>
      </c>
      <c r="S44" s="84">
        <v>0</v>
      </c>
      <c r="T44" s="84">
        <v>2274</v>
      </c>
      <c r="U44" s="84">
        <v>175</v>
      </c>
      <c r="V44" s="84">
        <v>0</v>
      </c>
      <c r="W44" s="84">
        <v>311</v>
      </c>
      <c r="X44" s="84">
        <v>0</v>
      </c>
      <c r="Y44" s="84">
        <v>311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2760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2760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2449</v>
      </c>
      <c r="BW44" s="84">
        <f t="shared" si="15"/>
        <v>0</v>
      </c>
      <c r="BX44" s="84">
        <f t="shared" si="16"/>
        <v>2274</v>
      </c>
      <c r="BY44" s="84">
        <f t="shared" si="17"/>
        <v>175</v>
      </c>
      <c r="BZ44" s="84">
        <f t="shared" si="18"/>
        <v>0</v>
      </c>
      <c r="CA44" s="84">
        <f t="shared" si="19"/>
        <v>311</v>
      </c>
      <c r="CB44" s="84">
        <f t="shared" si="20"/>
        <v>0</v>
      </c>
      <c r="CC44" s="84">
        <f t="shared" si="21"/>
        <v>311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2760</v>
      </c>
    </row>
    <row r="45" spans="1:87" s="8" customFormat="1" ht="12" customHeight="1">
      <c r="A45" s="80" t="s">
        <v>201</v>
      </c>
      <c r="B45" s="83" t="s">
        <v>465</v>
      </c>
      <c r="C45" s="80" t="s">
        <v>466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6:CI995">
    <cfRule type="expression" dxfId="358" priority="42" stopIfTrue="1">
      <formula>$A46&lt;&gt;""</formula>
    </cfRule>
  </conditionalFormatting>
  <conditionalFormatting sqref="A45:CI45">
    <cfRule type="expression" dxfId="357" priority="2" stopIfTrue="1">
      <formula>$A45&lt;&gt;""</formula>
    </cfRule>
  </conditionalFormatting>
  <conditionalFormatting sqref="A8:CI8">
    <cfRule type="expression" dxfId="356" priority="40" stopIfTrue="1">
      <formula>$A8&lt;&gt;""</formula>
    </cfRule>
  </conditionalFormatting>
  <conditionalFormatting sqref="A9:CI9">
    <cfRule type="expression" dxfId="355" priority="39" stopIfTrue="1">
      <formula>$A9&lt;&gt;""</formula>
    </cfRule>
  </conditionalFormatting>
  <conditionalFormatting sqref="A10:CI10">
    <cfRule type="expression" dxfId="354" priority="38" stopIfTrue="1">
      <formula>$A10&lt;&gt;""</formula>
    </cfRule>
  </conditionalFormatting>
  <conditionalFormatting sqref="A11:CI11">
    <cfRule type="expression" dxfId="353" priority="37" stopIfTrue="1">
      <formula>$A11&lt;&gt;""</formula>
    </cfRule>
  </conditionalFormatting>
  <conditionalFormatting sqref="A12:CI12">
    <cfRule type="expression" dxfId="352" priority="36" stopIfTrue="1">
      <formula>$A12&lt;&gt;""</formula>
    </cfRule>
  </conditionalFormatting>
  <conditionalFormatting sqref="A13:CI13">
    <cfRule type="expression" dxfId="351" priority="35" stopIfTrue="1">
      <formula>$A13&lt;&gt;""</formula>
    </cfRule>
  </conditionalFormatting>
  <conditionalFormatting sqref="A14:CI14">
    <cfRule type="expression" dxfId="350" priority="34" stopIfTrue="1">
      <formula>$A14&lt;&gt;""</formula>
    </cfRule>
  </conditionalFormatting>
  <conditionalFormatting sqref="A15:CI15">
    <cfRule type="expression" dxfId="349" priority="33" stopIfTrue="1">
      <formula>$A15&lt;&gt;""</formula>
    </cfRule>
  </conditionalFormatting>
  <conditionalFormatting sqref="A16:CI16">
    <cfRule type="expression" dxfId="348" priority="32" stopIfTrue="1">
      <formula>$A16&lt;&gt;""</formula>
    </cfRule>
  </conditionalFormatting>
  <conditionalFormatting sqref="A17:CI17">
    <cfRule type="expression" dxfId="347" priority="31" stopIfTrue="1">
      <formula>$A17&lt;&gt;""</formula>
    </cfRule>
  </conditionalFormatting>
  <conditionalFormatting sqref="A18:CI18">
    <cfRule type="expression" dxfId="346" priority="30" stopIfTrue="1">
      <formula>$A18&lt;&gt;""</formula>
    </cfRule>
  </conditionalFormatting>
  <conditionalFormatting sqref="A19:CI19">
    <cfRule type="expression" dxfId="345" priority="29" stopIfTrue="1">
      <formula>$A19&lt;&gt;""</formula>
    </cfRule>
  </conditionalFormatting>
  <conditionalFormatting sqref="A20:CI20">
    <cfRule type="expression" dxfId="344" priority="28" stopIfTrue="1">
      <formula>$A20&lt;&gt;""</formula>
    </cfRule>
  </conditionalFormatting>
  <conditionalFormatting sqref="A21:CI21">
    <cfRule type="expression" dxfId="343" priority="27" stopIfTrue="1">
      <formula>$A21&lt;&gt;""</formula>
    </cfRule>
  </conditionalFormatting>
  <conditionalFormatting sqref="A22:CI22">
    <cfRule type="expression" dxfId="342" priority="26" stopIfTrue="1">
      <formula>$A22&lt;&gt;""</formula>
    </cfRule>
  </conditionalFormatting>
  <conditionalFormatting sqref="A23:CI23">
    <cfRule type="expression" dxfId="341" priority="25" stopIfTrue="1">
      <formula>$A23&lt;&gt;""</formula>
    </cfRule>
  </conditionalFormatting>
  <conditionalFormatting sqref="A24:CI24">
    <cfRule type="expression" dxfId="340" priority="24" stopIfTrue="1">
      <formula>$A24&lt;&gt;""</formula>
    </cfRule>
  </conditionalFormatting>
  <conditionalFormatting sqref="A25:CI25">
    <cfRule type="expression" dxfId="339" priority="23" stopIfTrue="1">
      <formula>$A25&lt;&gt;""</formula>
    </cfRule>
  </conditionalFormatting>
  <conditionalFormatting sqref="A26:CI26">
    <cfRule type="expression" dxfId="338" priority="22" stopIfTrue="1">
      <formula>$A26&lt;&gt;""</formula>
    </cfRule>
  </conditionalFormatting>
  <conditionalFormatting sqref="A27:CI27">
    <cfRule type="expression" dxfId="337" priority="21" stopIfTrue="1">
      <formula>$A27&lt;&gt;""</formula>
    </cfRule>
  </conditionalFormatting>
  <conditionalFormatting sqref="A28:CI28">
    <cfRule type="expression" dxfId="336" priority="20" stopIfTrue="1">
      <formula>$A28&lt;&gt;""</formula>
    </cfRule>
  </conditionalFormatting>
  <conditionalFormatting sqref="A29:CI29">
    <cfRule type="expression" dxfId="335" priority="19" stopIfTrue="1">
      <formula>$A29&lt;&gt;""</formula>
    </cfRule>
  </conditionalFormatting>
  <conditionalFormatting sqref="A30:CI30">
    <cfRule type="expression" dxfId="334" priority="18" stopIfTrue="1">
      <formula>$A30&lt;&gt;""</formula>
    </cfRule>
  </conditionalFormatting>
  <conditionalFormatting sqref="A31:CI31">
    <cfRule type="expression" dxfId="333" priority="17" stopIfTrue="1">
      <formula>$A31&lt;&gt;""</formula>
    </cfRule>
  </conditionalFormatting>
  <conditionalFormatting sqref="A32:CI32">
    <cfRule type="expression" dxfId="332" priority="16" stopIfTrue="1">
      <formula>$A32&lt;&gt;""</formula>
    </cfRule>
  </conditionalFormatting>
  <conditionalFormatting sqref="A33:CI33">
    <cfRule type="expression" dxfId="331" priority="15" stopIfTrue="1">
      <formula>$A33&lt;&gt;""</formula>
    </cfRule>
  </conditionalFormatting>
  <conditionalFormatting sqref="A34:CI34">
    <cfRule type="expression" dxfId="330" priority="14" stopIfTrue="1">
      <formula>$A34&lt;&gt;""</formula>
    </cfRule>
  </conditionalFormatting>
  <conditionalFormatting sqref="A35:CI35">
    <cfRule type="expression" dxfId="329" priority="13" stopIfTrue="1">
      <formula>$A35&lt;&gt;""</formula>
    </cfRule>
  </conditionalFormatting>
  <conditionalFormatting sqref="A36:CI36">
    <cfRule type="expression" dxfId="328" priority="12" stopIfTrue="1">
      <formula>$A36&lt;&gt;""</formula>
    </cfRule>
  </conditionalFormatting>
  <conditionalFormatting sqref="A37:CI37">
    <cfRule type="expression" dxfId="327" priority="11" stopIfTrue="1">
      <formula>$A37&lt;&gt;""</formula>
    </cfRule>
  </conditionalFormatting>
  <conditionalFormatting sqref="A38:CI38">
    <cfRule type="expression" dxfId="326" priority="10" stopIfTrue="1">
      <formula>$A38&lt;&gt;""</formula>
    </cfRule>
  </conditionalFormatting>
  <conditionalFormatting sqref="A39:CI39">
    <cfRule type="expression" dxfId="325" priority="9" stopIfTrue="1">
      <formula>$A39&lt;&gt;""</formula>
    </cfRule>
  </conditionalFormatting>
  <conditionalFormatting sqref="A7:CI7">
    <cfRule type="expression" dxfId="324" priority="1" stopIfTrue="1">
      <formula>$A7&lt;&gt;""</formula>
    </cfRule>
  </conditionalFormatting>
  <conditionalFormatting sqref="A40:CI40">
    <cfRule type="expression" dxfId="323" priority="7" stopIfTrue="1">
      <formula>$A40&lt;&gt;""</formula>
    </cfRule>
  </conditionalFormatting>
  <conditionalFormatting sqref="A41:CI41">
    <cfRule type="expression" dxfId="322" priority="6" stopIfTrue="1">
      <formula>$A41&lt;&gt;""</formula>
    </cfRule>
  </conditionalFormatting>
  <conditionalFormatting sqref="A42:CI42">
    <cfRule type="expression" dxfId="321" priority="5" stopIfTrue="1">
      <formula>$A42&lt;&gt;""</formula>
    </cfRule>
  </conditionalFormatting>
  <conditionalFormatting sqref="A43:CI43">
    <cfRule type="expression" dxfId="320" priority="4" stopIfTrue="1">
      <formula>$A43&lt;&gt;""</formula>
    </cfRule>
  </conditionalFormatting>
  <conditionalFormatting sqref="A44:CI44">
    <cfRule type="expression" dxfId="319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44" man="1"/>
    <brk id="67" min="1" max="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199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470</v>
      </c>
      <c r="C7" s="78" t="s">
        <v>194</v>
      </c>
      <c r="D7" s="101">
        <f>SUM($D$8:$D$39)</f>
        <v>0</v>
      </c>
      <c r="E7" s="101">
        <f>SUM($E$8:$E$39)</f>
        <v>206214</v>
      </c>
      <c r="F7" s="101">
        <f>SUM($F$8:$F$39)</f>
        <v>206214</v>
      </c>
      <c r="G7" s="101">
        <f>SUM($G$8:$G$39)</f>
        <v>0</v>
      </c>
      <c r="H7" s="101">
        <f>SUM($H$8:$H$39)</f>
        <v>0</v>
      </c>
      <c r="I7" s="101">
        <f>SUM($I$8:$I$39)</f>
        <v>0</v>
      </c>
      <c r="J7" s="101">
        <f>COUNTIF($J$8:$J$39,"&lt;&gt;") - COUNTIF($J$8:$J$39,"&lt; &gt;")</f>
        <v>17</v>
      </c>
      <c r="K7" s="101">
        <f>COUNTIF($K$8:$K$39,"&lt;&gt;") - COUNTIF($K$8:$K$39,"&lt; &gt;")</f>
        <v>17</v>
      </c>
      <c r="L7" s="101">
        <f>SUM($L$8:$L$39)</f>
        <v>0</v>
      </c>
      <c r="M7" s="101">
        <f>SUM($M$8:$M$39)</f>
        <v>206214</v>
      </c>
      <c r="N7" s="101">
        <f>SUM($N$8:$N$39)</f>
        <v>206214</v>
      </c>
      <c r="O7" s="101">
        <f>SUM($O$8:$O$39)</f>
        <v>0</v>
      </c>
      <c r="P7" s="101">
        <f>SUM($P$8:$P$39)</f>
        <v>0</v>
      </c>
      <c r="Q7" s="101">
        <f>SUM($Q$8:$Q$39)</f>
        <v>0</v>
      </c>
      <c r="R7" s="101">
        <f>COUNTIF($R$8:$R$39,"&lt;&gt;") - COUNTIF($R$8:$R$39,"&lt; &gt;")</f>
        <v>0</v>
      </c>
      <c r="S7" s="101">
        <f>COUNTIF($S$8:$S$39,"&lt;&gt;") - COUNTIF($S$8:$S$39,"&lt; &gt;")</f>
        <v>0</v>
      </c>
      <c r="T7" s="101">
        <f>SUM($T$8:$T$39)</f>
        <v>0</v>
      </c>
      <c r="U7" s="101">
        <f>SUM($U$8:$U$39)</f>
        <v>0</v>
      </c>
      <c r="V7" s="101">
        <f>SUM($V$8:$V$39)</f>
        <v>0</v>
      </c>
      <c r="W7" s="101">
        <f>SUM($W$8:$W$39)</f>
        <v>0</v>
      </c>
      <c r="X7" s="101">
        <f>SUM($X$8:$X$39)</f>
        <v>0</v>
      </c>
      <c r="Y7" s="101">
        <f>SUM($Y$8:$Y$39)</f>
        <v>0</v>
      </c>
      <c r="Z7" s="101">
        <f>COUNTIF($Z$8:$Z$39,"&lt;&gt;") - COUNTIF($Z$8:$Z$39,"&lt; &gt;")</f>
        <v>0</v>
      </c>
      <c r="AA7" s="101">
        <f>COUNTIF($AA$8:$AA$39,"&lt;&gt;") - COUNTIF($AA$8:$AA$39,"&lt; &gt;")</f>
        <v>0</v>
      </c>
      <c r="AB7" s="101">
        <f>SUM($AB$8:$AB$39)</f>
        <v>0</v>
      </c>
      <c r="AC7" s="101">
        <f>SUM($AC$8:$AC$39)</f>
        <v>0</v>
      </c>
      <c r="AD7" s="101">
        <f>SUM($AD$8:$AD$39)</f>
        <v>0</v>
      </c>
      <c r="AE7" s="101">
        <f>SUM($AE$8:$AE$39)</f>
        <v>0</v>
      </c>
      <c r="AF7" s="101">
        <f>SUM($AF$8:$AF$39)</f>
        <v>0</v>
      </c>
      <c r="AG7" s="101">
        <f>SUM($AG$8:$AG$39)</f>
        <v>0</v>
      </c>
      <c r="AH7" s="101">
        <f>COUNTIF($AH$8:$AH$39,"&lt;&gt;") - COUNTIF($AH$8:$AH$39,"&lt; &gt;")</f>
        <v>0</v>
      </c>
      <c r="AI7" s="101">
        <f>COUNTIF($AI$8:$AI$39,"&lt;&gt;") - COUNTIF($AI$8:$AI$39,"&lt; &gt;")</f>
        <v>0</v>
      </c>
      <c r="AJ7" s="101">
        <f>SUM($AJ$8:$AJ$39)</f>
        <v>0</v>
      </c>
      <c r="AK7" s="101">
        <f>SUM($AK$8:$AK$39)</f>
        <v>0</v>
      </c>
      <c r="AL7" s="101">
        <f>SUM($AL$8:$AL$39)</f>
        <v>0</v>
      </c>
      <c r="AM7" s="101">
        <f>SUM($AM$8:$AM$39)</f>
        <v>0</v>
      </c>
      <c r="AN7" s="101">
        <f>SUM($AN$8:$AN$39)</f>
        <v>0</v>
      </c>
      <c r="AO7" s="101">
        <f>SUM($AO$8:$AO$39)</f>
        <v>0</v>
      </c>
      <c r="AP7" s="101">
        <f>COUNTIF($AP$8:$AP$39,"&lt;&gt;") - COUNTIF($AP$8:$AP$39,"&lt; &gt;")</f>
        <v>0</v>
      </c>
      <c r="AQ7" s="101">
        <f>COUNTIF($AQ$8:$AQ$39,"&lt;&gt;") - COUNTIF($AQ$8:$AQ$39,"&lt; &gt;")</f>
        <v>0</v>
      </c>
      <c r="AR7" s="101">
        <f>SUM($AR$8:$AR$39)</f>
        <v>0</v>
      </c>
      <c r="AS7" s="101">
        <f>SUM($AS$8:$AS$39)</f>
        <v>0</v>
      </c>
      <c r="AT7" s="101">
        <f>SUM($AT$8:$AT$39)</f>
        <v>0</v>
      </c>
      <c r="AU7" s="101">
        <f>SUM($AU$8:$AU$39)</f>
        <v>0</v>
      </c>
      <c r="AV7" s="101">
        <f>SUM($AV$8:$AV$39)</f>
        <v>0</v>
      </c>
      <c r="AW7" s="101">
        <f>SUM($AW$8:$AW$39)</f>
        <v>0</v>
      </c>
      <c r="AX7" s="101">
        <f>COUNTIF($AX$8:$AX$39,"&lt;&gt;") - COUNTIF($AX$8:$AX$39,"&lt; &gt;")</f>
        <v>0</v>
      </c>
      <c r="AY7" s="101">
        <f>COUNTIF($AY$8:$AY$39,"&lt;&gt;") - COUNTIF($AY$8:$AY$39,"&lt; &gt;")</f>
        <v>0</v>
      </c>
      <c r="AZ7" s="101">
        <f>SUM($AZ$8:$AZ$39)</f>
        <v>0</v>
      </c>
      <c r="BA7" s="101">
        <f>SUM($BA$8:$BA$39)</f>
        <v>0</v>
      </c>
      <c r="BB7" s="101">
        <f>SUM($BB$8:$BB$39)</f>
        <v>0</v>
      </c>
      <c r="BC7" s="101">
        <f>SUM($BC$8:$BC$39)</f>
        <v>0</v>
      </c>
      <c r="BD7" s="101">
        <f>SUM($BD$8:$BD$39)</f>
        <v>0</v>
      </c>
      <c r="BE7" s="101">
        <f>SUM($BE$8:$BE$39)</f>
        <v>0</v>
      </c>
    </row>
    <row r="8" spans="1:57" s="8" customFormat="1" ht="12" customHeight="1">
      <c r="A8" s="80" t="s">
        <v>206</v>
      </c>
      <c r="B8" s="83" t="s">
        <v>205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206</v>
      </c>
      <c r="B9" s="83" t="s">
        <v>215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222</v>
      </c>
      <c r="B10" s="83" t="s">
        <v>220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230</v>
      </c>
      <c r="B11" s="83" t="s">
        <v>231</v>
      </c>
      <c r="C11" s="80" t="s">
        <v>232</v>
      </c>
      <c r="D11" s="81">
        <f>SUM(L11,T11,AB11,AJ11,AR11,AZ11)</f>
        <v>0</v>
      </c>
      <c r="E11" s="81">
        <f>SUM(M11,U11,AC11,AK11,AS11,BA11)</f>
        <v>19633</v>
      </c>
      <c r="F11" s="81">
        <f>SUM(D11:E11)</f>
        <v>19633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228</v>
      </c>
      <c r="K11" s="82" t="s">
        <v>229</v>
      </c>
      <c r="L11" s="81">
        <v>0</v>
      </c>
      <c r="M11" s="81">
        <v>19633</v>
      </c>
      <c r="N11" s="81">
        <f>SUM(L11,+M11)</f>
        <v>19633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237</v>
      </c>
      <c r="C12" s="80" t="s">
        <v>239</v>
      </c>
      <c r="D12" s="81">
        <f>SUM(L12,T12,AB12,AJ12,AR12,AZ12)</f>
        <v>0</v>
      </c>
      <c r="E12" s="81">
        <f>SUM(M12,U12,AC12,AK12,AS12,BA12)</f>
        <v>781</v>
      </c>
      <c r="F12" s="81">
        <f>SUM(D12:E12)</f>
        <v>781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240</v>
      </c>
      <c r="K12" s="82" t="s">
        <v>241</v>
      </c>
      <c r="L12" s="81">
        <v>0</v>
      </c>
      <c r="M12" s="81">
        <v>781</v>
      </c>
      <c r="N12" s="81">
        <f>SUM(L12,+M12)</f>
        <v>781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248</v>
      </c>
      <c r="B13" s="83" t="s">
        <v>249</v>
      </c>
      <c r="C13" s="80" t="s">
        <v>245</v>
      </c>
      <c r="D13" s="81">
        <f>SUM(L13,T13,AB13,AJ13,AR13,AZ13)</f>
        <v>0</v>
      </c>
      <c r="E13" s="81">
        <f>SUM(M13,U13,AC13,AK13,AS13,BA13)</f>
        <v>31619</v>
      </c>
      <c r="F13" s="81">
        <f>SUM(D13:E13)</f>
        <v>31619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228</v>
      </c>
      <c r="K13" s="82" t="s">
        <v>229</v>
      </c>
      <c r="L13" s="81">
        <v>0</v>
      </c>
      <c r="M13" s="81">
        <v>31619</v>
      </c>
      <c r="N13" s="81">
        <f>SUM(L13,+M13)</f>
        <v>31619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251</v>
      </c>
      <c r="C14" s="80" t="s">
        <v>257</v>
      </c>
      <c r="D14" s="81">
        <f>SUM(L14,T14,AB14,AJ14,AR14,AZ14)</f>
        <v>0</v>
      </c>
      <c r="E14" s="81">
        <f>SUM(M14,U14,AC14,AK14,AS14,BA14)</f>
        <v>791</v>
      </c>
      <c r="F14" s="81">
        <f>SUM(D14:E14)</f>
        <v>791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240</v>
      </c>
      <c r="K14" s="82" t="s">
        <v>241</v>
      </c>
      <c r="L14" s="81">
        <v>0</v>
      </c>
      <c r="M14" s="81">
        <v>791</v>
      </c>
      <c r="N14" s="81">
        <f>SUM(L14,+M14)</f>
        <v>791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261</v>
      </c>
      <c r="C15" s="80" t="s">
        <v>260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266</v>
      </c>
      <c r="C16" s="80" t="s">
        <v>263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222</v>
      </c>
      <c r="B17" s="83" t="s">
        <v>275</v>
      </c>
      <c r="C17" s="80" t="s">
        <v>276</v>
      </c>
      <c r="D17" s="81">
        <f>SUM(L17,T17,AB17,AJ17,AR17,AZ17)</f>
        <v>0</v>
      </c>
      <c r="E17" s="81">
        <f>SUM(M17,U17,AC17,AK17,AS17,BA17)</f>
        <v>1308</v>
      </c>
      <c r="F17" s="81">
        <f>SUM(D17:E17)</f>
        <v>1308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273</v>
      </c>
      <c r="K17" s="82" t="s">
        <v>274</v>
      </c>
      <c r="L17" s="81">
        <v>0</v>
      </c>
      <c r="M17" s="81">
        <v>1308</v>
      </c>
      <c r="N17" s="81">
        <f>SUM(L17,+M17)</f>
        <v>1308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248</v>
      </c>
      <c r="B18" s="83" t="s">
        <v>281</v>
      </c>
      <c r="C18" s="80" t="s">
        <v>280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209</v>
      </c>
      <c r="B19" s="83" t="s">
        <v>283</v>
      </c>
      <c r="C19" s="80" t="s">
        <v>287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209</v>
      </c>
      <c r="B20" s="83" t="s">
        <v>294</v>
      </c>
      <c r="C20" s="80" t="s">
        <v>295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209</v>
      </c>
      <c r="B21" s="83" t="s">
        <v>303</v>
      </c>
      <c r="C21" s="80" t="s">
        <v>299</v>
      </c>
      <c r="D21" s="81">
        <f>SUM(L21,T21,AB21,AJ21,AR21,AZ21)</f>
        <v>0</v>
      </c>
      <c r="E21" s="81">
        <f>SUM(M21,U21,AC21,AK21,AS21,BA21)</f>
        <v>19394</v>
      </c>
      <c r="F21" s="81">
        <f>SUM(D21:E21)</f>
        <v>19394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228</v>
      </c>
      <c r="K21" s="82" t="s">
        <v>229</v>
      </c>
      <c r="L21" s="81">
        <v>0</v>
      </c>
      <c r="M21" s="81">
        <v>19394</v>
      </c>
      <c r="N21" s="81">
        <f>SUM(L21,+M21)</f>
        <v>19394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305</v>
      </c>
      <c r="C22" s="80" t="s">
        <v>310</v>
      </c>
      <c r="D22" s="81">
        <f>SUM(L22,T22,AB22,AJ22,AR22,AZ22)</f>
        <v>0</v>
      </c>
      <c r="E22" s="81">
        <f>SUM(M22,U22,AC22,AK22,AS22,BA22)</f>
        <v>5396</v>
      </c>
      <c r="F22" s="81">
        <f>SUM(D22:E22)</f>
        <v>5396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228</v>
      </c>
      <c r="K22" s="82" t="s">
        <v>229</v>
      </c>
      <c r="L22" s="81">
        <v>0</v>
      </c>
      <c r="M22" s="81">
        <v>5396</v>
      </c>
      <c r="N22" s="81">
        <f>SUM(L22,+M22)</f>
        <v>5396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319</v>
      </c>
      <c r="C23" s="80" t="s">
        <v>320</v>
      </c>
      <c r="D23" s="81">
        <f>SUM(L23,T23,AB23,AJ23,AR23,AZ23)</f>
        <v>0</v>
      </c>
      <c r="E23" s="81">
        <f>SUM(M23,U23,AC23,AK23,AS23,BA23)</f>
        <v>916</v>
      </c>
      <c r="F23" s="81">
        <f>SUM(D23:E23)</f>
        <v>916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228</v>
      </c>
      <c r="K23" s="82" t="s">
        <v>318</v>
      </c>
      <c r="L23" s="81">
        <v>0</v>
      </c>
      <c r="M23" s="81">
        <v>916</v>
      </c>
      <c r="N23" s="81">
        <f>SUM(L23,+M23)</f>
        <v>916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325</v>
      </c>
      <c r="B24" s="83" t="s">
        <v>326</v>
      </c>
      <c r="C24" s="80" t="s">
        <v>327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222</v>
      </c>
      <c r="B25" s="83" t="s">
        <v>333</v>
      </c>
      <c r="C25" s="80" t="s">
        <v>334</v>
      </c>
      <c r="D25" s="81">
        <f>SUM(L25,T25,AB25,AJ25,AR25,AZ25)</f>
        <v>0</v>
      </c>
      <c r="E25" s="81">
        <f>SUM(M25,U25,AC25,AK25,AS25,BA25)</f>
        <v>122056</v>
      </c>
      <c r="F25" s="81">
        <f>SUM(D25:E25)</f>
        <v>122056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228</v>
      </c>
      <c r="K25" s="82" t="s">
        <v>318</v>
      </c>
      <c r="L25" s="81">
        <v>0</v>
      </c>
      <c r="M25" s="81">
        <v>122056</v>
      </c>
      <c r="N25" s="81">
        <f>SUM(L25,+M25)</f>
        <v>122056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341</v>
      </c>
      <c r="B26" s="83" t="s">
        <v>342</v>
      </c>
      <c r="C26" s="80" t="s">
        <v>343</v>
      </c>
      <c r="D26" s="81">
        <f>SUM(L26,T26,AB26,AJ26,AR26,AZ26)</f>
        <v>0</v>
      </c>
      <c r="E26" s="81">
        <f>SUM(M26,U26,AC26,AK26,AS26,BA26)</f>
        <v>802</v>
      </c>
      <c r="F26" s="81">
        <f>SUM(D26:E26)</f>
        <v>802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240</v>
      </c>
      <c r="K26" s="82" t="s">
        <v>241</v>
      </c>
      <c r="L26" s="81">
        <v>0</v>
      </c>
      <c r="M26" s="81">
        <v>802</v>
      </c>
      <c r="N26" s="81">
        <f>SUM(L26,+M26)</f>
        <v>802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341</v>
      </c>
      <c r="B27" s="83" t="s">
        <v>350</v>
      </c>
      <c r="C27" s="80" t="s">
        <v>351</v>
      </c>
      <c r="D27" s="81">
        <f>SUM(L27,T27,AB27,AJ27,AR27,AZ27)</f>
        <v>0</v>
      </c>
      <c r="E27" s="81">
        <f>SUM(M27,U27,AC27,AK27,AS27,BA27)</f>
        <v>840</v>
      </c>
      <c r="F27" s="81">
        <f>SUM(D27:E27)</f>
        <v>840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240</v>
      </c>
      <c r="K27" s="82" t="s">
        <v>241</v>
      </c>
      <c r="L27" s="81">
        <v>0</v>
      </c>
      <c r="M27" s="81">
        <v>840</v>
      </c>
      <c r="N27" s="81">
        <f>SUM(L27,+M27)</f>
        <v>840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222</v>
      </c>
      <c r="B28" s="83" t="s">
        <v>355</v>
      </c>
      <c r="C28" s="80" t="s">
        <v>353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248</v>
      </c>
      <c r="B29" s="83" t="s">
        <v>359</v>
      </c>
      <c r="C29" s="80" t="s">
        <v>360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370</v>
      </c>
      <c r="B30" s="83" t="s">
        <v>371</v>
      </c>
      <c r="C30" s="80" t="s">
        <v>364</v>
      </c>
      <c r="D30" s="81">
        <f>SUM(L30,T30,AB30,AJ30,AR30,AZ30)</f>
        <v>0</v>
      </c>
      <c r="E30" s="81">
        <f>SUM(M30,U30,AC30,AK30,AS30,BA30)</f>
        <v>134</v>
      </c>
      <c r="F30" s="81">
        <f>SUM(D30:E30)</f>
        <v>134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368</v>
      </c>
      <c r="K30" s="82" t="s">
        <v>369</v>
      </c>
      <c r="L30" s="81">
        <v>0</v>
      </c>
      <c r="M30" s="81">
        <v>134</v>
      </c>
      <c r="N30" s="81">
        <f>SUM(L30,+M30)</f>
        <v>134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380</v>
      </c>
      <c r="B31" s="83" t="s">
        <v>376</v>
      </c>
      <c r="C31" s="80" t="s">
        <v>377</v>
      </c>
      <c r="D31" s="81">
        <f>SUM(L31,T31,AB31,AJ31,AR31,AZ31)</f>
        <v>0</v>
      </c>
      <c r="E31" s="81">
        <f>SUM(M31,U31,AC31,AK31,AS31,BA31)</f>
        <v>47</v>
      </c>
      <c r="F31" s="81">
        <f>SUM(D31:E31)</f>
        <v>47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378</v>
      </c>
      <c r="K31" s="82" t="s">
        <v>379</v>
      </c>
      <c r="L31" s="81">
        <v>0</v>
      </c>
      <c r="M31" s="81">
        <v>47</v>
      </c>
      <c r="N31" s="81">
        <f>SUM(L31,+M31)</f>
        <v>47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206</v>
      </c>
      <c r="B32" s="83" t="s">
        <v>385</v>
      </c>
      <c r="C32" s="80" t="s">
        <v>386</v>
      </c>
      <c r="D32" s="81">
        <f>SUM(L32,T32,AB32,AJ32,AR32,AZ32)</f>
        <v>0</v>
      </c>
      <c r="E32" s="81">
        <f>SUM(M32,U32,AC32,AK32,AS32,BA32)</f>
        <v>1025</v>
      </c>
      <c r="F32" s="81">
        <f>SUM(D32:E32)</f>
        <v>1025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378</v>
      </c>
      <c r="K32" s="82" t="s">
        <v>379</v>
      </c>
      <c r="L32" s="81">
        <v>0</v>
      </c>
      <c r="M32" s="81">
        <v>1025</v>
      </c>
      <c r="N32" s="81">
        <f>SUM(L32,+M32)</f>
        <v>1025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248</v>
      </c>
      <c r="B33" s="83" t="s">
        <v>394</v>
      </c>
      <c r="C33" s="80" t="s">
        <v>395</v>
      </c>
      <c r="D33" s="81">
        <f>SUM(L33,T33,AB33,AJ33,AR33,AZ33)</f>
        <v>0</v>
      </c>
      <c r="E33" s="81">
        <f>SUM(M33,U33,AC33,AK33,AS33,BA33)</f>
        <v>20</v>
      </c>
      <c r="F33" s="81">
        <f>SUM(D33:E33)</f>
        <v>20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378</v>
      </c>
      <c r="K33" s="82" t="s">
        <v>379</v>
      </c>
      <c r="L33" s="81">
        <v>0</v>
      </c>
      <c r="M33" s="81">
        <v>20</v>
      </c>
      <c r="N33" s="81">
        <f>SUM(L33,+M33)</f>
        <v>20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206</v>
      </c>
      <c r="B34" s="83" t="s">
        <v>401</v>
      </c>
      <c r="C34" s="80" t="s">
        <v>402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206</v>
      </c>
      <c r="B35" s="83" t="s">
        <v>404</v>
      </c>
      <c r="C35" s="80" t="s">
        <v>408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415</v>
      </c>
      <c r="B36" s="83" t="s">
        <v>410</v>
      </c>
      <c r="C36" s="80" t="s">
        <v>416</v>
      </c>
      <c r="D36" s="81">
        <f>SUM(L36,T36,AB36,AJ36,AR36,AZ36)</f>
        <v>0</v>
      </c>
      <c r="E36" s="81">
        <f>SUM(M36,U36,AC36,AK36,AS36,BA36)</f>
        <v>462</v>
      </c>
      <c r="F36" s="81">
        <f>SUM(D36:E36)</f>
        <v>462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273</v>
      </c>
      <c r="K36" s="82" t="s">
        <v>274</v>
      </c>
      <c r="L36" s="81">
        <v>0</v>
      </c>
      <c r="M36" s="81">
        <v>462</v>
      </c>
      <c r="N36" s="81">
        <f>SUM(L36,+M36)</f>
        <v>462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206</v>
      </c>
      <c r="B37" s="83" t="s">
        <v>424</v>
      </c>
      <c r="C37" s="80" t="s">
        <v>425</v>
      </c>
      <c r="D37" s="81">
        <f>SUM(L37,T37,AB37,AJ37,AR37,AZ37)</f>
        <v>0</v>
      </c>
      <c r="E37" s="81">
        <f>SUM(M37,U37,AC37,AK37,AS37,BA37)</f>
        <v>990</v>
      </c>
      <c r="F37" s="81">
        <f>SUM(D37:E37)</f>
        <v>990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273</v>
      </c>
      <c r="K37" s="82" t="s">
        <v>274</v>
      </c>
      <c r="L37" s="81">
        <v>0</v>
      </c>
      <c r="M37" s="81">
        <v>990</v>
      </c>
      <c r="N37" s="81">
        <f>SUM(L37,+M37)</f>
        <v>990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206</v>
      </c>
      <c r="B38" s="83" t="s">
        <v>430</v>
      </c>
      <c r="C38" s="80" t="s">
        <v>427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248</v>
      </c>
      <c r="B39" s="83" t="s">
        <v>431</v>
      </c>
      <c r="C39" s="80" t="s">
        <v>436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46:BE995">
    <cfRule type="expression" dxfId="316" priority="42" stopIfTrue="1">
      <formula>$A46&lt;&gt;""</formula>
    </cfRule>
  </conditionalFormatting>
  <conditionalFormatting sqref="A45:BE45">
    <cfRule type="expression" dxfId="315" priority="2" stopIfTrue="1">
      <formula>$A45&lt;&gt;""</formula>
    </cfRule>
  </conditionalFormatting>
  <conditionalFormatting sqref="A8:BE8">
    <cfRule type="expression" dxfId="314" priority="40" stopIfTrue="1">
      <formula>$A8&lt;&gt;""</formula>
    </cfRule>
  </conditionalFormatting>
  <conditionalFormatting sqref="A9:BE9">
    <cfRule type="expression" dxfId="313" priority="39" stopIfTrue="1">
      <formula>$A9&lt;&gt;""</formula>
    </cfRule>
  </conditionalFormatting>
  <conditionalFormatting sqref="A10:BE10">
    <cfRule type="expression" dxfId="312" priority="38" stopIfTrue="1">
      <formula>$A10&lt;&gt;""</formula>
    </cfRule>
  </conditionalFormatting>
  <conditionalFormatting sqref="A11:BE11">
    <cfRule type="expression" dxfId="311" priority="37" stopIfTrue="1">
      <formula>$A11&lt;&gt;""</formula>
    </cfRule>
  </conditionalFormatting>
  <conditionalFormatting sqref="A12:BE12">
    <cfRule type="expression" dxfId="310" priority="36" stopIfTrue="1">
      <formula>$A12&lt;&gt;""</formula>
    </cfRule>
  </conditionalFormatting>
  <conditionalFormatting sqref="A13:BE13">
    <cfRule type="expression" dxfId="309" priority="35" stopIfTrue="1">
      <formula>$A13&lt;&gt;""</formula>
    </cfRule>
  </conditionalFormatting>
  <conditionalFormatting sqref="A14:BE14">
    <cfRule type="expression" dxfId="308" priority="34" stopIfTrue="1">
      <formula>$A14&lt;&gt;""</formula>
    </cfRule>
  </conditionalFormatting>
  <conditionalFormatting sqref="A15:BE15">
    <cfRule type="expression" dxfId="307" priority="33" stopIfTrue="1">
      <formula>$A15&lt;&gt;""</formula>
    </cfRule>
  </conditionalFormatting>
  <conditionalFormatting sqref="A16:BE16">
    <cfRule type="expression" dxfId="306" priority="32" stopIfTrue="1">
      <formula>$A16&lt;&gt;""</formula>
    </cfRule>
  </conditionalFormatting>
  <conditionalFormatting sqref="A17:BE17">
    <cfRule type="expression" dxfId="305" priority="31" stopIfTrue="1">
      <formula>$A17&lt;&gt;""</formula>
    </cfRule>
  </conditionalFormatting>
  <conditionalFormatting sqref="A18:BE18">
    <cfRule type="expression" dxfId="304" priority="30" stopIfTrue="1">
      <formula>$A18&lt;&gt;""</formula>
    </cfRule>
  </conditionalFormatting>
  <conditionalFormatting sqref="A19:BE19">
    <cfRule type="expression" dxfId="303" priority="29" stopIfTrue="1">
      <formula>$A19&lt;&gt;""</formula>
    </cfRule>
  </conditionalFormatting>
  <conditionalFormatting sqref="A20:BE20">
    <cfRule type="expression" dxfId="302" priority="28" stopIfTrue="1">
      <formula>$A20&lt;&gt;""</formula>
    </cfRule>
  </conditionalFormatting>
  <conditionalFormatting sqref="A21:BE21">
    <cfRule type="expression" dxfId="301" priority="27" stopIfTrue="1">
      <formula>$A21&lt;&gt;""</formula>
    </cfRule>
  </conditionalFormatting>
  <conditionalFormatting sqref="A22:BE22">
    <cfRule type="expression" dxfId="300" priority="26" stopIfTrue="1">
      <formula>$A22&lt;&gt;""</formula>
    </cfRule>
  </conditionalFormatting>
  <conditionalFormatting sqref="A23:BE23">
    <cfRule type="expression" dxfId="299" priority="25" stopIfTrue="1">
      <formula>$A23&lt;&gt;""</formula>
    </cfRule>
  </conditionalFormatting>
  <conditionalFormatting sqref="A24:BE24">
    <cfRule type="expression" dxfId="298" priority="24" stopIfTrue="1">
      <formula>$A24&lt;&gt;""</formula>
    </cfRule>
  </conditionalFormatting>
  <conditionalFormatting sqref="A25:BE25">
    <cfRule type="expression" dxfId="297" priority="23" stopIfTrue="1">
      <formula>$A25&lt;&gt;""</formula>
    </cfRule>
  </conditionalFormatting>
  <conditionalFormatting sqref="A26:BE26">
    <cfRule type="expression" dxfId="296" priority="22" stopIfTrue="1">
      <formula>$A26&lt;&gt;""</formula>
    </cfRule>
  </conditionalFormatting>
  <conditionalFormatting sqref="A27:BE27">
    <cfRule type="expression" dxfId="295" priority="21" stopIfTrue="1">
      <formula>$A27&lt;&gt;""</formula>
    </cfRule>
  </conditionalFormatting>
  <conditionalFormatting sqref="A28:BE28">
    <cfRule type="expression" dxfId="294" priority="20" stopIfTrue="1">
      <formula>$A28&lt;&gt;""</formula>
    </cfRule>
  </conditionalFormatting>
  <conditionalFormatting sqref="A29:BE29">
    <cfRule type="expression" dxfId="293" priority="19" stopIfTrue="1">
      <formula>$A29&lt;&gt;""</formula>
    </cfRule>
  </conditionalFormatting>
  <conditionalFormatting sqref="A30:BE30">
    <cfRule type="expression" dxfId="292" priority="18" stopIfTrue="1">
      <formula>$A30&lt;&gt;""</formula>
    </cfRule>
  </conditionalFormatting>
  <conditionalFormatting sqref="A31:BE31">
    <cfRule type="expression" dxfId="291" priority="17" stopIfTrue="1">
      <formula>$A31&lt;&gt;""</formula>
    </cfRule>
  </conditionalFormatting>
  <conditionalFormatting sqref="A32:BE32">
    <cfRule type="expression" dxfId="290" priority="16" stopIfTrue="1">
      <formula>$A32&lt;&gt;""</formula>
    </cfRule>
  </conditionalFormatting>
  <conditionalFormatting sqref="A33:BE33">
    <cfRule type="expression" dxfId="289" priority="15" stopIfTrue="1">
      <formula>$A33&lt;&gt;""</formula>
    </cfRule>
  </conditionalFormatting>
  <conditionalFormatting sqref="A34:BE34">
    <cfRule type="expression" dxfId="288" priority="14" stopIfTrue="1">
      <formula>$A34&lt;&gt;""</formula>
    </cfRule>
  </conditionalFormatting>
  <conditionalFormatting sqref="A35:BE35">
    <cfRule type="expression" dxfId="287" priority="13" stopIfTrue="1">
      <formula>$A35&lt;&gt;""</formula>
    </cfRule>
  </conditionalFormatting>
  <conditionalFormatting sqref="A36:BE36">
    <cfRule type="expression" dxfId="286" priority="12" stopIfTrue="1">
      <formula>$A36&lt;&gt;""</formula>
    </cfRule>
  </conditionalFormatting>
  <conditionalFormatting sqref="A37:BE37">
    <cfRule type="expression" dxfId="285" priority="11" stopIfTrue="1">
      <formula>$A37&lt;&gt;""</formula>
    </cfRule>
  </conditionalFormatting>
  <conditionalFormatting sqref="A38:BE38">
    <cfRule type="expression" dxfId="284" priority="10" stopIfTrue="1">
      <formula>$A38&lt;&gt;""</formula>
    </cfRule>
  </conditionalFormatting>
  <conditionalFormatting sqref="A39:BE39">
    <cfRule type="expression" dxfId="283" priority="9" stopIfTrue="1">
      <formula>$A39&lt;&gt;""</formula>
    </cfRule>
  </conditionalFormatting>
  <conditionalFormatting sqref="A7:BE7">
    <cfRule type="expression" dxfId="282" priority="1" stopIfTrue="1">
      <formula>$A7&lt;&gt;""</formula>
    </cfRule>
  </conditionalFormatting>
  <conditionalFormatting sqref="A40:BE40">
    <cfRule type="expression" dxfId="281" priority="7" stopIfTrue="1">
      <formula>$A40&lt;&gt;""</formula>
    </cfRule>
  </conditionalFormatting>
  <conditionalFormatting sqref="A41:BE41">
    <cfRule type="expression" dxfId="280" priority="6" stopIfTrue="1">
      <formula>$A41&lt;&gt;""</formula>
    </cfRule>
  </conditionalFormatting>
  <conditionalFormatting sqref="A42:BE42">
    <cfRule type="expression" dxfId="279" priority="5" stopIfTrue="1">
      <formula>$A42&lt;&gt;""</formula>
    </cfRule>
  </conditionalFormatting>
  <conditionalFormatting sqref="A43:BE43">
    <cfRule type="expression" dxfId="278" priority="4" stopIfTrue="1">
      <formula>$A43&lt;&gt;""</formula>
    </cfRule>
  </conditionalFormatting>
  <conditionalFormatting sqref="A44:BE44">
    <cfRule type="expression" dxfId="277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8" man="1"/>
    <brk id="17" min="1" max="38" man="1"/>
    <brk id="25" min="1" max="38" man="1"/>
    <brk id="33" min="1" max="38" man="1"/>
    <brk id="41" min="1" max="38" man="1"/>
    <brk id="49" min="1" max="3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200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470</v>
      </c>
      <c r="C7" s="78" t="s">
        <v>194</v>
      </c>
      <c r="D7" s="101">
        <f>SUM($D$8:$D$13)</f>
        <v>206214</v>
      </c>
      <c r="E7" s="101">
        <f>SUM($E$8:$E$13)</f>
        <v>0</v>
      </c>
      <c r="F7" s="101">
        <f>COUNTIF($F$8:$F$13,"&lt;&gt;") - COUNTIF($F$8:$F$13,"&lt; &gt;")</f>
        <v>5</v>
      </c>
      <c r="G7" s="101">
        <f>COUNTIF($G$8:$G$13,"&lt;&gt;") - COUNTIF($G$8:$G$13,"&lt; &gt;")</f>
        <v>5</v>
      </c>
      <c r="H7" s="101">
        <f>SUM($H$8:$H$13)</f>
        <v>21903</v>
      </c>
      <c r="I7" s="101">
        <f>SUM($I$8:$I$13)</f>
        <v>0</v>
      </c>
      <c r="J7" s="101">
        <f>COUNTIF($J$8:$J$13,"&lt;&gt;") - COUNTIF($J$8:$J$13,"&lt; &gt;")</f>
        <v>4</v>
      </c>
      <c r="K7" s="101">
        <f>COUNTIF($K$8:$K$13,"&lt;&gt;") - COUNTIF($K$8:$K$13,"&lt; &gt;")</f>
        <v>4</v>
      </c>
      <c r="L7" s="101">
        <f>SUM($L$8:$L$13)</f>
        <v>33897</v>
      </c>
      <c r="M7" s="101">
        <f>SUM($M$8:$M$13)</f>
        <v>0</v>
      </c>
      <c r="N7" s="101">
        <f>COUNTIF($N$8:$N$13,"&lt;&gt;") - COUNTIF($N$8:$N$13,"&lt; &gt;")</f>
        <v>4</v>
      </c>
      <c r="O7" s="101">
        <f>COUNTIF($O$8:$O$13,"&lt;&gt;") - COUNTIF($O$8:$O$13,"&lt; &gt;")</f>
        <v>4</v>
      </c>
      <c r="P7" s="101">
        <f>SUM($P$8:$P$13)</f>
        <v>1812</v>
      </c>
      <c r="Q7" s="101">
        <f>SUM($Q$8:$Q$13)</f>
        <v>0</v>
      </c>
      <c r="R7" s="101">
        <f>COUNTIF($R$8:$R$13,"&lt;&gt;") - COUNTIF($R$8:$R$13,"&lt; &gt;")</f>
        <v>2</v>
      </c>
      <c r="S7" s="101">
        <f>COUNTIF($S$8:$S$13,"&lt;&gt;") - COUNTIF($S$8:$S$13,"&lt; &gt;")</f>
        <v>2</v>
      </c>
      <c r="T7" s="101">
        <f>SUM($T$8:$T$13)</f>
        <v>840</v>
      </c>
      <c r="U7" s="101">
        <f>SUM($U$8:$U$13)</f>
        <v>0</v>
      </c>
      <c r="V7" s="101">
        <f>COUNTIF($V$8:$V$13,"&lt;&gt;") - COUNTIF($V$8:$V$13,"&lt; &gt;")</f>
        <v>1</v>
      </c>
      <c r="W7" s="101">
        <f>COUNTIF($W$8:$W$13,"&lt;&gt;") - COUNTIF($W$8:$W$13,"&lt; &gt;")</f>
        <v>1</v>
      </c>
      <c r="X7" s="101">
        <f>SUM($X$8:$X$13)</f>
        <v>19394</v>
      </c>
      <c r="Y7" s="101">
        <f>SUM($Y$8:$Y$13)</f>
        <v>0</v>
      </c>
      <c r="Z7" s="101">
        <f>COUNTIF($Z$8:$Z$13,"&lt;&gt;") - COUNTIF($Z$8:$Z$13,"&lt; &gt;")</f>
        <v>1</v>
      </c>
      <c r="AA7" s="101">
        <f>COUNTIF($AA$8:$AA$13,"&lt;&gt;") - COUNTIF($AA$8:$AA$13,"&lt; &gt;")</f>
        <v>1</v>
      </c>
      <c r="AB7" s="101">
        <f>SUM($AB$8:$AB$13)</f>
        <v>5396</v>
      </c>
      <c r="AC7" s="101">
        <f>SUM($AC$8:$AC$13)</f>
        <v>0</v>
      </c>
      <c r="AD7" s="101">
        <f>COUNTIF($AD$8:$AD$13,"&lt;&gt;") - COUNTIF($AD$8:$AD$13,"&lt; &gt;")</f>
        <v>1</v>
      </c>
      <c r="AE7" s="101">
        <f>COUNTIF($AE$8:$AE$13,"&lt;&gt;") - COUNTIF($AE$8:$AE$13,"&lt; &gt;")</f>
        <v>1</v>
      </c>
      <c r="AF7" s="101">
        <f>SUM($AF$8:$AF$13)</f>
        <v>916</v>
      </c>
      <c r="AG7" s="101">
        <f>SUM($AG$8:$AG$13)</f>
        <v>0</v>
      </c>
      <c r="AH7" s="101">
        <f>COUNTIF($AH$8:$AH$13,"&lt;&gt;") - COUNTIF($AH$8:$AH$13,"&lt; &gt;")</f>
        <v>1</v>
      </c>
      <c r="AI7" s="101">
        <f>COUNTIF($AI$8:$AI$13,"&lt;&gt;") - COUNTIF($AI$8:$AI$13,"&lt; &gt;")</f>
        <v>1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1</v>
      </c>
      <c r="AM7" s="101">
        <f>COUNTIF($AM$8:$AM$13,"&lt;&gt;") - COUNTIF($AM$8:$AM$13,"&lt; &gt;")</f>
        <v>1</v>
      </c>
      <c r="AN7" s="101">
        <f>SUM($AN$8:$AN$13)</f>
        <v>122056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415</v>
      </c>
      <c r="B8" s="83" t="s">
        <v>438</v>
      </c>
      <c r="C8" s="80" t="s">
        <v>442</v>
      </c>
      <c r="D8" s="81">
        <f>SUM(H8,L8,P8,T8,X8,AB8,AF8,AJ8,AN8,AR8,AV8,AZ8,BD8,BH8,BL8,BP8,BT8,BX8,CB8,CF8,CJ8,CN8,CR8,CV8,CZ8,DD8,DH8,DL8,DP8,DT8)</f>
        <v>1092</v>
      </c>
      <c r="E8" s="81">
        <f>SUM(I8,M8,Q8,U8,Y8,AC8,AG8,AK8,AO8,AS8,AW8,BA8,BE8,BI8,BM8,BQ8,BU8,BY8,CC8,CG8,CK8,CO8,CS8,CW8,DA8,DE8,DI8,DM8,DQ8,DU8)</f>
        <v>0</v>
      </c>
      <c r="F8" s="97" t="s">
        <v>372</v>
      </c>
      <c r="G8" s="82" t="s">
        <v>374</v>
      </c>
      <c r="H8" s="81">
        <v>47</v>
      </c>
      <c r="I8" s="81">
        <v>0</v>
      </c>
      <c r="J8" s="103" t="s">
        <v>381</v>
      </c>
      <c r="K8" s="104" t="s">
        <v>383</v>
      </c>
      <c r="L8" s="102">
        <v>1025</v>
      </c>
      <c r="M8" s="102">
        <v>0</v>
      </c>
      <c r="N8" s="103" t="s">
        <v>387</v>
      </c>
      <c r="O8" s="104" t="s">
        <v>389</v>
      </c>
      <c r="P8" s="102">
        <v>20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206</v>
      </c>
      <c r="B9" s="83" t="s">
        <v>445</v>
      </c>
      <c r="C9" s="80" t="s">
        <v>448</v>
      </c>
      <c r="D9" s="81">
        <f>SUM(H9,L9,P9,T9,X9,AB9,AF9,AJ9,AN9,AR9,AV9,AZ9,BD9,BH9,BL9,BP9,BT9,BX9,CB9,CF9,CJ9,CN9,CR9,CV9,CZ9,DD9,DH9,DL9,DP9,DT9)</f>
        <v>3214</v>
      </c>
      <c r="E9" s="81">
        <f>SUM(I9,M9,Q9,U9,Y9,AC9,AG9,AK9,AO9,AS9,AW9,BA9,BE9,BI9,BM9,BQ9,BU9,BY9,CC9,CG9,CK9,CO9,CS9,CW9,DA9,DE9,DI9,DM9,DQ9,DU9)</f>
        <v>0</v>
      </c>
      <c r="F9" s="97" t="s">
        <v>233</v>
      </c>
      <c r="G9" s="82" t="s">
        <v>235</v>
      </c>
      <c r="H9" s="81">
        <v>781</v>
      </c>
      <c r="I9" s="81">
        <v>0</v>
      </c>
      <c r="J9" s="103" t="s">
        <v>250</v>
      </c>
      <c r="K9" s="104" t="s">
        <v>252</v>
      </c>
      <c r="L9" s="102">
        <v>791</v>
      </c>
      <c r="M9" s="102">
        <v>0</v>
      </c>
      <c r="N9" s="103" t="s">
        <v>335</v>
      </c>
      <c r="O9" s="104" t="s">
        <v>337</v>
      </c>
      <c r="P9" s="102">
        <v>802</v>
      </c>
      <c r="Q9" s="102">
        <v>0</v>
      </c>
      <c r="R9" s="103" t="s">
        <v>344</v>
      </c>
      <c r="S9" s="104" t="s">
        <v>346</v>
      </c>
      <c r="T9" s="102">
        <v>840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440</v>
      </c>
      <c r="B10" s="83" t="s">
        <v>452</v>
      </c>
      <c r="C10" s="80" t="s">
        <v>453</v>
      </c>
      <c r="D10" s="81">
        <f>SUM(H10,L10,P10,T10,X10,AB10,AF10,AJ10,AN10,AR10,AV10,AZ10,BD10,BH10,BL10,BP10,BT10,BX10,CB10,CF10,CJ10,CN10,CR10,CV10,CZ10,DD10,DH10,DL10,DP10,DT10)</f>
        <v>134</v>
      </c>
      <c r="E10" s="81">
        <f>SUM(I10,M10,Q10,U10,Y10,AC10,AG10,AK10,AO10,AS10,AW10,BA10,BE10,BI10,BM10,BQ10,BU10,BY10,CC10,CG10,CK10,CO10,CS10,CW10,DA10,DE10,DI10,DM10,DQ10,DU10)</f>
        <v>0</v>
      </c>
      <c r="F10" s="97" t="s">
        <v>361</v>
      </c>
      <c r="G10" s="82" t="s">
        <v>363</v>
      </c>
      <c r="H10" s="81">
        <v>134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458</v>
      </c>
      <c r="C11" s="80" t="s">
        <v>455</v>
      </c>
      <c r="D11" s="81">
        <f>SUM(H11,L11,P11,T11,X11,AB11,AF11,AJ11,AN11,AR11,AV11,AZ11,BD11,BH11,BL11,BP11,BT11,BX11,CB11,CF11,CJ11,CN11,CR11,CV11,CZ11,DD11,DH11,DL11,DP11,DT11)</f>
        <v>199014</v>
      </c>
      <c r="E11" s="81">
        <f>SUM(I11,M11,Q11,U11,Y11,AC11,AG11,AK11,AO11,AS11,AW11,BA11,BE11,BI11,BM11,BQ11,BU11,BY11,CC11,CG11,CK11,CO11,CS11,CW11,DA11,DE11,DI11,DM11,DQ11,DU11)</f>
        <v>0</v>
      </c>
      <c r="F11" s="97" t="s">
        <v>223</v>
      </c>
      <c r="G11" s="82" t="s">
        <v>225</v>
      </c>
      <c r="H11" s="81">
        <v>19633</v>
      </c>
      <c r="I11" s="81">
        <v>0</v>
      </c>
      <c r="J11" s="103" t="s">
        <v>242</v>
      </c>
      <c r="K11" s="104" t="s">
        <v>244</v>
      </c>
      <c r="L11" s="102">
        <v>31619</v>
      </c>
      <c r="M11" s="102">
        <v>0</v>
      </c>
      <c r="N11" s="103" t="s">
        <v>282</v>
      </c>
      <c r="O11" s="104" t="s">
        <v>284</v>
      </c>
      <c r="P11" s="102">
        <v>0</v>
      </c>
      <c r="Q11" s="102">
        <v>0</v>
      </c>
      <c r="R11" s="103" t="s">
        <v>288</v>
      </c>
      <c r="S11" s="104" t="s">
        <v>290</v>
      </c>
      <c r="T11" s="102">
        <v>0</v>
      </c>
      <c r="U11" s="102">
        <v>0</v>
      </c>
      <c r="V11" s="103" t="s">
        <v>296</v>
      </c>
      <c r="W11" s="104" t="s">
        <v>298</v>
      </c>
      <c r="X11" s="102">
        <v>19394</v>
      </c>
      <c r="Y11" s="102">
        <v>0</v>
      </c>
      <c r="Z11" s="103" t="s">
        <v>304</v>
      </c>
      <c r="AA11" s="104" t="s">
        <v>306</v>
      </c>
      <c r="AB11" s="102">
        <v>5396</v>
      </c>
      <c r="AC11" s="102">
        <v>0</v>
      </c>
      <c r="AD11" s="103" t="s">
        <v>311</v>
      </c>
      <c r="AE11" s="104" t="s">
        <v>313</v>
      </c>
      <c r="AF11" s="102">
        <v>916</v>
      </c>
      <c r="AG11" s="102">
        <v>0</v>
      </c>
      <c r="AH11" s="103" t="s">
        <v>321</v>
      </c>
      <c r="AI11" s="104" t="s">
        <v>323</v>
      </c>
      <c r="AJ11" s="102">
        <v>0</v>
      </c>
      <c r="AK11" s="102">
        <v>0</v>
      </c>
      <c r="AL11" s="103" t="s">
        <v>328</v>
      </c>
      <c r="AM11" s="104" t="s">
        <v>330</v>
      </c>
      <c r="AN11" s="102">
        <v>122056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209</v>
      </c>
      <c r="B12" s="83" t="s">
        <v>463</v>
      </c>
      <c r="C12" s="80" t="s">
        <v>464</v>
      </c>
      <c r="D12" s="81">
        <f>SUM(H12,L12,P12,T12,X12,AB12,AF12,AJ12,AN12,AR12,AV12,AZ12,BD12,BH12,BL12,BP12,BT12,BX12,CB12,CF12,CJ12,CN12,CR12,CV12,CZ12,DD12,DH12,DL12,DP12,DT12)</f>
        <v>2760</v>
      </c>
      <c r="E12" s="81">
        <f>SUM(I12,M12,Q12,U12,Y12,AC12,AG12,AK12,AO12,AS12,AW12,BA12,BE12,BI12,BM12,BQ12,BU12,BY12,CC12,CG12,CK12,CO12,CS12,CW12,DA12,DE12,DI12,DM12,DQ12,DU12)</f>
        <v>0</v>
      </c>
      <c r="F12" s="97" t="s">
        <v>267</v>
      </c>
      <c r="G12" s="82" t="s">
        <v>269</v>
      </c>
      <c r="H12" s="81">
        <v>1308</v>
      </c>
      <c r="I12" s="81">
        <v>0</v>
      </c>
      <c r="J12" s="103" t="s">
        <v>409</v>
      </c>
      <c r="K12" s="104" t="s">
        <v>411</v>
      </c>
      <c r="L12" s="102">
        <v>462</v>
      </c>
      <c r="M12" s="102">
        <v>0</v>
      </c>
      <c r="N12" s="103" t="s">
        <v>417</v>
      </c>
      <c r="O12" s="104" t="s">
        <v>419</v>
      </c>
      <c r="P12" s="102">
        <v>990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468</v>
      </c>
      <c r="C13" s="80" t="s">
        <v>469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4:DU963">
    <cfRule type="expression" dxfId="274" priority="261" stopIfTrue="1">
      <formula>$A14&lt;&gt;""</formula>
    </cfRule>
  </conditionalFormatting>
  <conditionalFormatting sqref="BN13:BQ13">
    <cfRule type="expression" dxfId="244" priority="16" stopIfTrue="1">
      <formula>$A27&lt;&gt;""</formula>
    </cfRule>
  </conditionalFormatting>
  <conditionalFormatting sqref="A7:DU7">
    <cfRule type="expression" dxfId="243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2021-12-23T07:46:15Z</dcterms:modified>
</cp:coreProperties>
</file>