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3岩手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'災害廃棄物事業経費（歳出）'!$2:$17</definedName>
    <definedName name="_xlnm.Print_Area" localSheetId="2">'災害廃棄物事業経費（歳入）'!$2:$17</definedName>
    <definedName name="_xlnm.Print_Area" localSheetId="0">'災害廃棄物事業経費（市町村）'!$2:$16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CG17" i="4"/>
  <c r="CE17" i="4"/>
  <c r="BZ17" i="4"/>
  <c r="BY17" i="4"/>
  <c r="BT17" i="4"/>
  <c r="BS17" i="4"/>
  <c r="BM17" i="4"/>
  <c r="BL17" i="4"/>
  <c r="CH17" i="4"/>
  <c r="CB17" i="4"/>
  <c r="BU17" i="4"/>
  <c r="BN17" i="4"/>
  <c r="CD17" i="4"/>
  <c r="CC17" i="4"/>
  <c r="BX17" i="4"/>
  <c r="BV17" i="4"/>
  <c r="BR17" i="4"/>
  <c r="BK17" i="4"/>
  <c r="DH8" i="2"/>
  <c r="DA8" i="2"/>
  <c r="CU8" i="2"/>
  <c r="CN8" i="2"/>
  <c r="DI8" i="2"/>
  <c r="DE8" i="2"/>
  <c r="DD8" i="2"/>
  <c r="DC8" i="2"/>
  <c r="CY8" i="2"/>
  <c r="CX8" i="2"/>
  <c r="BU8" i="2"/>
  <c r="CV8" i="2"/>
  <c r="CS8" i="2"/>
  <c r="CO8" i="2"/>
  <c r="CL8" i="2"/>
  <c r="CK8" i="2"/>
  <c r="BH8" i="2"/>
  <c r="DF8" i="2"/>
  <c r="AX8" i="2"/>
  <c r="CZ8" i="2"/>
  <c r="AS8" i="2"/>
  <c r="CT8" i="2"/>
  <c r="AN8" i="2"/>
  <c r="CM8" i="2"/>
  <c r="AF8" i="2"/>
  <c r="AE8" i="2" s="1"/>
  <c r="N8" i="2"/>
  <c r="E8" i="2"/>
  <c r="BE16" i="5"/>
  <c r="BB16" i="5"/>
  <c r="AW16" i="5"/>
  <c r="AT16" i="5"/>
  <c r="AO16" i="5"/>
  <c r="AL16" i="5"/>
  <c r="AG16" i="5"/>
  <c r="H16" i="5"/>
  <c r="G16" i="5"/>
  <c r="N16" i="5"/>
  <c r="D16" i="5"/>
  <c r="K16" i="4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V16" i="4"/>
  <c r="BS16" i="4"/>
  <c r="BR16" i="4"/>
  <c r="BM16" i="4"/>
  <c r="BL16" i="4"/>
  <c r="BK16" i="4"/>
  <c r="DH16" i="1"/>
  <c r="CV16" i="1"/>
  <c r="DF16" i="1"/>
  <c r="BZ16" i="1"/>
  <c r="DA16" i="1"/>
  <c r="CZ16" i="1"/>
  <c r="CY16" i="1"/>
  <c r="CU16" i="1"/>
  <c r="CT16" i="1"/>
  <c r="BP16" i="1"/>
  <c r="CO16" i="1"/>
  <c r="CN16" i="1"/>
  <c r="BH16" i="1"/>
  <c r="DI16" i="1"/>
  <c r="DD16" i="1"/>
  <c r="DC16" i="1"/>
  <c r="CX16" i="1"/>
  <c r="AN16" i="1"/>
  <c r="CL16" i="1"/>
  <c r="AF16" i="1"/>
  <c r="AE16" i="1" s="1"/>
  <c r="N16" i="1"/>
  <c r="E16" i="1"/>
  <c r="BE15" i="5"/>
  <c r="BB15" i="5"/>
  <c r="AW15" i="5"/>
  <c r="AT15" i="5"/>
  <c r="AO15" i="5"/>
  <c r="AL15" i="5"/>
  <c r="AG15" i="5"/>
  <c r="H15" i="5"/>
  <c r="Q15" i="5"/>
  <c r="E15" i="5"/>
  <c r="D15" i="5"/>
  <c r="G15" i="5"/>
  <c r="CG15" i="4"/>
  <c r="BZ15" i="4"/>
  <c r="BU15" i="4"/>
  <c r="BT15" i="4"/>
  <c r="BN15" i="4"/>
  <c r="CH15" i="4"/>
  <c r="CE15" i="4"/>
  <c r="CD15" i="4"/>
  <c r="CC15" i="4"/>
  <c r="BY15" i="4"/>
  <c r="BX15" i="4"/>
  <c r="BW15" i="4"/>
  <c r="BV15" i="4"/>
  <c r="BS15" i="4"/>
  <c r="BR15" i="4"/>
  <c r="BM15" i="4"/>
  <c r="BL15" i="4"/>
  <c r="BK15" i="4"/>
  <c r="DH15" i="1"/>
  <c r="CV15" i="1"/>
  <c r="DF15" i="1"/>
  <c r="BZ15" i="1"/>
  <c r="DA15" i="1"/>
  <c r="CZ15" i="1"/>
  <c r="CY15" i="1"/>
  <c r="CU15" i="1"/>
  <c r="CT15" i="1"/>
  <c r="BP15" i="1"/>
  <c r="CO15" i="1"/>
  <c r="CN15" i="1"/>
  <c r="CM15" i="1"/>
  <c r="DI15" i="1"/>
  <c r="DD15" i="1"/>
  <c r="DC15" i="1"/>
  <c r="CX15" i="1"/>
  <c r="AN15" i="1"/>
  <c r="CL15" i="1"/>
  <c r="AF15" i="1"/>
  <c r="AE15" i="1" s="1"/>
  <c r="N15" i="1"/>
  <c r="E15" i="1"/>
  <c r="BE14" i="5"/>
  <c r="BB14" i="5"/>
  <c r="AW14" i="5"/>
  <c r="AT14" i="5"/>
  <c r="AO14" i="5"/>
  <c r="AL14" i="5"/>
  <c r="AG14" i="5"/>
  <c r="H14" i="5"/>
  <c r="G14" i="5"/>
  <c r="N14" i="5"/>
  <c r="D14" i="5"/>
  <c r="CG14" i="4"/>
  <c r="BZ14" i="4"/>
  <c r="BU14" i="4"/>
  <c r="BT14" i="4"/>
  <c r="BN14" i="4"/>
  <c r="CE14" i="4"/>
  <c r="CD14" i="4"/>
  <c r="BY14" i="4"/>
  <c r="BX14" i="4"/>
  <c r="BS14" i="4"/>
  <c r="BM14" i="4"/>
  <c r="BL14" i="4"/>
  <c r="CH14" i="4"/>
  <c r="CC14" i="4"/>
  <c r="CB14" i="4"/>
  <c r="BW14" i="4"/>
  <c r="BK14" i="4"/>
  <c r="BJ14" i="4"/>
  <c r="M14" i="3"/>
  <c r="DD14" i="1"/>
  <c r="CX14" i="1"/>
  <c r="CL14" i="1"/>
  <c r="DI14" i="1"/>
  <c r="DH14" i="1"/>
  <c r="DE14" i="1"/>
  <c r="DC14" i="1"/>
  <c r="BZ14" i="1"/>
  <c r="CY14" i="1"/>
  <c r="BU14" i="1"/>
  <c r="CV14" i="1"/>
  <c r="BP14" i="1"/>
  <c r="CM14" i="1"/>
  <c r="CK14" i="1"/>
  <c r="BH14" i="1"/>
  <c r="BG14" i="1" s="1"/>
  <c r="DF14" i="1"/>
  <c r="AX14" i="1"/>
  <c r="DA14" i="1"/>
  <c r="AS14" i="1"/>
  <c r="CU14" i="1"/>
  <c r="CT14" i="1"/>
  <c r="AN14" i="1"/>
  <c r="CO14" i="1"/>
  <c r="CN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E13" i="5"/>
  <c r="D13" i="5"/>
  <c r="G13" i="5"/>
  <c r="CH13" i="4"/>
  <c r="CG13" i="4"/>
  <c r="CB13" i="4"/>
  <c r="BU13" i="4"/>
  <c r="BJ13" i="4"/>
  <c r="CE13" i="4"/>
  <c r="CD13" i="4"/>
  <c r="CA13" i="4"/>
  <c r="BZ13" i="4"/>
  <c r="BY13" i="4"/>
  <c r="BX13" i="4"/>
  <c r="BT13" i="4"/>
  <c r="BS13" i="4"/>
  <c r="BR13" i="4"/>
  <c r="BN13" i="4"/>
  <c r="BM13" i="4"/>
  <c r="BL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E12" i="5"/>
  <c r="H12" i="5"/>
  <c r="BD12" i="4" s="1"/>
  <c r="G12" i="5"/>
  <c r="I12" i="5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I12" i="1"/>
  <c r="DH12" i="1"/>
  <c r="DC12" i="1"/>
  <c r="CV12" i="1"/>
  <c r="CK12" i="1"/>
  <c r="BZ12" i="1"/>
  <c r="DA12" i="1"/>
  <c r="CZ12" i="1"/>
  <c r="CU12" i="1"/>
  <c r="CT12" i="1"/>
  <c r="CO12" i="1"/>
  <c r="CN12" i="1"/>
  <c r="DE12" i="1"/>
  <c r="DD12" i="1"/>
  <c r="CY12" i="1"/>
  <c r="CX12" i="1"/>
  <c r="CS12" i="1"/>
  <c r="AN12" i="1"/>
  <c r="CM12" i="1"/>
  <c r="CL12" i="1"/>
  <c r="N12" i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H11" i="4"/>
  <c r="CG11" i="4"/>
  <c r="CB11" i="4"/>
  <c r="BU11" i="4"/>
  <c r="BJ11" i="4"/>
  <c r="CE11" i="4"/>
  <c r="CD11" i="4"/>
  <c r="CA11" i="4"/>
  <c r="BZ11" i="4"/>
  <c r="BY11" i="4"/>
  <c r="BX11" i="4"/>
  <c r="BV11" i="4"/>
  <c r="BT11" i="4"/>
  <c r="BS11" i="4"/>
  <c r="BR11" i="4"/>
  <c r="BN11" i="4"/>
  <c r="BM11" i="4"/>
  <c r="BL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V10" i="4"/>
  <c r="BS10" i="4"/>
  <c r="BR10" i="4"/>
  <c r="BM10" i="4"/>
  <c r="BL10" i="4"/>
  <c r="BK10" i="4"/>
  <c r="DH10" i="1"/>
  <c r="DE10" i="1"/>
  <c r="CY10" i="1"/>
  <c r="CV10" i="1"/>
  <c r="CS10" i="1"/>
  <c r="CM10" i="1"/>
  <c r="DI10" i="1"/>
  <c r="DF10" i="1"/>
  <c r="DD10" i="1"/>
  <c r="BZ10" i="1"/>
  <c r="DA10" i="1"/>
  <c r="CZ10" i="1"/>
  <c r="CX10" i="1"/>
  <c r="CU10" i="1"/>
  <c r="CT10" i="1"/>
  <c r="CO10" i="1"/>
  <c r="CN10" i="1"/>
  <c r="CL10" i="1"/>
  <c r="BH10" i="1"/>
  <c r="AX10" i="1"/>
  <c r="AS10" i="1"/>
  <c r="AN10" i="1"/>
  <c r="AF10" i="1"/>
  <c r="AE10" i="1" s="1"/>
  <c r="N10" i="1"/>
  <c r="BE9" i="5"/>
  <c r="BB9" i="5"/>
  <c r="AW9" i="5"/>
  <c r="AT9" i="5"/>
  <c r="AO9" i="5"/>
  <c r="AL9" i="5"/>
  <c r="AG9" i="5"/>
  <c r="E9" i="5"/>
  <c r="Q9" i="5"/>
  <c r="G9" i="5"/>
  <c r="N9" i="5"/>
  <c r="H9" i="5"/>
  <c r="CE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Q9" i="4"/>
  <c r="BM9" i="4"/>
  <c r="BL9" i="4"/>
  <c r="BK9" i="4"/>
  <c r="DI9" i="1"/>
  <c r="DH9" i="1"/>
  <c r="DC9" i="1"/>
  <c r="CV9" i="1"/>
  <c r="CK9" i="1"/>
  <c r="DF9" i="1"/>
  <c r="DA9" i="1"/>
  <c r="CZ9" i="1"/>
  <c r="CU9" i="1"/>
  <c r="CT9" i="1"/>
  <c r="CO9" i="1"/>
  <c r="BH9" i="1"/>
  <c r="DE9" i="1"/>
  <c r="AX9" i="1"/>
  <c r="CY9" i="1"/>
  <c r="AS9" i="1"/>
  <c r="CS9" i="1"/>
  <c r="AN9" i="1"/>
  <c r="CM9" i="1"/>
  <c r="AF9" i="1"/>
  <c r="AE9" i="1" s="1"/>
  <c r="N9" i="1"/>
  <c r="E9" i="1"/>
  <c r="BE8" i="5"/>
  <c r="BB8" i="5"/>
  <c r="AW8" i="5"/>
  <c r="AT8" i="5"/>
  <c r="AO8" i="5"/>
  <c r="AL8" i="5"/>
  <c r="AG8" i="5"/>
  <c r="E8" i="5"/>
  <c r="Q8" i="5"/>
  <c r="G8" i="5"/>
  <c r="N8" i="5"/>
  <c r="H8" i="5"/>
  <c r="BD8" i="4" s="1"/>
  <c r="CH8" i="4"/>
  <c r="CC8" i="4"/>
  <c r="CB8" i="4"/>
  <c r="BW8" i="4"/>
  <c r="BK8" i="4"/>
  <c r="BJ8" i="4"/>
  <c r="BZ8" i="4"/>
  <c r="BT8" i="4"/>
  <c r="BN8" i="4"/>
  <c r="CG8" i="4"/>
  <c r="CE8" i="4"/>
  <c r="CD8" i="4"/>
  <c r="CA8" i="4"/>
  <c r="BY8" i="4"/>
  <c r="BV8" i="4"/>
  <c r="BU8" i="4"/>
  <c r="BS8" i="4"/>
  <c r="BM8" i="4"/>
  <c r="BL8" i="4"/>
  <c r="M8" i="3"/>
  <c r="DI8" i="1"/>
  <c r="DH8" i="1"/>
  <c r="DC8" i="1"/>
  <c r="CV8" i="1"/>
  <c r="CK8" i="1"/>
  <c r="DF8" i="1"/>
  <c r="DE8" i="1"/>
  <c r="DA8" i="1"/>
  <c r="CZ8" i="1"/>
  <c r="CY8" i="1"/>
  <c r="CU8" i="1"/>
  <c r="CT8" i="1"/>
  <c r="CS8" i="1"/>
  <c r="CO8" i="1"/>
  <c r="CN8" i="1"/>
  <c r="CM8" i="1"/>
  <c r="AX8" i="1"/>
  <c r="AS8" i="1"/>
  <c r="AN8" i="1"/>
  <c r="AF8" i="1"/>
  <c r="AE8" i="1" s="1"/>
  <c r="N8" i="1"/>
  <c r="E8" i="1"/>
  <c r="J8" i="2" l="1"/>
  <c r="J7" i="2" s="1"/>
  <c r="J17" i="3"/>
  <c r="J7" i="3" s="1"/>
  <c r="S17" i="3"/>
  <c r="S7" i="3" s="1"/>
  <c r="S8" i="2"/>
  <c r="S7" i="2" s="1"/>
  <c r="BI17" i="4"/>
  <c r="BP17" i="4"/>
  <c r="CA17" i="4"/>
  <c r="BJ17" i="4"/>
  <c r="BQ17" i="4"/>
  <c r="BW17" i="4"/>
  <c r="D17" i="3"/>
  <c r="M17" i="3"/>
  <c r="CW8" i="2"/>
  <c r="AM8" i="2"/>
  <c r="BF8" i="2" s="1"/>
  <c r="M8" i="2"/>
  <c r="CJ8" i="2"/>
  <c r="D8" i="2"/>
  <c r="BG8" i="2"/>
  <c r="CI8" i="2" s="1"/>
  <c r="BZ8" i="2"/>
  <c r="DB8" i="2" s="1"/>
  <c r="BP8" i="2"/>
  <c r="AM16" i="4"/>
  <c r="BO16" i="4" s="1"/>
  <c r="I16" i="5"/>
  <c r="BN16" i="1"/>
  <c r="BD16" i="4"/>
  <c r="CE16" i="1"/>
  <c r="AL16" i="1"/>
  <c r="E16" i="5"/>
  <c r="F16" i="5" s="1"/>
  <c r="Q16" i="5"/>
  <c r="CA16" i="4"/>
  <c r="BP16" i="4"/>
  <c r="BI16" i="4"/>
  <c r="BQ16" i="4"/>
  <c r="BJ16" i="4"/>
  <c r="CB16" i="4"/>
  <c r="D16" i="3"/>
  <c r="M16" i="3"/>
  <c r="M16" i="1"/>
  <c r="D16" i="1"/>
  <c r="CR16" i="1"/>
  <c r="CJ16" i="1"/>
  <c r="BG16" i="1"/>
  <c r="CI16" i="1" s="1"/>
  <c r="CK16" i="1"/>
  <c r="BU16" i="1"/>
  <c r="BO16" i="1" s="1"/>
  <c r="CM16" i="1"/>
  <c r="CS16" i="1"/>
  <c r="DE16" i="1"/>
  <c r="AX16" i="1"/>
  <c r="DB16" i="1" s="1"/>
  <c r="AS16" i="1"/>
  <c r="I15" i="5"/>
  <c r="AM15" i="4"/>
  <c r="AL15" i="1"/>
  <c r="K15" i="4"/>
  <c r="BO15" i="4" s="1"/>
  <c r="F15" i="5"/>
  <c r="AB15" i="4"/>
  <c r="BC15" i="1"/>
  <c r="BD15" i="4"/>
  <c r="CE15" i="1"/>
  <c r="N15" i="5"/>
  <c r="BN15" i="1"/>
  <c r="CP15" i="1" s="1"/>
  <c r="BQ15" i="4"/>
  <c r="BI15" i="4"/>
  <c r="BP15" i="4"/>
  <c r="CA15" i="4"/>
  <c r="BJ15" i="4"/>
  <c r="CB15" i="4"/>
  <c r="D15" i="3"/>
  <c r="M15" i="3"/>
  <c r="M15" i="1"/>
  <c r="D15" i="1"/>
  <c r="CR15" i="1"/>
  <c r="CK15" i="1"/>
  <c r="BH15" i="1"/>
  <c r="BU15" i="1"/>
  <c r="CS15" i="1"/>
  <c r="DE15" i="1"/>
  <c r="AX15" i="1"/>
  <c r="DB15" i="1" s="1"/>
  <c r="AS15" i="1"/>
  <c r="AM15" i="1" s="1"/>
  <c r="BF15" i="1" s="1"/>
  <c r="AM14" i="4"/>
  <c r="BN14" i="1"/>
  <c r="I14" i="5"/>
  <c r="BD14" i="4"/>
  <c r="CE14" i="1"/>
  <c r="AL14" i="1"/>
  <c r="K14" i="4"/>
  <c r="E14" i="5"/>
  <c r="F14" i="5" s="1"/>
  <c r="Q14" i="5"/>
  <c r="BQ14" i="4"/>
  <c r="BR14" i="4"/>
  <c r="CA14" i="4"/>
  <c r="CW14" i="1"/>
  <c r="AM14" i="1"/>
  <c r="BF14" i="1" s="1"/>
  <c r="BO14" i="1"/>
  <c r="CR14" i="1"/>
  <c r="DB14" i="1"/>
  <c r="CI14" i="1"/>
  <c r="CS14" i="1"/>
  <c r="E14" i="1"/>
  <c r="CZ14" i="1"/>
  <c r="CJ14" i="1"/>
  <c r="I13" i="5"/>
  <c r="BD13" i="4"/>
  <c r="CE13" i="1"/>
  <c r="AL13" i="1"/>
  <c r="K13" i="4"/>
  <c r="F13" i="5"/>
  <c r="BC13" i="1"/>
  <c r="AB13" i="4"/>
  <c r="CF13" i="4" s="1"/>
  <c r="BN13" i="1"/>
  <c r="AM13" i="4"/>
  <c r="N13" i="5"/>
  <c r="BI13" i="4"/>
  <c r="BV13" i="4"/>
  <c r="BQ13" i="4"/>
  <c r="BK13" i="4"/>
  <c r="CC13" i="4"/>
  <c r="BW13" i="4"/>
  <c r="D13" i="1"/>
  <c r="AM13" i="1"/>
  <c r="BF13" i="1" s="1"/>
  <c r="CR13" i="1"/>
  <c r="CK13" i="1"/>
  <c r="DC13" i="1"/>
  <c r="BH13" i="1"/>
  <c r="BZ13" i="1"/>
  <c r="DB13" i="1" s="1"/>
  <c r="BU13" i="1"/>
  <c r="CW13" i="1" s="1"/>
  <c r="CS13" i="1"/>
  <c r="CE12" i="1"/>
  <c r="AB12" i="4"/>
  <c r="CF12" i="4" s="1"/>
  <c r="BC12" i="1"/>
  <c r="AM12" i="4"/>
  <c r="N12" i="5"/>
  <c r="D12" i="5"/>
  <c r="BN12" i="1"/>
  <c r="BI12" i="4"/>
  <c r="BQ12" i="4"/>
  <c r="CA12" i="4"/>
  <c r="BP12" i="4"/>
  <c r="CB12" i="4"/>
  <c r="BJ12" i="4"/>
  <c r="D12" i="1"/>
  <c r="BH12" i="1"/>
  <c r="BU12" i="1"/>
  <c r="AF12" i="1"/>
  <c r="AE12" i="1" s="1"/>
  <c r="AX12" i="1"/>
  <c r="DB12" i="1" s="1"/>
  <c r="BP12" i="1"/>
  <c r="DF12" i="1"/>
  <c r="M12" i="1"/>
  <c r="AS12" i="1"/>
  <c r="I11" i="5"/>
  <c r="CE11" i="1"/>
  <c r="BD11" i="4"/>
  <c r="K11" i="4"/>
  <c r="AL11" i="1"/>
  <c r="F11" i="5"/>
  <c r="BC11" i="1"/>
  <c r="AB11" i="4"/>
  <c r="BN11" i="1"/>
  <c r="AM11" i="4"/>
  <c r="N11" i="5"/>
  <c r="BP11" i="4"/>
  <c r="BI11" i="4"/>
  <c r="BK11" i="4"/>
  <c r="BQ11" i="4"/>
  <c r="CC11" i="4"/>
  <c r="BW11" i="4"/>
  <c r="D11" i="3"/>
  <c r="AM11" i="1"/>
  <c r="D11" i="1"/>
  <c r="BF11" i="1"/>
  <c r="CR11" i="1"/>
  <c r="N11" i="1"/>
  <c r="M11" i="1" s="1"/>
  <c r="CK11" i="1"/>
  <c r="DC11" i="1"/>
  <c r="BH11" i="1"/>
  <c r="BZ11" i="1"/>
  <c r="DB11" i="1" s="1"/>
  <c r="BU11" i="1"/>
  <c r="CW11" i="1" s="1"/>
  <c r="CS11" i="1"/>
  <c r="AM10" i="4"/>
  <c r="K10" i="4"/>
  <c r="BO10" i="4" s="1"/>
  <c r="AL10" i="1"/>
  <c r="CP10" i="1" s="1"/>
  <c r="F10" i="5"/>
  <c r="AB10" i="4"/>
  <c r="BC10" i="1"/>
  <c r="BD10" i="4"/>
  <c r="CE10" i="1"/>
  <c r="N10" i="5"/>
  <c r="I10" i="5"/>
  <c r="CA10" i="4"/>
  <c r="BP10" i="4"/>
  <c r="BI10" i="4"/>
  <c r="BQ10" i="4"/>
  <c r="BJ10" i="4"/>
  <c r="CB10" i="4"/>
  <c r="D10" i="3"/>
  <c r="M10" i="3"/>
  <c r="M10" i="1"/>
  <c r="BG10" i="1"/>
  <c r="CI10" i="1" s="1"/>
  <c r="CJ10" i="1"/>
  <c r="AM10" i="1"/>
  <c r="BF10" i="1" s="1"/>
  <c r="DB10" i="1"/>
  <c r="BU10" i="1"/>
  <c r="CW10" i="1" s="1"/>
  <c r="E10" i="1"/>
  <c r="BP10" i="1"/>
  <c r="CK10" i="1"/>
  <c r="DC10" i="1"/>
  <c r="BC9" i="1"/>
  <c r="DG9" i="1" s="1"/>
  <c r="AB9" i="4"/>
  <c r="AM9" i="4"/>
  <c r="I9" i="5"/>
  <c r="BN9" i="1"/>
  <c r="BD9" i="4"/>
  <c r="BD7" i="4" s="1"/>
  <c r="D9" i="5"/>
  <c r="BI9" i="4"/>
  <c r="CA9" i="4"/>
  <c r="BV9" i="4"/>
  <c r="BJ9" i="4"/>
  <c r="CB9" i="4"/>
  <c r="D9" i="3"/>
  <c r="M9" i="3"/>
  <c r="AM9" i="1"/>
  <c r="BF9" i="1"/>
  <c r="M9" i="1"/>
  <c r="D9" i="1"/>
  <c r="CJ9" i="1"/>
  <c r="BZ9" i="1"/>
  <c r="DB9" i="1" s="1"/>
  <c r="CL9" i="1"/>
  <c r="CX9" i="1"/>
  <c r="DD9" i="1"/>
  <c r="BU9" i="1"/>
  <c r="CW9" i="1" s="1"/>
  <c r="BP9" i="1"/>
  <c r="CN9" i="1"/>
  <c r="BG9" i="1"/>
  <c r="CI9" i="1" s="1"/>
  <c r="I8" i="5"/>
  <c r="AM8" i="4"/>
  <c r="AM7" i="4" s="1"/>
  <c r="BN8" i="1"/>
  <c r="AB8" i="4"/>
  <c r="BC8" i="1"/>
  <c r="CE8" i="1"/>
  <c r="D8" i="5"/>
  <c r="BI8" i="4"/>
  <c r="BQ8" i="4"/>
  <c r="BR8" i="4"/>
  <c r="BX8" i="4"/>
  <c r="M8" i="1"/>
  <c r="AM8" i="1"/>
  <c r="BF8" i="1" s="1"/>
  <c r="D8" i="1"/>
  <c r="BH8" i="1"/>
  <c r="CL8" i="1"/>
  <c r="CX8" i="1"/>
  <c r="BU8" i="1"/>
  <c r="CW8" i="1" s="1"/>
  <c r="BZ8" i="1"/>
  <c r="DB8" i="1" s="1"/>
  <c r="DD8" i="1"/>
  <c r="BP8" i="1"/>
  <c r="DG8" i="1" l="1"/>
  <c r="CE7" i="1"/>
  <c r="CF8" i="4"/>
  <c r="AB7" i="4"/>
  <c r="BN7" i="1"/>
  <c r="DG12" i="1"/>
  <c r="CF15" i="4"/>
  <c r="CF9" i="4"/>
  <c r="CF10" i="4"/>
  <c r="AB17" i="3"/>
  <c r="AB7" i="3" s="1"/>
  <c r="AB8" i="2"/>
  <c r="AB7" i="2" s="1"/>
  <c r="CI17" i="4"/>
  <c r="BH17" i="4"/>
  <c r="BO8" i="2"/>
  <c r="CR8" i="2"/>
  <c r="CP16" i="1"/>
  <c r="BC16" i="1"/>
  <c r="DG16" i="1" s="1"/>
  <c r="AB16" i="4"/>
  <c r="CF16" i="4" s="1"/>
  <c r="CI16" i="4"/>
  <c r="BH16" i="4"/>
  <c r="AM16" i="1"/>
  <c r="BF16" i="1" s="1"/>
  <c r="CH16" i="1"/>
  <c r="CW16" i="1"/>
  <c r="DG15" i="1"/>
  <c r="BH15" i="4"/>
  <c r="CI15" i="4"/>
  <c r="CW15" i="1"/>
  <c r="CJ15" i="1"/>
  <c r="BG15" i="1"/>
  <c r="CI15" i="1" s="1"/>
  <c r="BO15" i="1"/>
  <c r="AB14" i="4"/>
  <c r="CF14" i="4" s="1"/>
  <c r="BC14" i="1"/>
  <c r="DG14" i="1" s="1"/>
  <c r="BO14" i="4"/>
  <c r="CP14" i="1"/>
  <c r="BV14" i="4"/>
  <c r="BP14" i="4"/>
  <c r="BI14" i="4"/>
  <c r="D14" i="3"/>
  <c r="CQ14" i="1"/>
  <c r="CH14" i="1"/>
  <c r="DJ14" i="1" s="1"/>
  <c r="D14" i="1"/>
  <c r="CP13" i="1"/>
  <c r="BO13" i="4"/>
  <c r="DG13" i="1"/>
  <c r="BP13" i="4"/>
  <c r="BH13" i="4"/>
  <c r="CI13" i="4"/>
  <c r="D13" i="3"/>
  <c r="BO13" i="1"/>
  <c r="CQ13" i="1" s="1"/>
  <c r="BG13" i="1"/>
  <c r="CI13" i="1" s="1"/>
  <c r="CJ13" i="1"/>
  <c r="F12" i="5"/>
  <c r="AL12" i="1"/>
  <c r="CP12" i="1" s="1"/>
  <c r="K12" i="4"/>
  <c r="BO12" i="4" s="1"/>
  <c r="CI12" i="4"/>
  <c r="BH12" i="4"/>
  <c r="D12" i="3"/>
  <c r="AM12" i="1"/>
  <c r="BF12" i="1" s="1"/>
  <c r="CW12" i="1"/>
  <c r="CR12" i="1"/>
  <c r="BO12" i="1"/>
  <c r="CJ12" i="1"/>
  <c r="BG12" i="1"/>
  <c r="CI12" i="1" s="1"/>
  <c r="DG11" i="1"/>
  <c r="BO11" i="4"/>
  <c r="CP11" i="1"/>
  <c r="CF11" i="4"/>
  <c r="BH11" i="4"/>
  <c r="CI11" i="4"/>
  <c r="BO11" i="1"/>
  <c r="CH11" i="1" s="1"/>
  <c r="DJ11" i="1" s="1"/>
  <c r="BG11" i="1"/>
  <c r="CI11" i="1" s="1"/>
  <c r="CJ11" i="1"/>
  <c r="DG10" i="1"/>
  <c r="CI10" i="4"/>
  <c r="BH10" i="4"/>
  <c r="D10" i="1"/>
  <c r="CR10" i="1"/>
  <c r="BO10" i="1"/>
  <c r="K9" i="4"/>
  <c r="BO9" i="4" s="1"/>
  <c r="F9" i="5"/>
  <c r="AL9" i="1"/>
  <c r="CP9" i="1" s="1"/>
  <c r="CI9" i="4"/>
  <c r="BH9" i="4"/>
  <c r="BP9" i="4"/>
  <c r="BO9" i="1"/>
  <c r="CR9" i="1"/>
  <c r="K8" i="4"/>
  <c r="F8" i="5"/>
  <c r="AL8" i="1"/>
  <c r="CI8" i="4"/>
  <c r="BH8" i="4"/>
  <c r="BP8" i="4"/>
  <c r="D8" i="3"/>
  <c r="CR8" i="1"/>
  <c r="BO8" i="1"/>
  <c r="BG8" i="1"/>
  <c r="CI8" i="1" s="1"/>
  <c r="CJ8" i="1"/>
  <c r="BC7" i="1" l="1"/>
  <c r="CP8" i="1"/>
  <c r="CP7" i="1" s="1"/>
  <c r="AL7" i="1"/>
  <c r="BO8" i="4"/>
  <c r="BO7" i="4" s="1"/>
  <c r="K7" i="4"/>
  <c r="CF7" i="4"/>
  <c r="DG7" i="1"/>
  <c r="CQ11" i="1"/>
  <c r="CQ8" i="2"/>
  <c r="CH8" i="2"/>
  <c r="DJ8" i="2" s="1"/>
  <c r="CQ16" i="1"/>
  <c r="DJ16" i="1"/>
  <c r="CH15" i="1"/>
  <c r="DJ15" i="1" s="1"/>
  <c r="CQ15" i="1"/>
  <c r="CI14" i="4"/>
  <c r="BH14" i="4"/>
  <c r="CH13" i="1"/>
  <c r="DJ13" i="1" s="1"/>
  <c r="CQ12" i="1"/>
  <c r="CH12" i="1"/>
  <c r="DJ12" i="1" s="1"/>
  <c r="CQ10" i="1"/>
  <c r="CH10" i="1"/>
  <c r="DJ10" i="1" s="1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<sst xmlns="http://schemas.openxmlformats.org/spreadsheetml/2006/main" count="1444" uniqueCount="271">
  <si>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</si>
  <si>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</si>
  <si>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</si>
  <si>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</si>
  <si>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</si>
  <si>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</si>
  <si>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</si>
  <si>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</si>
  <si>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</si>
  <si>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</si>
  <si>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</si>
  <si>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</si>
  <si>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</si>
  <si>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</si>
  <si>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</si>
  <si>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</si>
  <si>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</si>
  <si>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</si>
  <si>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</si>
  <si>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</si>
  <si>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</si>
  <si>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</si>
  <si>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</si>
  <si>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</si>
  <si>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</si>
  <si>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</si>
  <si>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</si>
  <si>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</si>
  <si>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</si>
  <si>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</si>
  <si>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</si>
  <si>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</si>
  <si>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</si>
  <si>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</si>
  <si>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</si>
  <si>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</si>
  <si>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</si>
  <si>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</si>
  <si>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</si>
  <si>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</si>
  <si>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</si>
  <si>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</si>
  <si>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</si>
  <si>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</si>
  <si>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</si>
  <si>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</si>
  <si>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</si>
  <si>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</si>
  <si>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</si>
  <si>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</si>
  <si>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</si>
  <si>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</si>
  <si>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</si>
  <si>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</si>
  <si>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</si>
  <si>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</si>
  <si>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</si>
  <si>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</si>
  <si>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</si>
  <si>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</si>
  <si>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</si>
  <si>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</si>
  <si>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</si>
  <si>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</si>
  <si>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</si>
  <si>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</si>
  <si>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</si>
  <si>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</si>
  <si>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</si>
  <si>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</si>
  <si>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</si>
  <si>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</si>
  <si>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</si>
  <si>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</si>
  <si>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</si>
  <si>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</si>
  <si>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</si>
  <si>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</si>
  <si>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</si>
  <si>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</si>
  <si>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</si>
  <si>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</si>
  <si>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</si>
  <si>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</si>
  <si>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</si>
  <si>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</si>
  <si>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</si>
  <si>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</si>
  <si>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</si>
  <si>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</si>
  <si>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</si>
  <si>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</si>
  <si>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</si>
  <si>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</si>
  <si>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</si>
  <si>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</si>
  <si>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</si>
  <si>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</si>
  <si>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</si>
  <si>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</si>
  <si>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</si>
  <si>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</si>
  <si>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</si>
  <si>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</si>
  <si>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</si>
  <si>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</si>
  <si>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</si>
  <si>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</si>
  <si>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</si>
  <si>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</si>
  <si>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</si>
  <si>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</si>
  <si>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</si>
  <si>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</si>
  <si>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</si>
  <si>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</si>
  <si>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</si>
  <si>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</si>
  <si>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</si>
  <si>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</si>
  <si>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</si>
  <si>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</si>
  <si>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</si>
  <si>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</si>
  <si>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</si>
  <si>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</si>
  <si>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</si>
  <si>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</si>
  <si>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</si>
  <si>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</si>
  <si>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</si>
  <si>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</si>
  <si>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</si>
  <si>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</si>
  <si>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</si>
  <si>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</si>
  <si>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</si>
  <si>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</si>
  <si>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</si>
  <si>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</si>
  <si>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</si>
  <si>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</si>
  <si>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</si>
  <si>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</si>
  <si>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</si>
  <si>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</si>
  <si>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</si>
  <si>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</si>
  <si>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</si>
  <si>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</si>
  <si>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</si>
  <si>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</si>
  <si>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</si>
  <si>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</si>
  <si>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</si>
  <si>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</si>
  <si>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</si>
  <si>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</si>
  <si>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</si>
  <si>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</si>
  <si>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</si>
  <si>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</si>
  <si>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</si>
  <si>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</si>
  <si>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</si>
  <si>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</si>
  <si>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</si>
  <si>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</si>
  <si>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</si>
  <si>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</si>
  <si>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</si>
  <si>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</si>
  <si>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</si>
  <si>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</si>
  <si>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</si>
  <si>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</si>
  <si>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</si>
  <si>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</si>
  <si>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</si>
  <si>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</si>
  <si>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</si>
  <si>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</si>
  <si>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</si>
  <si>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</si>
  <si>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</si>
  <si>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</si>
  <si>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</si>
  <si>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</si>
  <si>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</si>
  <si>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</si>
  <si>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</si>
  <si>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</si>
  <si>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</si>
  <si>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</si>
  <si>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</si>
  <si>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</si>
  <si>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</si>
  <si>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</si>
  <si>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</si>
  <si>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</si>
  <si>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宮古市</t>
    <phoneticPr fontId="3"/>
  </si>
  <si>
    <t/>
  </si>
  <si>
    <t>岩手県</t>
    <phoneticPr fontId="3"/>
  </si>
  <si>
    <t>03202</t>
    <phoneticPr fontId="3"/>
  </si>
  <si>
    <t>宮古市</t>
    <phoneticPr fontId="3"/>
  </si>
  <si>
    <t>岩手県</t>
    <phoneticPr fontId="3"/>
  </si>
  <si>
    <t>03202</t>
    <phoneticPr fontId="3"/>
  </si>
  <si>
    <t>岩手県</t>
    <phoneticPr fontId="3"/>
  </si>
  <si>
    <t>岩手県</t>
    <phoneticPr fontId="3"/>
  </si>
  <si>
    <t>宮古市</t>
    <phoneticPr fontId="3"/>
  </si>
  <si>
    <t>03207</t>
    <phoneticPr fontId="3"/>
  </si>
  <si>
    <t>久慈市</t>
    <phoneticPr fontId="3"/>
  </si>
  <si>
    <t>久慈市</t>
    <phoneticPr fontId="3"/>
  </si>
  <si>
    <t>03207</t>
    <phoneticPr fontId="3"/>
  </si>
  <si>
    <t>岩手県</t>
    <phoneticPr fontId="3"/>
  </si>
  <si>
    <t>03207</t>
    <phoneticPr fontId="3"/>
  </si>
  <si>
    <t>久慈市</t>
    <phoneticPr fontId="3"/>
  </si>
  <si>
    <t>03208</t>
    <phoneticPr fontId="3"/>
  </si>
  <si>
    <t>遠野市</t>
    <phoneticPr fontId="3"/>
  </si>
  <si>
    <t>03208</t>
    <phoneticPr fontId="3"/>
  </si>
  <si>
    <t>遠野市</t>
    <phoneticPr fontId="3"/>
  </si>
  <si>
    <t>遠野市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</si>
  <si>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</si>
  <si>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</si>
  <si>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</si>
  <si>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</si>
  <si>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03209</t>
    <phoneticPr fontId="3"/>
  </si>
  <si>
    <t>一関市</t>
    <phoneticPr fontId="3"/>
  </si>
  <si>
    <t>03211</t>
    <phoneticPr fontId="3"/>
  </si>
  <si>
    <t>釜石市</t>
    <phoneticPr fontId="3"/>
  </si>
  <si>
    <t>釜石市</t>
    <phoneticPr fontId="3"/>
  </si>
  <si>
    <t>03211</t>
    <phoneticPr fontId="3"/>
  </si>
  <si>
    <t>岩手県</t>
    <phoneticPr fontId="3"/>
  </si>
  <si>
    <t>釜石市</t>
    <phoneticPr fontId="3"/>
  </si>
  <si>
    <t>03482</t>
    <phoneticPr fontId="3"/>
  </si>
  <si>
    <t xml:space="preserve">山田町 </t>
    <phoneticPr fontId="3"/>
  </si>
  <si>
    <t>03482</t>
    <phoneticPr fontId="3"/>
  </si>
  <si>
    <t xml:space="preserve">山田町 </t>
    <phoneticPr fontId="3"/>
  </si>
  <si>
    <t>03482</t>
    <phoneticPr fontId="3"/>
  </si>
  <si>
    <t xml:space="preserve">山田町 </t>
    <phoneticPr fontId="3"/>
  </si>
  <si>
    <t>03482</t>
    <phoneticPr fontId="3"/>
  </si>
  <si>
    <t xml:space="preserve">山田町 </t>
    <phoneticPr fontId="3"/>
  </si>
  <si>
    <t>03483</t>
  </si>
  <si>
    <t>03483</t>
    <phoneticPr fontId="3"/>
  </si>
  <si>
    <t>岩泉町</t>
  </si>
  <si>
    <t>岩泉町</t>
    <phoneticPr fontId="3"/>
  </si>
  <si>
    <t>03483</t>
    <phoneticPr fontId="3"/>
  </si>
  <si>
    <t>岩泉町</t>
    <phoneticPr fontId="3"/>
  </si>
  <si>
    <t>03483</t>
    <phoneticPr fontId="3"/>
  </si>
  <si>
    <t>岩泉町</t>
    <phoneticPr fontId="3"/>
  </si>
  <si>
    <t>03867</t>
  </si>
  <si>
    <t>宮古広域行政組合</t>
  </si>
  <si>
    <t>03484</t>
    <phoneticPr fontId="3"/>
  </si>
  <si>
    <t>田野畑村</t>
    <phoneticPr fontId="3"/>
  </si>
  <si>
    <t>03484</t>
    <phoneticPr fontId="3"/>
  </si>
  <si>
    <t>田野畑村</t>
    <phoneticPr fontId="3"/>
  </si>
  <si>
    <t>03484</t>
    <phoneticPr fontId="3"/>
  </si>
  <si>
    <t>03484</t>
    <phoneticPr fontId="3"/>
  </si>
  <si>
    <t>田野畑村</t>
    <phoneticPr fontId="3"/>
  </si>
  <si>
    <t>03485</t>
    <phoneticPr fontId="3"/>
  </si>
  <si>
    <t xml:space="preserve">普代村 </t>
    <phoneticPr fontId="3"/>
  </si>
  <si>
    <t xml:space="preserve">普代村 </t>
    <phoneticPr fontId="3"/>
  </si>
  <si>
    <t>03485</t>
    <phoneticPr fontId="3"/>
  </si>
  <si>
    <t xml:space="preserve">普代村 </t>
    <phoneticPr fontId="3"/>
  </si>
  <si>
    <t>03867</t>
    <phoneticPr fontId="3"/>
  </si>
  <si>
    <t>03867</t>
    <phoneticPr fontId="3"/>
  </si>
  <si>
    <t>宮古地区広域行政組合</t>
    <phoneticPr fontId="3"/>
  </si>
  <si>
    <t>03000</t>
    <phoneticPr fontId="3"/>
  </si>
  <si>
    <t>-</t>
    <phoneticPr fontId="3"/>
  </si>
  <si>
    <t>岩手県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</si>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</sst>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267</v>
      </c>
      <c r="C7" s="78" t="s">
        <v>192</v>
      </c>
      <c r="D7" s="79">
        <f>SUM($D$8:$D$16)</f>
        <v>948175</v>
      </c>
      <c r="E7" s="79">
        <f>SUM($E$8:$E$16)</f>
        <v>502766</v>
      </c>
      <c r="F7" s="79">
        <f>SUM($F$8:$F$16)</f>
        <v>479270</v>
      </c>
      <c r="G7" s="79">
        <f>SUM($G$8:$G$16)</f>
        <v>865</v>
      </c>
      <c r="H7" s="79">
        <f>SUM($H$8:$H$16)</f>
        <v>18400</v>
      </c>
      <c r="I7" s="79">
        <f>SUM($I$8:$I$16)</f>
        <v>0</v>
      </c>
      <c r="J7" s="93" t="s">
        <v>193</v>
      </c>
      <c r="K7" s="79">
        <f>SUM($K$8:$K$16)</f>
        <v>4231</v>
      </c>
      <c r="L7" s="79">
        <f>SUM($L$8:$L$16)</f>
        <v>445409</v>
      </c>
      <c r="M7" s="79">
        <f>SUM($M$8:$M$16)</f>
        <v>193</v>
      </c>
      <c r="N7" s="79">
        <f>SUM($N$8:$N$16)</f>
        <v>96</v>
      </c>
      <c r="O7" s="79">
        <f>SUM($O$8:$O$16)</f>
        <v>96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93" t="s">
        <v>193</v>
      </c>
      <c r="T7" s="79">
        <f>SUM($T$8:$T$16)</f>
        <v>0</v>
      </c>
      <c r="U7" s="79">
        <f>SUM($U$8:$U$16)</f>
        <v>97</v>
      </c>
      <c r="V7" s="79">
        <f>SUM($V$8:$V$16)</f>
        <v>948368</v>
      </c>
      <c r="W7" s="79">
        <f>SUM($W$8:$W$16)</f>
        <v>502862</v>
      </c>
      <c r="X7" s="79">
        <f>SUM($X$8:$X$16)</f>
        <v>479366</v>
      </c>
      <c r="Y7" s="79">
        <f>SUM($Y$8:$Y$16)</f>
        <v>865</v>
      </c>
      <c r="Z7" s="79">
        <f>SUM($Z$8:$Z$16)</f>
        <v>18400</v>
      </c>
      <c r="AA7" s="79">
        <f>SUM($AA$8:$AA$16)</f>
        <v>0</v>
      </c>
      <c r="AB7" s="93" t="s">
        <v>268</v>
      </c>
      <c r="AC7" s="79">
        <f>SUM($AC$8:$AC$16)</f>
        <v>4231</v>
      </c>
      <c r="AD7" s="79">
        <f>SUM($AD$8:$AD$16)</f>
        <v>445506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79">
        <f>SUM($AL$8:$AL$16)</f>
        <v>0</v>
      </c>
      <c r="AM7" s="79">
        <f>SUM($AM$8:$AM$16)</f>
        <v>904461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4015</v>
      </c>
      <c r="AT7" s="79">
        <f>SUM($AT$8:$AT$16)</f>
        <v>236</v>
      </c>
      <c r="AU7" s="79">
        <f>SUM($AU$8:$AU$16)</f>
        <v>3779</v>
      </c>
      <c r="AV7" s="79">
        <f>SUM($AV$8:$AV$16)</f>
        <v>0</v>
      </c>
      <c r="AW7" s="79">
        <f>SUM($AW$8:$AW$16)</f>
        <v>0</v>
      </c>
      <c r="AX7" s="79">
        <f>SUM($AX$8:$AX$16)</f>
        <v>900446</v>
      </c>
      <c r="AY7" s="79">
        <f>SUM($AY$8:$AY$16)</f>
        <v>436992</v>
      </c>
      <c r="AZ7" s="79">
        <f>SUM($AZ$8:$AZ$16)</f>
        <v>103597</v>
      </c>
      <c r="BA7" s="79">
        <f>SUM($BA$8:$BA$16)</f>
        <v>293206</v>
      </c>
      <c r="BB7" s="79">
        <f>SUM($BB$8:$BB$16)</f>
        <v>66651</v>
      </c>
      <c r="BC7" s="79">
        <f>SUM($BC$8:$BC$16)</f>
        <v>55</v>
      </c>
      <c r="BD7" s="79">
        <f>SUM($BD$8:$BD$16)</f>
        <v>0</v>
      </c>
      <c r="BE7" s="79">
        <f>SUM($BE$8:$BE$16)</f>
        <v>43659</v>
      </c>
      <c r="BF7" s="79">
        <f>SUM($BF$8:$BF$16)</f>
        <v>948120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79">
        <f>SUM($BN$8:$BN$16)</f>
        <v>0</v>
      </c>
      <c r="BO7" s="79">
        <f>SUM($BO$8:$BO$16)</f>
        <v>193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193</v>
      </c>
      <c r="CA7" s="79">
        <f>SUM($CA$8:$CA$16)</f>
        <v>193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79">
        <f>SUM($CE$8:$CE$16)</f>
        <v>0</v>
      </c>
      <c r="CF7" s="79">
        <f>SUM($CF$8:$CF$16)</f>
        <v>0</v>
      </c>
      <c r="CG7" s="79">
        <f>SUM($CG$8:$CG$16)</f>
        <v>0</v>
      </c>
      <c r="CH7" s="79">
        <f>SUM($CH$8:$CH$16)</f>
        <v>193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79">
        <f>SUM($CP$8:$CP$16)</f>
        <v>0</v>
      </c>
      <c r="CQ7" s="79">
        <f>SUM($CQ$8:$CQ$16)</f>
        <v>904654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4015</v>
      </c>
      <c r="CX7" s="79">
        <f>SUM($CX$8:$CX$16)</f>
        <v>236</v>
      </c>
      <c r="CY7" s="79">
        <f>SUM($CY$8:$CY$16)</f>
        <v>3779</v>
      </c>
      <c r="CZ7" s="79">
        <f>SUM($CZ$8:$CZ$16)</f>
        <v>0</v>
      </c>
      <c r="DA7" s="79">
        <f>SUM($DA$8:$DA$16)</f>
        <v>0</v>
      </c>
      <c r="DB7" s="79">
        <f>SUM($DB$8:$DB$16)</f>
        <v>900639</v>
      </c>
      <c r="DC7" s="79">
        <f>SUM($DC$8:$DC$16)</f>
        <v>437185</v>
      </c>
      <c r="DD7" s="79">
        <f>SUM($DD$8:$DD$16)</f>
        <v>103597</v>
      </c>
      <c r="DE7" s="79">
        <f>SUM($DE$8:$DE$16)</f>
        <v>293206</v>
      </c>
      <c r="DF7" s="79">
        <f>SUM($DF$8:$DF$16)</f>
        <v>66651</v>
      </c>
      <c r="DG7" s="79">
        <f>SUM($DG$8:$DG$16)</f>
        <v>55</v>
      </c>
      <c r="DH7" s="79">
        <f>SUM($DH$8:$DH$16)</f>
        <v>0</v>
      </c>
      <c r="DI7" s="79">
        <f>SUM($DI$8:$DI$16)</f>
        <v>43659</v>
      </c>
      <c r="DJ7" s="79">
        <f>SUM($DJ$8:$DJ$16)</f>
        <v>948313</v>
      </c>
    </row>
    <row r="8" spans="1:114" s="8" customFormat="1" ht="12" customHeight="1">
      <c r="A8" s="80" t="s">
        <v>207</v>
      </c>
      <c r="B8" s="83" t="s">
        <v>203</v>
      </c>
      <c r="C8" s="80" t="s">
        <v>200</v>
      </c>
      <c r="D8" s="84">
        <f>SUM(E8,+L8)</f>
        <v>596080</v>
      </c>
      <c r="E8" s="84">
        <f>SUM(F8:I8)+K8</f>
        <v>297064</v>
      </c>
      <c r="F8" s="84">
        <v>297064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299016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596080</v>
      </c>
      <c r="W8" s="84">
        <v>297064</v>
      </c>
      <c r="X8" s="84">
        <v>297064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299016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596080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596080</v>
      </c>
      <c r="AY8" s="84">
        <v>340572</v>
      </c>
      <c r="AZ8" s="84">
        <v>0</v>
      </c>
      <c r="BA8" s="84">
        <v>244667</v>
      </c>
      <c r="BB8" s="84">
        <v>10841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596080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84">
        <f t="shared" ref="CP8:CP16" si="7">SUM(AL8,+BN8)</f>
        <v>0</v>
      </c>
      <c r="CQ8" s="84">
        <f t="shared" ref="CQ8:CQ16" si="8">SUM(AM8,+BO8)</f>
        <v>596080</v>
      </c>
      <c r="CR8" s="84">
        <f t="shared" ref="CR8:CR16" si="9">SUM(AN8,+BP8)</f>
        <v>0</v>
      </c>
      <c r="CS8" s="84">
        <f t="shared" ref="CS8:CS16" si="10">SUM(AO8,+BQ8)</f>
        <v>0</v>
      </c>
      <c r="CT8" s="84">
        <f t="shared" ref="CT8:CT16" si="11">SUM(AP8,+BR8)</f>
        <v>0</v>
      </c>
      <c r="CU8" s="84">
        <f t="shared" ref="CU8:CU16" si="12">SUM(AQ8,+BS8)</f>
        <v>0</v>
      </c>
      <c r="CV8" s="84">
        <f t="shared" ref="CV8:CV16" si="13">SUM(AR8,+BT8)</f>
        <v>0</v>
      </c>
      <c r="CW8" s="84">
        <f t="shared" ref="CW8:CW16" si="14">SUM(AS8,+BU8)</f>
        <v>0</v>
      </c>
      <c r="CX8" s="84">
        <f t="shared" ref="CX8:CX16" si="15">SUM(AT8,+BV8)</f>
        <v>0</v>
      </c>
      <c r="CY8" s="84">
        <f t="shared" ref="CY8:CY16" si="16">SUM(AU8,+BW8)</f>
        <v>0</v>
      </c>
      <c r="CZ8" s="84">
        <f t="shared" ref="CZ8:CZ16" si="17">SUM(AV8,+BX8)</f>
        <v>0</v>
      </c>
      <c r="DA8" s="84">
        <f t="shared" ref="DA8:DA16" si="18">SUM(AW8,+BY8)</f>
        <v>0</v>
      </c>
      <c r="DB8" s="84">
        <f t="shared" ref="DB8:DB16" si="19">SUM(AX8,+BZ8)</f>
        <v>596080</v>
      </c>
      <c r="DC8" s="84">
        <f t="shared" ref="DC8:DC16" si="20">SUM(AY8,+CA8)</f>
        <v>340572</v>
      </c>
      <c r="DD8" s="84">
        <f t="shared" ref="DD8:DD16" si="21">SUM(AZ8,+CB8)</f>
        <v>0</v>
      </c>
      <c r="DE8" s="84">
        <f t="shared" ref="DE8:DE16" si="22">SUM(BA8,+CC8)</f>
        <v>244667</v>
      </c>
      <c r="DF8" s="84">
        <f t="shared" ref="DF8:DF16" si="23">SUM(BB8,+CD8)</f>
        <v>10841</v>
      </c>
      <c r="DG8" s="84">
        <f t="shared" ref="DG8:DG16" si="24">SUM(BC8,+CE8)</f>
        <v>0</v>
      </c>
      <c r="DH8" s="84">
        <f t="shared" ref="DH8:DH16" si="25">SUM(BD8,+CF8)</f>
        <v>0</v>
      </c>
      <c r="DI8" s="84">
        <f t="shared" ref="DI8:DI16" si="26">SUM(BE8,+CG8)</f>
        <v>0</v>
      </c>
      <c r="DJ8" s="84">
        <f t="shared" ref="DJ8:DJ16" si="27">SUM(BF8,+CH8)</f>
        <v>596080</v>
      </c>
    </row>
    <row r="9" spans="1:114" s="8" customFormat="1" ht="12" customHeight="1">
      <c r="A9" s="80" t="s">
        <v>202</v>
      </c>
      <c r="B9" s="83" t="s">
        <v>210</v>
      </c>
      <c r="C9" s="80" t="s">
        <v>211</v>
      </c>
      <c r="D9" s="84">
        <f>SUM(E9,+L9)</f>
        <v>30022</v>
      </c>
      <c r="E9" s="84">
        <f>SUM(F9:I9)+K9</f>
        <v>28814</v>
      </c>
      <c r="F9" s="84">
        <v>12283</v>
      </c>
      <c r="G9" s="84">
        <v>0</v>
      </c>
      <c r="H9" s="84">
        <v>12300</v>
      </c>
      <c r="I9" s="84">
        <v>0</v>
      </c>
      <c r="J9" s="94" t="s">
        <v>193</v>
      </c>
      <c r="K9" s="84">
        <v>4231</v>
      </c>
      <c r="L9" s="84">
        <v>1208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30022</v>
      </c>
      <c r="W9" s="84">
        <v>28814</v>
      </c>
      <c r="X9" s="84">
        <v>12283</v>
      </c>
      <c r="Y9" s="84">
        <v>0</v>
      </c>
      <c r="Z9" s="84">
        <v>12300</v>
      </c>
      <c r="AA9" s="84">
        <v>0</v>
      </c>
      <c r="AB9" s="94" t="s">
        <v>193</v>
      </c>
      <c r="AC9" s="84">
        <v>4231</v>
      </c>
      <c r="AD9" s="84">
        <v>1208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30022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3779</v>
      </c>
      <c r="AT9" s="84">
        <v>0</v>
      </c>
      <c r="AU9" s="84">
        <v>3779</v>
      </c>
      <c r="AV9" s="84">
        <v>0</v>
      </c>
      <c r="AW9" s="84">
        <v>0</v>
      </c>
      <c r="AX9" s="84">
        <f>SUM(AY9:BB9)</f>
        <v>26243</v>
      </c>
      <c r="AY9" s="84">
        <v>0</v>
      </c>
      <c r="AZ9" s="84">
        <v>5476</v>
      </c>
      <c r="BA9" s="84">
        <v>0</v>
      </c>
      <c r="BB9" s="84">
        <v>20767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30022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30022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3779</v>
      </c>
      <c r="CX9" s="84">
        <f t="shared" si="15"/>
        <v>0</v>
      </c>
      <c r="CY9" s="84">
        <f t="shared" si="16"/>
        <v>3779</v>
      </c>
      <c r="CZ9" s="84">
        <f t="shared" si="17"/>
        <v>0</v>
      </c>
      <c r="DA9" s="84">
        <f t="shared" si="18"/>
        <v>0</v>
      </c>
      <c r="DB9" s="84">
        <f t="shared" si="19"/>
        <v>26243</v>
      </c>
      <c r="DC9" s="84">
        <f t="shared" si="20"/>
        <v>0</v>
      </c>
      <c r="DD9" s="84">
        <f t="shared" si="21"/>
        <v>5476</v>
      </c>
      <c r="DE9" s="84">
        <f t="shared" si="22"/>
        <v>0</v>
      </c>
      <c r="DF9" s="84">
        <f t="shared" si="23"/>
        <v>20767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30022</v>
      </c>
    </row>
    <row r="10" spans="1:114" s="8" customFormat="1" ht="12" customHeight="1">
      <c r="A10" s="80" t="s">
        <v>207</v>
      </c>
      <c r="B10" s="83" t="s">
        <v>217</v>
      </c>
      <c r="C10" s="80" t="s">
        <v>218</v>
      </c>
      <c r="D10" s="84">
        <f>SUM(E10,+L10)</f>
        <v>9640</v>
      </c>
      <c r="E10" s="84">
        <f>SUM(F10:I10)+K10</f>
        <v>4820</v>
      </c>
      <c r="F10" s="84">
        <v>4820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4820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9640</v>
      </c>
      <c r="W10" s="84">
        <v>4820</v>
      </c>
      <c r="X10" s="84">
        <v>4820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4820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3523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3523</v>
      </c>
      <c r="AY10" s="84">
        <v>2312</v>
      </c>
      <c r="AZ10" s="84">
        <v>1211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6117</v>
      </c>
      <c r="BF10" s="84">
        <f>SUM(AE10,+AM10,+BE10)</f>
        <v>9640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3523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3523</v>
      </c>
      <c r="DC10" s="84">
        <f t="shared" si="20"/>
        <v>2312</v>
      </c>
      <c r="DD10" s="84">
        <f t="shared" si="21"/>
        <v>1211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6117</v>
      </c>
      <c r="DJ10" s="84">
        <f t="shared" si="27"/>
        <v>9640</v>
      </c>
    </row>
    <row r="11" spans="1:114" s="8" customFormat="1" ht="12" customHeight="1">
      <c r="A11" s="80" t="s">
        <v>207</v>
      </c>
      <c r="B11" s="83" t="s">
        <v>222</v>
      </c>
      <c r="C11" s="80" t="s">
        <v>223</v>
      </c>
      <c r="D11" s="84">
        <f>SUM(E11,+L11)</f>
        <v>165172</v>
      </c>
      <c r="E11" s="84">
        <f>SUM(F11:I11)+K11</f>
        <v>83936</v>
      </c>
      <c r="F11" s="84">
        <v>83936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81236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165172</v>
      </c>
      <c r="W11" s="84">
        <v>83936</v>
      </c>
      <c r="X11" s="84">
        <v>83936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81236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165172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165172</v>
      </c>
      <c r="AY11" s="84">
        <v>79590</v>
      </c>
      <c r="AZ11" s="84">
        <v>35962</v>
      </c>
      <c r="BA11" s="84">
        <v>48442</v>
      </c>
      <c r="BB11" s="84">
        <v>1178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165172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165172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165172</v>
      </c>
      <c r="DC11" s="84">
        <f t="shared" si="20"/>
        <v>79590</v>
      </c>
      <c r="DD11" s="84">
        <f t="shared" si="21"/>
        <v>35962</v>
      </c>
      <c r="DE11" s="84">
        <f t="shared" si="22"/>
        <v>48442</v>
      </c>
      <c r="DF11" s="84">
        <f t="shared" si="23"/>
        <v>1178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165172</v>
      </c>
    </row>
    <row r="12" spans="1:114" s="8" customFormat="1" ht="12" customHeight="1">
      <c r="A12" s="80" t="s">
        <v>207</v>
      </c>
      <c r="B12" s="83" t="s">
        <v>228</v>
      </c>
      <c r="C12" s="80" t="s">
        <v>229</v>
      </c>
      <c r="D12" s="84">
        <f>SUM(E12,+L12)</f>
        <v>64957</v>
      </c>
      <c r="E12" s="84">
        <f>SUM(F12:I12)+K12</f>
        <v>28820</v>
      </c>
      <c r="F12" s="84">
        <v>28820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36137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64957</v>
      </c>
      <c r="W12" s="84">
        <v>28820</v>
      </c>
      <c r="X12" s="84">
        <v>28820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36137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64957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64957</v>
      </c>
      <c r="AY12" s="84">
        <v>4551</v>
      </c>
      <c r="AZ12" s="84">
        <v>36576</v>
      </c>
      <c r="BA12" s="84">
        <v>0</v>
      </c>
      <c r="BB12" s="84">
        <v>23830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64957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64957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64957</v>
      </c>
      <c r="DC12" s="84">
        <f t="shared" si="20"/>
        <v>4551</v>
      </c>
      <c r="DD12" s="84">
        <f t="shared" si="21"/>
        <v>36576</v>
      </c>
      <c r="DE12" s="84">
        <f t="shared" si="22"/>
        <v>0</v>
      </c>
      <c r="DF12" s="84">
        <f t="shared" si="23"/>
        <v>23830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64957</v>
      </c>
    </row>
    <row r="13" spans="1:114" s="8" customFormat="1" ht="12" customHeight="1">
      <c r="A13" s="80" t="s">
        <v>202</v>
      </c>
      <c r="B13" s="83" t="s">
        <v>234</v>
      </c>
      <c r="C13" s="80" t="s">
        <v>235</v>
      </c>
      <c r="D13" s="84">
        <f>SUM(E13,+L13)</f>
        <v>32249</v>
      </c>
      <c r="E13" s="84">
        <f>SUM(F13:I13)+K13</f>
        <v>32249</v>
      </c>
      <c r="F13" s="84">
        <v>32249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32249</v>
      </c>
      <c r="W13" s="84">
        <v>32249</v>
      </c>
      <c r="X13" s="84">
        <v>32249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32249</v>
      </c>
      <c r="BF13" s="84">
        <f>SUM(AE13,+AM13,+BE13)</f>
        <v>32249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32249</v>
      </c>
      <c r="DJ13" s="84">
        <f t="shared" si="27"/>
        <v>32249</v>
      </c>
    </row>
    <row r="14" spans="1:114" s="8" customFormat="1" ht="12" customHeight="1">
      <c r="A14" s="80" t="s">
        <v>202</v>
      </c>
      <c r="B14" s="83" t="s">
        <v>243</v>
      </c>
      <c r="C14" s="80" t="s">
        <v>245</v>
      </c>
      <c r="D14" s="84">
        <f>SUM(E14,+L14)</f>
        <v>4552</v>
      </c>
      <c r="E14" s="84">
        <f>SUM(F14:I14)+K14</f>
        <v>2276</v>
      </c>
      <c r="F14" s="84">
        <v>2276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2276</v>
      </c>
      <c r="M14" s="84">
        <f>SUM(N14,+U14)</f>
        <v>193</v>
      </c>
      <c r="N14" s="84">
        <f>SUM(O14:R14)+T14</f>
        <v>96</v>
      </c>
      <c r="O14" s="84">
        <v>96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97</v>
      </c>
      <c r="V14" s="84">
        <v>4745</v>
      </c>
      <c r="W14" s="84">
        <v>2372</v>
      </c>
      <c r="X14" s="84">
        <v>2372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2373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4497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236</v>
      </c>
      <c r="AT14" s="84">
        <v>236</v>
      </c>
      <c r="AU14" s="84">
        <v>0</v>
      </c>
      <c r="AV14" s="84">
        <v>0</v>
      </c>
      <c r="AW14" s="84">
        <v>0</v>
      </c>
      <c r="AX14" s="84">
        <f>SUM(AY14:BB14)</f>
        <v>4261</v>
      </c>
      <c r="AY14" s="84">
        <v>4261</v>
      </c>
      <c r="AZ14" s="84">
        <v>0</v>
      </c>
      <c r="BA14" s="84">
        <v>0</v>
      </c>
      <c r="BB14" s="84">
        <v>0</v>
      </c>
      <c r="BC14" s="84">
        <f>組合分担金内訳!E14</f>
        <v>55</v>
      </c>
      <c r="BD14" s="84">
        <v>0</v>
      </c>
      <c r="BE14" s="84">
        <v>0</v>
      </c>
      <c r="BF14" s="84">
        <f>SUM(AE14,+AM14,+BE14)</f>
        <v>4497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193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193</v>
      </c>
      <c r="CA14" s="84">
        <v>193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193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4690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236</v>
      </c>
      <c r="CX14" s="84">
        <f t="shared" si="15"/>
        <v>236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4454</v>
      </c>
      <c r="DC14" s="84">
        <f t="shared" si="20"/>
        <v>4454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55</v>
      </c>
      <c r="DH14" s="84">
        <f t="shared" si="25"/>
        <v>0</v>
      </c>
      <c r="DI14" s="84">
        <f t="shared" si="26"/>
        <v>0</v>
      </c>
      <c r="DJ14" s="84">
        <f t="shared" si="27"/>
        <v>4690</v>
      </c>
    </row>
    <row r="15" spans="1:114" s="8" customFormat="1" ht="12" customHeight="1">
      <c r="A15" s="80" t="s">
        <v>214</v>
      </c>
      <c r="B15" s="83" t="s">
        <v>252</v>
      </c>
      <c r="C15" s="80" t="s">
        <v>253</v>
      </c>
      <c r="D15" s="84">
        <f>SUM(E15,+L15)</f>
        <v>21400</v>
      </c>
      <c r="E15" s="84">
        <f>SUM(F15:I15)+K15</f>
        <v>21400</v>
      </c>
      <c r="F15" s="84">
        <v>15300</v>
      </c>
      <c r="G15" s="84">
        <v>0</v>
      </c>
      <c r="H15" s="84">
        <v>6100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21400</v>
      </c>
      <c r="W15" s="84">
        <v>21400</v>
      </c>
      <c r="X15" s="84">
        <v>15300</v>
      </c>
      <c r="Y15" s="84">
        <v>0</v>
      </c>
      <c r="Z15" s="84">
        <v>6100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16107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16107</v>
      </c>
      <c r="AY15" s="84">
        <v>5706</v>
      </c>
      <c r="AZ15" s="84">
        <v>1974</v>
      </c>
      <c r="BA15" s="84">
        <v>97</v>
      </c>
      <c r="BB15" s="84">
        <v>8330</v>
      </c>
      <c r="BC15" s="84">
        <f>組合分担金内訳!E15</f>
        <v>0</v>
      </c>
      <c r="BD15" s="84">
        <v>0</v>
      </c>
      <c r="BE15" s="84">
        <v>5293</v>
      </c>
      <c r="BF15" s="84">
        <f>SUM(AE15,+AM15,+BE15)</f>
        <v>21400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16107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16107</v>
      </c>
      <c r="DC15" s="84">
        <f t="shared" si="20"/>
        <v>5706</v>
      </c>
      <c r="DD15" s="84">
        <f t="shared" si="21"/>
        <v>1974</v>
      </c>
      <c r="DE15" s="84">
        <f t="shared" si="22"/>
        <v>97</v>
      </c>
      <c r="DF15" s="84">
        <f t="shared" si="23"/>
        <v>8330</v>
      </c>
      <c r="DG15" s="84">
        <f t="shared" si="24"/>
        <v>0</v>
      </c>
      <c r="DH15" s="84">
        <f t="shared" si="25"/>
        <v>0</v>
      </c>
      <c r="DI15" s="84">
        <f t="shared" si="26"/>
        <v>5293</v>
      </c>
      <c r="DJ15" s="84">
        <f t="shared" si="27"/>
        <v>21400</v>
      </c>
    </row>
    <row r="16" spans="1:114" s="8" customFormat="1" ht="12" customHeight="1">
      <c r="A16" s="80" t="s">
        <v>202</v>
      </c>
      <c r="B16" s="83" t="s">
        <v>259</v>
      </c>
      <c r="C16" s="80" t="s">
        <v>260</v>
      </c>
      <c r="D16" s="84">
        <f>SUM(E16,+L16)</f>
        <v>24103</v>
      </c>
      <c r="E16" s="84">
        <f>SUM(F16:I16)+K16</f>
        <v>3387</v>
      </c>
      <c r="F16" s="84">
        <v>2522</v>
      </c>
      <c r="G16" s="84">
        <v>865</v>
      </c>
      <c r="H16" s="84">
        <v>0</v>
      </c>
      <c r="I16" s="84">
        <v>0</v>
      </c>
      <c r="J16" s="94" t="s">
        <v>193</v>
      </c>
      <c r="K16" s="84">
        <v>0</v>
      </c>
      <c r="L16" s="84">
        <v>20716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24103</v>
      </c>
      <c r="W16" s="84">
        <v>3387</v>
      </c>
      <c r="X16" s="84">
        <v>2522</v>
      </c>
      <c r="Y16" s="84">
        <v>865</v>
      </c>
      <c r="Z16" s="84">
        <v>0</v>
      </c>
      <c r="AA16" s="84">
        <v>0</v>
      </c>
      <c r="AB16" s="94" t="s">
        <v>193</v>
      </c>
      <c r="AC16" s="84">
        <v>0</v>
      </c>
      <c r="AD16" s="84">
        <v>20716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24103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24103</v>
      </c>
      <c r="AY16" s="84">
        <v>0</v>
      </c>
      <c r="AZ16" s="84">
        <v>22398</v>
      </c>
      <c r="BA16" s="84">
        <v>0</v>
      </c>
      <c r="BB16" s="84">
        <v>1705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24103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24103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24103</v>
      </c>
      <c r="DC16" s="84">
        <f t="shared" si="20"/>
        <v>0</v>
      </c>
      <c r="DD16" s="84">
        <f t="shared" si="21"/>
        <v>22398</v>
      </c>
      <c r="DE16" s="84">
        <f t="shared" si="22"/>
        <v>0</v>
      </c>
      <c r="DF16" s="84">
        <f t="shared" si="23"/>
        <v>1705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24103</v>
      </c>
    </row>
    <row r="17" spans="1:114" s="8" customFormat="1" ht="12" customHeight="1">
      <c r="A17" s="80"/>
      <c r="B17" s="83" t="s">
        <v>201</v>
      </c>
      <c r="C17" s="80"/>
      <c r="D17" s="84"/>
      <c r="E17" s="84"/>
      <c r="F17" s="84"/>
      <c r="G17" s="84"/>
      <c r="H17" s="84"/>
      <c r="I17" s="84"/>
      <c r="J17" s="94"/>
      <c r="K17" s="84"/>
      <c r="L17" s="84"/>
      <c r="M17" s="84"/>
      <c r="N17" s="84"/>
      <c r="O17" s="84"/>
      <c r="P17" s="84"/>
      <c r="Q17" s="84"/>
      <c r="R17" s="84"/>
      <c r="S17" s="94"/>
      <c r="T17" s="84"/>
      <c r="U17" s="84"/>
      <c r="V17" s="84"/>
      <c r="W17" s="84"/>
      <c r="X17" s="84"/>
      <c r="Y17" s="84"/>
      <c r="Z17" s="84"/>
      <c r="AA17" s="84"/>
      <c r="AB17" s="94"/>
      <c r="AC17" s="84"/>
      <c r="AD17" s="84"/>
      <c r="AE17" s="84"/>
      <c r="AF17" s="84"/>
      <c r="AG17" s="84"/>
      <c r="AH17" s="84"/>
      <c r="AI17" s="84"/>
      <c r="AJ17" s="84"/>
      <c r="AK17" s="84"/>
      <c r="AL17" s="8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8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8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8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8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84"/>
      <c r="DH17" s="84"/>
      <c r="DI17" s="84"/>
      <c r="DJ17" s="84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8:DJ995">
    <cfRule type="expression" dxfId="171" priority="14" stopIfTrue="1">
      <formula>$A18&lt;&gt;""</formula>
    </cfRule>
  </conditionalFormatting>
  <conditionalFormatting sqref="A7:DJ7">
    <cfRule type="expression" dxfId="170" priority="1" stopIfTrue="1">
      <formula>$A7&lt;&gt;""</formula>
    </cfRule>
  </conditionalFormatting>
  <conditionalFormatting sqref="A8:DJ8">
    <cfRule type="expression" dxfId="169" priority="12" stopIfTrue="1">
      <formula>$A8&lt;&gt;""</formula>
    </cfRule>
  </conditionalFormatting>
  <conditionalFormatting sqref="A9:DJ9">
    <cfRule type="expression" dxfId="168" priority="11" stopIfTrue="1">
      <formula>$A9&lt;&gt;""</formula>
    </cfRule>
  </conditionalFormatting>
  <conditionalFormatting sqref="A10:DJ10">
    <cfRule type="expression" dxfId="167" priority="10" stopIfTrue="1">
      <formula>$A10&lt;&gt;""</formula>
    </cfRule>
  </conditionalFormatting>
  <conditionalFormatting sqref="A11:DJ11">
    <cfRule type="expression" dxfId="166" priority="9" stopIfTrue="1">
      <formula>$A11&lt;&gt;""</formula>
    </cfRule>
  </conditionalFormatting>
  <conditionalFormatting sqref="A12:DJ12">
    <cfRule type="expression" dxfId="165" priority="8" stopIfTrue="1">
      <formula>$A12&lt;&gt;""</formula>
    </cfRule>
  </conditionalFormatting>
  <conditionalFormatting sqref="A13:DJ13">
    <cfRule type="expression" dxfId="164" priority="7" stopIfTrue="1">
      <formula>$A13&lt;&gt;""</formula>
    </cfRule>
  </conditionalFormatting>
  <conditionalFormatting sqref="A14:DJ14">
    <cfRule type="expression" dxfId="163" priority="6" stopIfTrue="1">
      <formula>$A14&lt;&gt;""</formula>
    </cfRule>
  </conditionalFormatting>
  <conditionalFormatting sqref="A15:DJ15">
    <cfRule type="expression" dxfId="162" priority="5" stopIfTrue="1">
      <formula>$A15&lt;&gt;""</formula>
    </cfRule>
  </conditionalFormatting>
  <conditionalFormatting sqref="A16:DJ16">
    <cfRule type="expression" dxfId="161" priority="4" stopIfTrue="1">
      <formula>$A16&lt;&gt;""</formula>
    </cfRule>
  </conditionalFormatting>
  <conditionalFormatting sqref="A17:DJ17">
    <cfRule type="expression" dxfId="159" priority="2" stopIfTrue="1">
      <formula>$A17&lt;&gt;""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267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55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55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193</v>
      </c>
      <c r="AM7" s="79">
        <f>SUM($AM$8:$AM$8)</f>
        <v>55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55</v>
      </c>
      <c r="AT7" s="79">
        <f>SUM($AT$8:$AT$8)</f>
        <v>0</v>
      </c>
      <c r="AU7" s="79">
        <f>SUM($AU$8:$AU$8)</f>
        <v>55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193</v>
      </c>
      <c r="BD7" s="79">
        <f>SUM($BD$8:$BD$8)</f>
        <v>0</v>
      </c>
      <c r="BE7" s="79">
        <f>SUM($BE$8:$BE$8)</f>
        <v>0</v>
      </c>
      <c r="BF7" s="79">
        <f>SUM($BF$8:$BF$8)</f>
        <v>55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193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193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193</v>
      </c>
      <c r="CQ7" s="79">
        <f>SUM($CQ$8:$CQ$8)</f>
        <v>55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55</v>
      </c>
      <c r="CX7" s="79">
        <f>SUM($CX$8:$CX$8)</f>
        <v>0</v>
      </c>
      <c r="CY7" s="79">
        <f>SUM($CY$8:$CY$8)</f>
        <v>55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193</v>
      </c>
      <c r="DH7" s="79">
        <f>SUM($DH$8:$DH$8)</f>
        <v>0</v>
      </c>
      <c r="DI7" s="79">
        <f>SUM($DI$8:$DI$8)</f>
        <v>0</v>
      </c>
      <c r="DJ7" s="79">
        <f>SUM($DJ$8:$DJ$8)</f>
        <v>55</v>
      </c>
    </row>
    <row r="8" spans="1:114" s="8" customFormat="1" ht="12" customHeight="1">
      <c r="A8" s="80" t="s">
        <v>207</v>
      </c>
      <c r="B8" s="83" t="s">
        <v>264</v>
      </c>
      <c r="C8" s="80" t="s">
        <v>266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55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55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55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55</v>
      </c>
      <c r="AT8" s="84">
        <v>0</v>
      </c>
      <c r="AU8" s="84">
        <v>55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55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55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55</v>
      </c>
      <c r="CX8" s="84">
        <f t="shared" ref="CX8" si="14">SUM(AT8,+BV8)</f>
        <v>0</v>
      </c>
      <c r="CY8" s="84">
        <f t="shared" ref="CY8" si="15">SUM(AU8,+BW8)</f>
        <v>55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0</v>
      </c>
      <c r="DC8" s="84">
        <f t="shared" ref="DC8" si="19">SUM(AY8,+CA8)</f>
        <v>0</v>
      </c>
      <c r="DD8" s="84">
        <f t="shared" ref="DD8" si="20">SUM(AZ8,+CB8)</f>
        <v>0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0</v>
      </c>
      <c r="DJ8" s="84">
        <f t="shared" ref="DJ8" si="25">SUM(BF8,+CH8)</f>
        <v>55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  <row r="985" spans="1:114" s="8" customFormat="1" ht="12" customHeight="1">
      <c r="A985" s="80"/>
      <c r="B985" s="96"/>
      <c r="C985" s="80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  <c r="AE985" s="84"/>
      <c r="AF985" s="84"/>
      <c r="AG985" s="84"/>
      <c r="AH985" s="84"/>
      <c r="AI985" s="84"/>
      <c r="AJ985" s="84"/>
      <c r="AK985" s="84"/>
      <c r="AL985" s="94"/>
      <c r="AM985" s="84"/>
      <c r="AN985" s="84"/>
      <c r="AO985" s="84"/>
      <c r="AP985" s="84"/>
      <c r="AQ985" s="84"/>
      <c r="AR985" s="84"/>
      <c r="AS985" s="84"/>
      <c r="AT985" s="84"/>
      <c r="AU985" s="84"/>
      <c r="AV985" s="84"/>
      <c r="AW985" s="84"/>
      <c r="AX985" s="84"/>
      <c r="AY985" s="84"/>
      <c r="AZ985" s="84"/>
      <c r="BA985" s="84"/>
      <c r="BB985" s="84"/>
      <c r="BC985" s="94"/>
      <c r="BD985" s="84"/>
      <c r="BE985" s="84"/>
      <c r="BF985" s="84"/>
      <c r="BG985" s="84"/>
      <c r="BH985" s="84"/>
      <c r="BI985" s="84"/>
      <c r="BJ985" s="84"/>
      <c r="BK985" s="84"/>
      <c r="BL985" s="84"/>
      <c r="BM985" s="84"/>
      <c r="BN985" s="94"/>
      <c r="BO985" s="84"/>
      <c r="BP985" s="84"/>
      <c r="BQ985" s="84"/>
      <c r="BR985" s="84"/>
      <c r="BS985" s="84"/>
      <c r="BT985" s="84"/>
      <c r="BU985" s="84"/>
      <c r="BV985" s="84"/>
      <c r="BW985" s="84"/>
      <c r="BX985" s="84"/>
      <c r="BY985" s="84"/>
      <c r="BZ985" s="84"/>
      <c r="CA985" s="84"/>
      <c r="CB985" s="84"/>
      <c r="CC985" s="84"/>
      <c r="CD985" s="84"/>
      <c r="CE985" s="94"/>
      <c r="CF985" s="84"/>
      <c r="CG985" s="84"/>
      <c r="CH985" s="84"/>
      <c r="CI985" s="84"/>
      <c r="CJ985" s="84"/>
      <c r="CK985" s="84"/>
      <c r="CL985" s="84"/>
      <c r="CM985" s="84"/>
      <c r="CN985" s="84"/>
      <c r="CO985" s="84"/>
      <c r="CP985" s="94"/>
      <c r="CQ985" s="84"/>
      <c r="CR985" s="84"/>
      <c r="CS985" s="84"/>
      <c r="CT985" s="84"/>
      <c r="CU985" s="84"/>
      <c r="CV985" s="84"/>
      <c r="CW985" s="84"/>
      <c r="CX985" s="84"/>
      <c r="CY985" s="84"/>
      <c r="CZ985" s="84"/>
      <c r="DA985" s="84"/>
      <c r="DB985" s="84"/>
      <c r="DC985" s="84"/>
      <c r="DD985" s="84"/>
      <c r="DE985" s="84"/>
      <c r="DF985" s="84"/>
      <c r="DG985" s="94"/>
      <c r="DH985" s="84"/>
      <c r="DI985" s="84"/>
      <c r="DJ985" s="84"/>
    </row>
    <row r="986" spans="1:114" s="8" customFormat="1" ht="12" customHeight="1">
      <c r="A986" s="80"/>
      <c r="B986" s="96"/>
      <c r="C986" s="80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  <c r="AE986" s="84"/>
      <c r="AF986" s="84"/>
      <c r="AG986" s="84"/>
      <c r="AH986" s="84"/>
      <c r="AI986" s="84"/>
      <c r="AJ986" s="84"/>
      <c r="AK986" s="84"/>
      <c r="AL986" s="94"/>
      <c r="AM986" s="84"/>
      <c r="AN986" s="84"/>
      <c r="AO986" s="84"/>
      <c r="AP986" s="84"/>
      <c r="AQ986" s="84"/>
      <c r="AR986" s="84"/>
      <c r="AS986" s="84"/>
      <c r="AT986" s="84"/>
      <c r="AU986" s="84"/>
      <c r="AV986" s="84"/>
      <c r="AW986" s="84"/>
      <c r="AX986" s="84"/>
      <c r="AY986" s="84"/>
      <c r="AZ986" s="84"/>
      <c r="BA986" s="84"/>
      <c r="BB986" s="84"/>
      <c r="BC986" s="94"/>
      <c r="BD986" s="84"/>
      <c r="BE986" s="84"/>
      <c r="BF986" s="84"/>
      <c r="BG986" s="84"/>
      <c r="BH986" s="84"/>
      <c r="BI986" s="84"/>
      <c r="BJ986" s="84"/>
      <c r="BK986" s="84"/>
      <c r="BL986" s="84"/>
      <c r="BM986" s="84"/>
      <c r="BN986" s="94"/>
      <c r="BO986" s="84"/>
      <c r="BP986" s="84"/>
      <c r="BQ986" s="84"/>
      <c r="BR986" s="84"/>
      <c r="BS986" s="84"/>
      <c r="BT986" s="84"/>
      <c r="BU986" s="84"/>
      <c r="BV986" s="84"/>
      <c r="BW986" s="84"/>
      <c r="BX986" s="84"/>
      <c r="BY986" s="84"/>
      <c r="BZ986" s="84"/>
      <c r="CA986" s="84"/>
      <c r="CB986" s="84"/>
      <c r="CC986" s="84"/>
      <c r="CD986" s="84"/>
      <c r="CE986" s="94"/>
      <c r="CF986" s="84"/>
      <c r="CG986" s="84"/>
      <c r="CH986" s="84"/>
      <c r="CI986" s="84"/>
      <c r="CJ986" s="84"/>
      <c r="CK986" s="84"/>
      <c r="CL986" s="84"/>
      <c r="CM986" s="84"/>
      <c r="CN986" s="84"/>
      <c r="CO986" s="84"/>
      <c r="CP986" s="94"/>
      <c r="CQ986" s="84"/>
      <c r="CR986" s="84"/>
      <c r="CS986" s="84"/>
      <c r="CT986" s="84"/>
      <c r="CU986" s="84"/>
      <c r="CV986" s="84"/>
      <c r="CW986" s="84"/>
      <c r="CX986" s="84"/>
      <c r="CY986" s="84"/>
      <c r="CZ986" s="84"/>
      <c r="DA986" s="84"/>
      <c r="DB986" s="84"/>
      <c r="DC986" s="84"/>
      <c r="DD986" s="84"/>
      <c r="DE986" s="84"/>
      <c r="DF986" s="84"/>
      <c r="DG986" s="94"/>
      <c r="DH986" s="84"/>
      <c r="DI986" s="84"/>
      <c r="DJ986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86">
    <cfRule type="expression" dxfId="157" priority="14" stopIfTrue="1">
      <formula>$A9&lt;&gt;""</formula>
    </cfRule>
  </conditionalFormatting>
  <conditionalFormatting sqref="A8:DJ8">
    <cfRule type="expression" dxfId="156" priority="2" stopIfTrue="1">
      <formula>$A8&lt;&gt;""</formula>
    </cfRule>
  </conditionalFormatting>
  <conditionalFormatting sqref="A7:DJ7">
    <cfRule type="expression" dxfId="14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267</v>
      </c>
      <c r="C7" s="78" t="s">
        <v>192</v>
      </c>
      <c r="D7" s="79">
        <f>SUM($D$8:$D$17)</f>
        <v>948175</v>
      </c>
      <c r="E7" s="79">
        <f>SUM($E$8:$E$17)</f>
        <v>502766</v>
      </c>
      <c r="F7" s="79">
        <f>SUM($F$8:$F$17)</f>
        <v>479270</v>
      </c>
      <c r="G7" s="79">
        <f>SUM($G$8:$G$17)</f>
        <v>865</v>
      </c>
      <c r="H7" s="79">
        <f>SUM($H$8:$H$17)</f>
        <v>18400</v>
      </c>
      <c r="I7" s="79">
        <f>SUM($I$8:$I$17)</f>
        <v>0</v>
      </c>
      <c r="J7" s="79">
        <f>SUM($J$8:$J$17)</f>
        <v>55</v>
      </c>
      <c r="K7" s="79">
        <f>SUM($K$8:$K$17)</f>
        <v>4231</v>
      </c>
      <c r="L7" s="79">
        <f>SUM($L$8:$L$17)</f>
        <v>445409</v>
      </c>
      <c r="M7" s="79">
        <f>SUM($M$8:$M$17)</f>
        <v>193</v>
      </c>
      <c r="N7" s="79">
        <f>SUM($N$8:$N$17)</f>
        <v>96</v>
      </c>
      <c r="O7" s="79">
        <f>SUM($O$8:$O$17)</f>
        <v>96</v>
      </c>
      <c r="P7" s="79">
        <f>SUM($P$8:$P$17)</f>
        <v>0</v>
      </c>
      <c r="Q7" s="79">
        <f>SUM($Q$8:$Q$17)</f>
        <v>0</v>
      </c>
      <c r="R7" s="79">
        <f>SUM($R$8:$R$17)</f>
        <v>0</v>
      </c>
      <c r="S7" s="79">
        <f>SUM($S$8:$S$17)</f>
        <v>0</v>
      </c>
      <c r="T7" s="79">
        <f>SUM($T$8:$T$17)</f>
        <v>0</v>
      </c>
      <c r="U7" s="79">
        <f>SUM($U$8:$U$17)</f>
        <v>97</v>
      </c>
      <c r="V7" s="79">
        <f>SUM($V$8:$V$17)</f>
        <v>948368</v>
      </c>
      <c r="W7" s="79">
        <f>SUM($W$8:$W$17)</f>
        <v>502862</v>
      </c>
      <c r="X7" s="79">
        <f>SUM($X$8:$X$17)</f>
        <v>479366</v>
      </c>
      <c r="Y7" s="79">
        <f>SUM($Y$8:$Y$17)</f>
        <v>865</v>
      </c>
      <c r="Z7" s="79">
        <f>SUM($Z$8:$Z$17)</f>
        <v>18400</v>
      </c>
      <c r="AA7" s="79">
        <f>SUM($AA$8:$AA$17)</f>
        <v>0</v>
      </c>
      <c r="AB7" s="79">
        <f>SUM($AB$8:$AB$17)</f>
        <v>55</v>
      </c>
      <c r="AC7" s="79">
        <f>SUM($AC$8:$AC$17)</f>
        <v>4231</v>
      </c>
      <c r="AD7" s="79">
        <f>SUM($AD$8:$AD$17)</f>
        <v>445506</v>
      </c>
    </row>
    <row r="8" spans="1:30" s="8" customFormat="1" ht="12" customHeight="1">
      <c r="A8" s="80" t="s">
        <v>207</v>
      </c>
      <c r="B8" s="83" t="s">
        <v>203</v>
      </c>
      <c r="C8" s="80" t="s">
        <v>204</v>
      </c>
      <c r="D8" s="84">
        <f>SUM(E8,+L8)</f>
        <v>596080</v>
      </c>
      <c r="E8" s="84">
        <v>297064</v>
      </c>
      <c r="F8" s="84">
        <v>297064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299016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596080</v>
      </c>
      <c r="W8" s="84">
        <v>297064</v>
      </c>
      <c r="X8" s="84">
        <v>297064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299016</v>
      </c>
    </row>
    <row r="9" spans="1:30" s="8" customFormat="1" ht="12" customHeight="1">
      <c r="A9" s="80" t="s">
        <v>202</v>
      </c>
      <c r="B9" s="83" t="s">
        <v>210</v>
      </c>
      <c r="C9" s="80" t="s">
        <v>212</v>
      </c>
      <c r="D9" s="84">
        <f>SUM(E9,+L9)</f>
        <v>30022</v>
      </c>
      <c r="E9" s="84">
        <v>28814</v>
      </c>
      <c r="F9" s="84">
        <v>12283</v>
      </c>
      <c r="G9" s="84">
        <v>0</v>
      </c>
      <c r="H9" s="84">
        <v>12300</v>
      </c>
      <c r="I9" s="84">
        <v>0</v>
      </c>
      <c r="J9" s="94">
        <v>0</v>
      </c>
      <c r="K9" s="84">
        <v>4231</v>
      </c>
      <c r="L9" s="84">
        <v>1208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30022</v>
      </c>
      <c r="W9" s="84">
        <v>28814</v>
      </c>
      <c r="X9" s="84">
        <v>12283</v>
      </c>
      <c r="Y9" s="84">
        <v>0</v>
      </c>
      <c r="Z9" s="84">
        <v>12300</v>
      </c>
      <c r="AA9" s="84">
        <v>0</v>
      </c>
      <c r="AB9" s="94">
        <v>0</v>
      </c>
      <c r="AC9" s="84">
        <v>4231</v>
      </c>
      <c r="AD9" s="84">
        <v>1208</v>
      </c>
    </row>
    <row r="10" spans="1:30" s="8" customFormat="1" ht="12" customHeight="1">
      <c r="A10" s="80" t="s">
        <v>202</v>
      </c>
      <c r="B10" s="83" t="s">
        <v>219</v>
      </c>
      <c r="C10" s="80" t="s">
        <v>220</v>
      </c>
      <c r="D10" s="84">
        <f>SUM(E10,+L10)</f>
        <v>9640</v>
      </c>
      <c r="E10" s="84">
        <v>4820</v>
      </c>
      <c r="F10" s="84">
        <v>4820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4820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9640</v>
      </c>
      <c r="W10" s="84">
        <v>4820</v>
      </c>
      <c r="X10" s="84">
        <v>4820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4820</v>
      </c>
    </row>
    <row r="11" spans="1:30" s="8" customFormat="1" ht="12" customHeight="1">
      <c r="A11" s="80" t="s">
        <v>202</v>
      </c>
      <c r="B11" s="83" t="s">
        <v>224</v>
      </c>
      <c r="C11" s="80" t="s">
        <v>225</v>
      </c>
      <c r="D11" s="84">
        <f>SUM(E11,+L11)</f>
        <v>165172</v>
      </c>
      <c r="E11" s="84">
        <v>83936</v>
      </c>
      <c r="F11" s="84">
        <v>83936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81236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165172</v>
      </c>
      <c r="W11" s="84">
        <v>83936</v>
      </c>
      <c r="X11" s="84">
        <v>83936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81236</v>
      </c>
    </row>
    <row r="12" spans="1:30" s="8" customFormat="1" ht="12" customHeight="1">
      <c r="A12" s="80" t="s">
        <v>207</v>
      </c>
      <c r="B12" s="83" t="s">
        <v>228</v>
      </c>
      <c r="C12" s="80" t="s">
        <v>230</v>
      </c>
      <c r="D12" s="84">
        <f>SUM(E12,+L12)</f>
        <v>64957</v>
      </c>
      <c r="E12" s="84">
        <v>28820</v>
      </c>
      <c r="F12" s="84">
        <v>28820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36137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64957</v>
      </c>
      <c r="W12" s="84">
        <v>28820</v>
      </c>
      <c r="X12" s="84">
        <v>28820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36137</v>
      </c>
    </row>
    <row r="13" spans="1:30" s="8" customFormat="1" ht="12" customHeight="1">
      <c r="A13" s="80" t="s">
        <v>207</v>
      </c>
      <c r="B13" s="83" t="s">
        <v>236</v>
      </c>
      <c r="C13" s="80" t="s">
        <v>237</v>
      </c>
      <c r="D13" s="84">
        <f>SUM(E13,+L13)</f>
        <v>32249</v>
      </c>
      <c r="E13" s="84">
        <v>32249</v>
      </c>
      <c r="F13" s="84">
        <v>32249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32249</v>
      </c>
      <c r="W13" s="84">
        <v>32249</v>
      </c>
      <c r="X13" s="84">
        <v>32249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246</v>
      </c>
      <c r="C14" s="80" t="s">
        <v>247</v>
      </c>
      <c r="D14" s="84">
        <f>SUM(E14,+L14)</f>
        <v>4552</v>
      </c>
      <c r="E14" s="84">
        <v>2276</v>
      </c>
      <c r="F14" s="84">
        <v>2276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2276</v>
      </c>
      <c r="M14" s="84">
        <f>SUM(N14,+U14)</f>
        <v>193</v>
      </c>
      <c r="N14" s="84">
        <v>96</v>
      </c>
      <c r="O14" s="84">
        <v>96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97</v>
      </c>
      <c r="V14" s="84">
        <v>4745</v>
      </c>
      <c r="W14" s="84">
        <v>2372</v>
      </c>
      <c r="X14" s="84">
        <v>2372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2373</v>
      </c>
    </row>
    <row r="15" spans="1:30" s="8" customFormat="1" ht="12" customHeight="1">
      <c r="A15" s="80" t="s">
        <v>202</v>
      </c>
      <c r="B15" s="83" t="s">
        <v>254</v>
      </c>
      <c r="C15" s="80" t="s">
        <v>255</v>
      </c>
      <c r="D15" s="84">
        <f>SUM(E15,+L15)</f>
        <v>21400</v>
      </c>
      <c r="E15" s="84">
        <v>21400</v>
      </c>
      <c r="F15" s="84">
        <v>15300</v>
      </c>
      <c r="G15" s="84">
        <v>0</v>
      </c>
      <c r="H15" s="84">
        <v>6100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21400</v>
      </c>
      <c r="W15" s="84">
        <v>21400</v>
      </c>
      <c r="X15" s="84">
        <v>15300</v>
      </c>
      <c r="Y15" s="84">
        <v>0</v>
      </c>
      <c r="Z15" s="84">
        <v>6100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202</v>
      </c>
      <c r="B16" s="83" t="s">
        <v>259</v>
      </c>
      <c r="C16" s="80" t="s">
        <v>261</v>
      </c>
      <c r="D16" s="84">
        <f>SUM(E16,+L16)</f>
        <v>24103</v>
      </c>
      <c r="E16" s="84">
        <v>3387</v>
      </c>
      <c r="F16" s="84">
        <v>2522</v>
      </c>
      <c r="G16" s="84">
        <v>865</v>
      </c>
      <c r="H16" s="84">
        <v>0</v>
      </c>
      <c r="I16" s="84">
        <v>0</v>
      </c>
      <c r="J16" s="94">
        <v>0</v>
      </c>
      <c r="K16" s="84">
        <v>0</v>
      </c>
      <c r="L16" s="84">
        <v>20716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24103</v>
      </c>
      <c r="W16" s="84">
        <v>3387</v>
      </c>
      <c r="X16" s="84">
        <v>2522</v>
      </c>
      <c r="Y16" s="84">
        <v>865</v>
      </c>
      <c r="Z16" s="84">
        <v>0</v>
      </c>
      <c r="AA16" s="84">
        <v>0</v>
      </c>
      <c r="AB16" s="94">
        <v>0</v>
      </c>
      <c r="AC16" s="84">
        <v>0</v>
      </c>
      <c r="AD16" s="84">
        <v>20716</v>
      </c>
    </row>
    <row r="17" spans="1:30" s="8" customFormat="1" ht="12" customHeight="1">
      <c r="A17" s="80" t="s">
        <v>202</v>
      </c>
      <c r="B17" s="83" t="s">
        <v>264</v>
      </c>
      <c r="C17" s="80" t="s">
        <v>266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f>市町村分担金内訳!D8</f>
        <v>55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f>市町村分担金内訳!E8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SUM(J17,S17)</f>
        <v>55</v>
      </c>
      <c r="AC17" s="84">
        <v>0</v>
      </c>
      <c r="AD17" s="84">
        <v>0</v>
      </c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18:AD995">
    <cfRule type="expression" dxfId="143" priority="14" stopIfTrue="1">
      <formula>$A18&lt;&gt;""</formula>
    </cfRule>
  </conditionalFormatting>
  <conditionalFormatting sqref="A17:AD17">
    <cfRule type="expression" dxfId="142" priority="2" stopIfTrue="1">
      <formula>$A17&lt;&gt;""</formula>
    </cfRule>
  </conditionalFormatting>
  <conditionalFormatting sqref="A8:AD8">
    <cfRule type="expression" dxfId="141" priority="12" stopIfTrue="1">
      <formula>$A8&lt;&gt;""</formula>
    </cfRule>
  </conditionalFormatting>
  <conditionalFormatting sqref="A9:AD9">
    <cfRule type="expression" dxfId="140" priority="11" stopIfTrue="1">
      <formula>$A9&lt;&gt;""</formula>
    </cfRule>
  </conditionalFormatting>
  <conditionalFormatting sqref="A10:AD10">
    <cfRule type="expression" dxfId="139" priority="10" stopIfTrue="1">
      <formula>$A10&lt;&gt;""</formula>
    </cfRule>
  </conditionalFormatting>
  <conditionalFormatting sqref="A11:AD11">
    <cfRule type="expression" dxfId="138" priority="9" stopIfTrue="1">
      <formula>$A11&lt;&gt;""</formula>
    </cfRule>
  </conditionalFormatting>
  <conditionalFormatting sqref="A12:AD12">
    <cfRule type="expression" dxfId="137" priority="8" stopIfTrue="1">
      <formula>$A12&lt;&gt;""</formula>
    </cfRule>
  </conditionalFormatting>
  <conditionalFormatting sqref="A13:AD13">
    <cfRule type="expression" dxfId="136" priority="7" stopIfTrue="1">
      <formula>$A13&lt;&gt;""</formula>
    </cfRule>
  </conditionalFormatting>
  <conditionalFormatting sqref="A14:AD14">
    <cfRule type="expression" dxfId="135" priority="6" stopIfTrue="1">
      <formula>$A14&lt;&gt;""</formula>
    </cfRule>
  </conditionalFormatting>
  <conditionalFormatting sqref="A15:AD15">
    <cfRule type="expression" dxfId="134" priority="5" stopIfTrue="1">
      <formula>$A15&lt;&gt;""</formula>
    </cfRule>
  </conditionalFormatting>
  <conditionalFormatting sqref="A16:AD16">
    <cfRule type="expression" dxfId="133" priority="4" stopIfTrue="1">
      <formula>$A16&lt;&gt;""</formula>
    </cfRule>
  </conditionalFormatting>
  <conditionalFormatting sqref="A7:AD7">
    <cfRule type="expression" dxfId="13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16" man="1"/>
    <brk id="21" min="1" max="1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269</v>
      </c>
      <c r="B7" s="92" t="s">
        <v>267</v>
      </c>
      <c r="C7" s="78" t="s">
        <v>270</v>
      </c>
      <c r="D7" s="79">
        <f>SUM($D$8:$D$17)</f>
        <v>0</v>
      </c>
      <c r="E7" s="79">
        <f>SUM($E$8:$E$17)</f>
        <v>0</v>
      </c>
      <c r="F7" s="79">
        <f>SUM($F$8:$F$17)</f>
        <v>0</v>
      </c>
      <c r="G7" s="79">
        <f>SUM($G$8:$G$17)</f>
        <v>0</v>
      </c>
      <c r="H7" s="79">
        <f>SUM($H$8:$H$17)</f>
        <v>0</v>
      </c>
      <c r="I7" s="79">
        <f>SUM($I$8:$I$17)</f>
        <v>0</v>
      </c>
      <c r="J7" s="79">
        <f>SUM($J$8:$J$17)</f>
        <v>0</v>
      </c>
      <c r="K7" s="79">
        <f>SUM($K$8:$K$17)</f>
        <v>0</v>
      </c>
      <c r="L7" s="79">
        <f>SUM($L$8:$L$17)</f>
        <v>904516</v>
      </c>
      <c r="M7" s="79">
        <f>SUM($M$8:$M$17)</f>
        <v>0</v>
      </c>
      <c r="N7" s="79">
        <f>SUM($N$8:$N$17)</f>
        <v>0</v>
      </c>
      <c r="O7" s="79">
        <f>SUM($O$8:$O$17)</f>
        <v>0</v>
      </c>
      <c r="P7" s="79">
        <f>SUM($P$8:$P$17)</f>
        <v>0</v>
      </c>
      <c r="Q7" s="79">
        <f>SUM($Q$8:$Q$17)</f>
        <v>0</v>
      </c>
      <c r="R7" s="79">
        <f>SUM($R$8:$R$17)</f>
        <v>4070</v>
      </c>
      <c r="S7" s="79">
        <f>SUM($S$8:$S$17)</f>
        <v>236</v>
      </c>
      <c r="T7" s="79">
        <f>SUM($T$8:$T$17)</f>
        <v>3834</v>
      </c>
      <c r="U7" s="79">
        <f>SUM($U$8:$U$17)</f>
        <v>0</v>
      </c>
      <c r="V7" s="79">
        <f>SUM($V$8:$V$17)</f>
        <v>0</v>
      </c>
      <c r="W7" s="79">
        <f>SUM($W$8:$W$17)</f>
        <v>900446</v>
      </c>
      <c r="X7" s="79">
        <f>SUM($X$8:$X$17)</f>
        <v>436992</v>
      </c>
      <c r="Y7" s="79">
        <f>SUM($Y$8:$Y$17)</f>
        <v>103597</v>
      </c>
      <c r="Z7" s="79">
        <f>SUM($Z$8:$Z$17)</f>
        <v>293206</v>
      </c>
      <c r="AA7" s="79">
        <f>SUM($AA$8:$AA$17)</f>
        <v>66651</v>
      </c>
      <c r="AB7" s="79">
        <f>SUM($AB$8:$AB$17)</f>
        <v>55</v>
      </c>
      <c r="AC7" s="79">
        <f>SUM($AC$8:$AC$17)</f>
        <v>0</v>
      </c>
      <c r="AD7" s="79">
        <f>SUM($AD$8:$AD$17)</f>
        <v>43659</v>
      </c>
      <c r="AE7" s="79">
        <f>SUM($AE$8:$AE$17)</f>
        <v>948175</v>
      </c>
      <c r="AF7" s="79">
        <f>SUM($AF$8:$AF$17)</f>
        <v>0</v>
      </c>
      <c r="AG7" s="79">
        <f>SUM($AG$8:$AG$17)</f>
        <v>0</v>
      </c>
      <c r="AH7" s="79">
        <f>SUM($AH$8:$AH$17)</f>
        <v>0</v>
      </c>
      <c r="AI7" s="79">
        <f>SUM($AI$8:$AI$17)</f>
        <v>0</v>
      </c>
      <c r="AJ7" s="79">
        <f>SUM($AJ$8:$AJ$17)</f>
        <v>0</v>
      </c>
      <c r="AK7" s="79">
        <f>SUM($AK$8:$AK$17)</f>
        <v>0</v>
      </c>
      <c r="AL7" s="79">
        <f>SUM($AL$8:$AL$17)</f>
        <v>0</v>
      </c>
      <c r="AM7" s="79">
        <f>SUM($AM$8:$AM$17)</f>
        <v>0</v>
      </c>
      <c r="AN7" s="79">
        <f>SUM($AN$8:$AN$17)</f>
        <v>193</v>
      </c>
      <c r="AO7" s="79">
        <f>SUM($AO$8:$AO$17)</f>
        <v>0</v>
      </c>
      <c r="AP7" s="79">
        <f>SUM($AP$8:$AP$17)</f>
        <v>0</v>
      </c>
      <c r="AQ7" s="79">
        <f>SUM($AQ$8:$AQ$17)</f>
        <v>0</v>
      </c>
      <c r="AR7" s="79">
        <f>SUM($AR$8:$AR$17)</f>
        <v>0</v>
      </c>
      <c r="AS7" s="79">
        <f>SUM($AS$8:$AS$17)</f>
        <v>0</v>
      </c>
      <c r="AT7" s="79">
        <f>SUM($AT$8:$AT$17)</f>
        <v>0</v>
      </c>
      <c r="AU7" s="79">
        <f>SUM($AU$8:$AU$17)</f>
        <v>0</v>
      </c>
      <c r="AV7" s="79">
        <f>SUM($AV$8:$AV$17)</f>
        <v>0</v>
      </c>
      <c r="AW7" s="79">
        <f>SUM($AW$8:$AW$17)</f>
        <v>0</v>
      </c>
      <c r="AX7" s="79">
        <f>SUM($AX$8:$AX$17)</f>
        <v>0</v>
      </c>
      <c r="AY7" s="79">
        <f>SUM($AY$8:$AY$17)</f>
        <v>193</v>
      </c>
      <c r="AZ7" s="79">
        <f>SUM($AZ$8:$AZ$17)</f>
        <v>193</v>
      </c>
      <c r="BA7" s="79">
        <f>SUM($BA$8:$BA$17)</f>
        <v>0</v>
      </c>
      <c r="BB7" s="79">
        <f>SUM($BB$8:$BB$17)</f>
        <v>0</v>
      </c>
      <c r="BC7" s="79">
        <f>SUM($BC$8:$BC$17)</f>
        <v>0</v>
      </c>
      <c r="BD7" s="79">
        <f>SUM($BD$8:$BD$17)</f>
        <v>0</v>
      </c>
      <c r="BE7" s="79">
        <f>SUM($BE$8:$BE$17)</f>
        <v>0</v>
      </c>
      <c r="BF7" s="79">
        <f>SUM($BF$8:$BF$17)</f>
        <v>0</v>
      </c>
      <c r="BG7" s="79">
        <f>SUM($BG$8:$BG$17)</f>
        <v>193</v>
      </c>
      <c r="BH7" s="79">
        <f>SUM($BH$8:$BH$17)</f>
        <v>0</v>
      </c>
      <c r="BI7" s="79">
        <f>SUM($BI$8:$BI$17)</f>
        <v>0</v>
      </c>
      <c r="BJ7" s="79">
        <f>SUM($BJ$8:$BJ$17)</f>
        <v>0</v>
      </c>
      <c r="BK7" s="79">
        <f>SUM($BK$8:$BK$17)</f>
        <v>0</v>
      </c>
      <c r="BL7" s="79">
        <f>SUM($BL$8:$BL$17)</f>
        <v>0</v>
      </c>
      <c r="BM7" s="79">
        <f>SUM($BM$8:$BM$17)</f>
        <v>0</v>
      </c>
      <c r="BN7" s="79">
        <f>SUM($BN$8:$BN$17)</f>
        <v>0</v>
      </c>
      <c r="BO7" s="79">
        <f>SUM($BO$8:$BO$17)</f>
        <v>0</v>
      </c>
      <c r="BP7" s="79">
        <f>SUM($BP$8:$BP$17)</f>
        <v>904709</v>
      </c>
      <c r="BQ7" s="79">
        <f>SUM($BQ$8:$BQ$17)</f>
        <v>0</v>
      </c>
      <c r="BR7" s="79">
        <f>SUM($BR$8:$BR$17)</f>
        <v>0</v>
      </c>
      <c r="BS7" s="79">
        <f>SUM($BS$8:$BS$17)</f>
        <v>0</v>
      </c>
      <c r="BT7" s="79">
        <f>SUM($BT$8:$BT$17)</f>
        <v>0</v>
      </c>
      <c r="BU7" s="79">
        <f>SUM($BU$8:$BU$17)</f>
        <v>0</v>
      </c>
      <c r="BV7" s="79">
        <f>SUM($BV$8:$BV$17)</f>
        <v>4070</v>
      </c>
      <c r="BW7" s="79">
        <f>SUM($BW$8:$BW$17)</f>
        <v>236</v>
      </c>
      <c r="BX7" s="79">
        <f>SUM($BX$8:$BX$17)</f>
        <v>3834</v>
      </c>
      <c r="BY7" s="79">
        <f>SUM($BY$8:$BY$17)</f>
        <v>0</v>
      </c>
      <c r="BZ7" s="79">
        <f>SUM($BZ$8:$BZ$17)</f>
        <v>0</v>
      </c>
      <c r="CA7" s="79">
        <f>SUM($CA$8:$CA$17)</f>
        <v>900639</v>
      </c>
      <c r="CB7" s="79">
        <f>SUM($CB$8:$CB$17)</f>
        <v>437185</v>
      </c>
      <c r="CC7" s="79">
        <f>SUM($CC$8:$CC$17)</f>
        <v>103597</v>
      </c>
      <c r="CD7" s="79">
        <f>SUM($CD$8:$CD$17)</f>
        <v>293206</v>
      </c>
      <c r="CE7" s="79">
        <f>SUM($CE$8:$CE$17)</f>
        <v>66651</v>
      </c>
      <c r="CF7" s="79">
        <f>SUM($CF$8:$CF$17)</f>
        <v>55</v>
      </c>
      <c r="CG7" s="79">
        <f>SUM($CG$8:$CG$17)</f>
        <v>0</v>
      </c>
      <c r="CH7" s="79">
        <f>SUM($CH$8:$CH$17)</f>
        <v>43659</v>
      </c>
      <c r="CI7" s="79">
        <f>SUM($CI$8:$CI$17)</f>
        <v>948368</v>
      </c>
    </row>
    <row r="8" spans="1:87" s="8" customFormat="1" ht="12" customHeight="1">
      <c r="A8" s="80" t="s">
        <v>207</v>
      </c>
      <c r="B8" s="83" t="s">
        <v>206</v>
      </c>
      <c r="C8" s="80" t="s">
        <v>200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596080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596080</v>
      </c>
      <c r="X8" s="84">
        <v>340572</v>
      </c>
      <c r="Y8" s="84">
        <v>0</v>
      </c>
      <c r="Z8" s="84">
        <v>244667</v>
      </c>
      <c r="AA8" s="84">
        <v>10841</v>
      </c>
      <c r="AB8" s="94">
        <f>組合分担金内訳!E8</f>
        <v>0</v>
      </c>
      <c r="AC8" s="84">
        <v>0</v>
      </c>
      <c r="AD8" s="84">
        <v>0</v>
      </c>
      <c r="AE8" s="84">
        <v>596080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17" si="0">SUM(D8,AF8)</f>
        <v>0</v>
      </c>
      <c r="BI8" s="84">
        <f t="shared" ref="BI8:BI17" si="1">SUM(E8,AG8)</f>
        <v>0</v>
      </c>
      <c r="BJ8" s="84">
        <f t="shared" ref="BJ8:BJ17" si="2">SUM(F8,AH8)</f>
        <v>0</v>
      </c>
      <c r="BK8" s="84">
        <f t="shared" ref="BK8:BK17" si="3">SUM(G8,AI8)</f>
        <v>0</v>
      </c>
      <c r="BL8" s="84">
        <f t="shared" ref="BL8:BL17" si="4">SUM(H8,AJ8)</f>
        <v>0</v>
      </c>
      <c r="BM8" s="84">
        <f t="shared" ref="BM8:BM17" si="5">SUM(I8,AK8)</f>
        <v>0</v>
      </c>
      <c r="BN8" s="84">
        <f t="shared" ref="BN8:BN17" si="6">SUM(J8,AL8)</f>
        <v>0</v>
      </c>
      <c r="BO8" s="94">
        <f t="shared" ref="BO8:BO16" si="7">SUM(K8,AM8)</f>
        <v>0</v>
      </c>
      <c r="BP8" s="84">
        <f t="shared" ref="BP8:BP17" si="8">SUM(L8,AN8)</f>
        <v>596080</v>
      </c>
      <c r="BQ8" s="84">
        <f t="shared" ref="BQ8:BQ17" si="9">SUM(M8,AO8)</f>
        <v>0</v>
      </c>
      <c r="BR8" s="84">
        <f t="shared" ref="BR8:BR17" si="10">SUM(N8,AP8)</f>
        <v>0</v>
      </c>
      <c r="BS8" s="84">
        <f t="shared" ref="BS8:BS17" si="11">SUM(O8,AQ8)</f>
        <v>0</v>
      </c>
      <c r="BT8" s="84">
        <f t="shared" ref="BT8:BT17" si="12">SUM(P8,AR8)</f>
        <v>0</v>
      </c>
      <c r="BU8" s="84">
        <f t="shared" ref="BU8:BU17" si="13">SUM(Q8,AS8)</f>
        <v>0</v>
      </c>
      <c r="BV8" s="84">
        <f t="shared" ref="BV8:BV17" si="14">SUM(R8,AT8)</f>
        <v>0</v>
      </c>
      <c r="BW8" s="84">
        <f t="shared" ref="BW8:BW17" si="15">SUM(S8,AU8)</f>
        <v>0</v>
      </c>
      <c r="BX8" s="84">
        <f t="shared" ref="BX8:BX17" si="16">SUM(T8,AV8)</f>
        <v>0</v>
      </c>
      <c r="BY8" s="84">
        <f t="shared" ref="BY8:BY17" si="17">SUM(U8,AW8)</f>
        <v>0</v>
      </c>
      <c r="BZ8" s="84">
        <f t="shared" ref="BZ8:BZ17" si="18">SUM(V8,AX8)</f>
        <v>0</v>
      </c>
      <c r="CA8" s="84">
        <f t="shared" ref="CA8:CA17" si="19">SUM(W8,AY8)</f>
        <v>596080</v>
      </c>
      <c r="CB8" s="84">
        <f t="shared" ref="CB8:CB17" si="20">SUM(X8,AZ8)</f>
        <v>340572</v>
      </c>
      <c r="CC8" s="84">
        <f t="shared" ref="CC8:CC17" si="21">SUM(Y8,BA8)</f>
        <v>0</v>
      </c>
      <c r="CD8" s="84">
        <f t="shared" ref="CD8:CD17" si="22">SUM(Z8,BB8)</f>
        <v>244667</v>
      </c>
      <c r="CE8" s="84">
        <f t="shared" ref="CE8:CE17" si="23">SUM(AA8,BC8)</f>
        <v>10841</v>
      </c>
      <c r="CF8" s="94">
        <f t="shared" ref="CF8:CF16" si="24">SUM(AB8,BD8)</f>
        <v>0</v>
      </c>
      <c r="CG8" s="84">
        <f t="shared" ref="CG8:CG17" si="25">SUM(AC8,BE8)</f>
        <v>0</v>
      </c>
      <c r="CH8" s="84">
        <f t="shared" ref="CH8:CH17" si="26">SUM(AD8,BF8)</f>
        <v>0</v>
      </c>
      <c r="CI8" s="84">
        <f t="shared" ref="CI8:CI17" si="27">SUM(AE8,BG8)</f>
        <v>596080</v>
      </c>
    </row>
    <row r="9" spans="1:87" s="8" customFormat="1" ht="12" customHeight="1">
      <c r="A9" s="80" t="s">
        <v>207</v>
      </c>
      <c r="B9" s="83" t="s">
        <v>213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30022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3779</v>
      </c>
      <c r="S9" s="84">
        <v>0</v>
      </c>
      <c r="T9" s="84">
        <v>3779</v>
      </c>
      <c r="U9" s="84">
        <v>0</v>
      </c>
      <c r="V9" s="84">
        <v>0</v>
      </c>
      <c r="W9" s="84">
        <v>26243</v>
      </c>
      <c r="X9" s="84">
        <v>0</v>
      </c>
      <c r="Y9" s="84">
        <v>5476</v>
      </c>
      <c r="Z9" s="84">
        <v>0</v>
      </c>
      <c r="AA9" s="84">
        <v>20767</v>
      </c>
      <c r="AB9" s="94">
        <f>組合分担金内訳!E9</f>
        <v>0</v>
      </c>
      <c r="AC9" s="84">
        <v>0</v>
      </c>
      <c r="AD9" s="84">
        <v>0</v>
      </c>
      <c r="AE9" s="84">
        <v>30022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30022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3779</v>
      </c>
      <c r="BW9" s="84">
        <f t="shared" si="15"/>
        <v>0</v>
      </c>
      <c r="BX9" s="84">
        <f t="shared" si="16"/>
        <v>3779</v>
      </c>
      <c r="BY9" s="84">
        <f t="shared" si="17"/>
        <v>0</v>
      </c>
      <c r="BZ9" s="84">
        <f t="shared" si="18"/>
        <v>0</v>
      </c>
      <c r="CA9" s="84">
        <f t="shared" si="19"/>
        <v>26243</v>
      </c>
      <c r="CB9" s="84">
        <f t="shared" si="20"/>
        <v>0</v>
      </c>
      <c r="CC9" s="84">
        <f t="shared" si="21"/>
        <v>5476</v>
      </c>
      <c r="CD9" s="84">
        <f t="shared" si="22"/>
        <v>0</v>
      </c>
      <c r="CE9" s="84">
        <f t="shared" si="23"/>
        <v>20767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30022</v>
      </c>
    </row>
    <row r="10" spans="1:87" s="8" customFormat="1" ht="12" customHeight="1">
      <c r="A10" s="80" t="s">
        <v>202</v>
      </c>
      <c r="B10" s="83" t="s">
        <v>219</v>
      </c>
      <c r="C10" s="80" t="s">
        <v>221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3523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3523</v>
      </c>
      <c r="X10" s="84">
        <v>2312</v>
      </c>
      <c r="Y10" s="84">
        <v>1211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6117</v>
      </c>
      <c r="AE10" s="84">
        <v>9640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3523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3523</v>
      </c>
      <c r="CB10" s="84">
        <f t="shared" si="20"/>
        <v>2312</v>
      </c>
      <c r="CC10" s="84">
        <f t="shared" si="21"/>
        <v>1211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6117</v>
      </c>
      <c r="CI10" s="84">
        <f t="shared" si="27"/>
        <v>9640</v>
      </c>
    </row>
    <row r="11" spans="1:87" s="8" customFormat="1" ht="12" customHeight="1">
      <c r="A11" s="80" t="s">
        <v>214</v>
      </c>
      <c r="B11" s="83" t="s">
        <v>222</v>
      </c>
      <c r="C11" s="80" t="s">
        <v>225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165172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165172</v>
      </c>
      <c r="X11" s="84">
        <v>79590</v>
      </c>
      <c r="Y11" s="84">
        <v>35962</v>
      </c>
      <c r="Z11" s="84">
        <v>48442</v>
      </c>
      <c r="AA11" s="84">
        <v>1178</v>
      </c>
      <c r="AB11" s="94">
        <f>組合分担金内訳!E11</f>
        <v>0</v>
      </c>
      <c r="AC11" s="84">
        <v>0</v>
      </c>
      <c r="AD11" s="84">
        <v>0</v>
      </c>
      <c r="AE11" s="84">
        <v>165172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165172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165172</v>
      </c>
      <c r="CB11" s="84">
        <f t="shared" si="20"/>
        <v>79590</v>
      </c>
      <c r="CC11" s="84">
        <f t="shared" si="21"/>
        <v>35962</v>
      </c>
      <c r="CD11" s="84">
        <f t="shared" si="22"/>
        <v>48442</v>
      </c>
      <c r="CE11" s="84">
        <f t="shared" si="23"/>
        <v>1178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165172</v>
      </c>
    </row>
    <row r="12" spans="1:87" s="8" customFormat="1" ht="12" customHeight="1">
      <c r="A12" s="80" t="s">
        <v>214</v>
      </c>
      <c r="B12" s="83" t="s">
        <v>231</v>
      </c>
      <c r="C12" s="80" t="s">
        <v>229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64957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64957</v>
      </c>
      <c r="X12" s="84">
        <v>4551</v>
      </c>
      <c r="Y12" s="84">
        <v>36576</v>
      </c>
      <c r="Z12" s="84">
        <v>0</v>
      </c>
      <c r="AA12" s="84">
        <v>23830</v>
      </c>
      <c r="AB12" s="94">
        <f>組合分担金内訳!E12</f>
        <v>0</v>
      </c>
      <c r="AC12" s="84">
        <v>0</v>
      </c>
      <c r="AD12" s="84">
        <v>0</v>
      </c>
      <c r="AE12" s="84">
        <v>64957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64957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64957</v>
      </c>
      <c r="CB12" s="84">
        <f t="shared" si="20"/>
        <v>4551</v>
      </c>
      <c r="CC12" s="84">
        <f t="shared" si="21"/>
        <v>36576</v>
      </c>
      <c r="CD12" s="84">
        <f t="shared" si="22"/>
        <v>0</v>
      </c>
      <c r="CE12" s="84">
        <f t="shared" si="23"/>
        <v>23830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64957</v>
      </c>
    </row>
    <row r="13" spans="1:87" s="8" customFormat="1" ht="12" customHeight="1">
      <c r="A13" s="80" t="s">
        <v>202</v>
      </c>
      <c r="B13" s="83" t="s">
        <v>238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32249</v>
      </c>
      <c r="AE13" s="84">
        <v>32249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32249</v>
      </c>
      <c r="CI13" s="84">
        <f t="shared" si="27"/>
        <v>32249</v>
      </c>
    </row>
    <row r="14" spans="1:87" s="8" customFormat="1" ht="12" customHeight="1">
      <c r="A14" s="80" t="s">
        <v>207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4497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236</v>
      </c>
      <c r="S14" s="84">
        <v>236</v>
      </c>
      <c r="T14" s="84">
        <v>0</v>
      </c>
      <c r="U14" s="84">
        <v>0</v>
      </c>
      <c r="V14" s="84">
        <v>0</v>
      </c>
      <c r="W14" s="84">
        <v>4261</v>
      </c>
      <c r="X14" s="84">
        <v>4261</v>
      </c>
      <c r="Y14" s="84">
        <v>0</v>
      </c>
      <c r="Z14" s="84">
        <v>0</v>
      </c>
      <c r="AA14" s="84">
        <v>0</v>
      </c>
      <c r="AB14" s="94">
        <f>組合分担金内訳!E14</f>
        <v>55</v>
      </c>
      <c r="AC14" s="84">
        <v>0</v>
      </c>
      <c r="AD14" s="84">
        <v>0</v>
      </c>
      <c r="AE14" s="84">
        <v>4497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193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193</v>
      </c>
      <c r="AZ14" s="84">
        <v>193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193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4690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236</v>
      </c>
      <c r="BW14" s="84">
        <f t="shared" si="15"/>
        <v>236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4454</v>
      </c>
      <c r="CB14" s="84">
        <f t="shared" si="20"/>
        <v>4454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55</v>
      </c>
      <c r="CG14" s="84">
        <f t="shared" si="25"/>
        <v>0</v>
      </c>
      <c r="CH14" s="84">
        <f t="shared" si="26"/>
        <v>0</v>
      </c>
      <c r="CI14" s="84">
        <f t="shared" si="27"/>
        <v>4690</v>
      </c>
    </row>
    <row r="15" spans="1:87" s="8" customFormat="1" ht="12" customHeight="1">
      <c r="A15" s="80" t="s">
        <v>202</v>
      </c>
      <c r="B15" s="83" t="s">
        <v>256</v>
      </c>
      <c r="C15" s="80" t="s">
        <v>255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16107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16107</v>
      </c>
      <c r="X15" s="84">
        <v>5706</v>
      </c>
      <c r="Y15" s="84">
        <v>1974</v>
      </c>
      <c r="Z15" s="84">
        <v>97</v>
      </c>
      <c r="AA15" s="84">
        <v>8330</v>
      </c>
      <c r="AB15" s="94">
        <f>組合分担金内訳!E15</f>
        <v>0</v>
      </c>
      <c r="AC15" s="84">
        <v>0</v>
      </c>
      <c r="AD15" s="84">
        <v>5293</v>
      </c>
      <c r="AE15" s="84">
        <v>21400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16107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16107</v>
      </c>
      <c r="CB15" s="84">
        <f t="shared" si="20"/>
        <v>5706</v>
      </c>
      <c r="CC15" s="84">
        <f t="shared" si="21"/>
        <v>1974</v>
      </c>
      <c r="CD15" s="84">
        <f t="shared" si="22"/>
        <v>97</v>
      </c>
      <c r="CE15" s="84">
        <f t="shared" si="23"/>
        <v>8330</v>
      </c>
      <c r="CF15" s="94">
        <f t="shared" si="24"/>
        <v>0</v>
      </c>
      <c r="CG15" s="84">
        <f t="shared" si="25"/>
        <v>0</v>
      </c>
      <c r="CH15" s="84">
        <f t="shared" si="26"/>
        <v>5293</v>
      </c>
      <c r="CI15" s="84">
        <f t="shared" si="27"/>
        <v>21400</v>
      </c>
    </row>
    <row r="16" spans="1:87" s="8" customFormat="1" ht="12" customHeight="1">
      <c r="A16" s="80" t="s">
        <v>202</v>
      </c>
      <c r="B16" s="83" t="s">
        <v>262</v>
      </c>
      <c r="C16" s="80" t="s">
        <v>260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24103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24103</v>
      </c>
      <c r="X16" s="84">
        <v>0</v>
      </c>
      <c r="Y16" s="84">
        <v>22398</v>
      </c>
      <c r="Z16" s="84">
        <v>0</v>
      </c>
      <c r="AA16" s="84">
        <v>1705</v>
      </c>
      <c r="AB16" s="94">
        <f>組合分担金内訳!E16</f>
        <v>0</v>
      </c>
      <c r="AC16" s="84">
        <v>0</v>
      </c>
      <c r="AD16" s="84">
        <v>0</v>
      </c>
      <c r="AE16" s="84">
        <v>24103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24103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24103</v>
      </c>
      <c r="CB16" s="84">
        <f t="shared" si="20"/>
        <v>0</v>
      </c>
      <c r="CC16" s="84">
        <f t="shared" si="21"/>
        <v>22398</v>
      </c>
      <c r="CD16" s="84">
        <f t="shared" si="22"/>
        <v>0</v>
      </c>
      <c r="CE16" s="84">
        <f t="shared" si="23"/>
        <v>1705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24103</v>
      </c>
    </row>
    <row r="17" spans="1:87" s="8" customFormat="1" ht="12" customHeight="1">
      <c r="A17" s="80" t="s">
        <v>207</v>
      </c>
      <c r="B17" s="83" t="s">
        <v>265</v>
      </c>
      <c r="C17" s="80" t="s">
        <v>266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55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55</v>
      </c>
      <c r="S17" s="84">
        <v>0</v>
      </c>
      <c r="T17" s="84">
        <v>55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55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v>0</v>
      </c>
      <c r="BP17" s="84">
        <f t="shared" si="8"/>
        <v>55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55</v>
      </c>
      <c r="BW17" s="84">
        <f t="shared" si="15"/>
        <v>0</v>
      </c>
      <c r="BX17" s="84">
        <f t="shared" si="16"/>
        <v>55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v>0</v>
      </c>
      <c r="CG17" s="84">
        <f t="shared" si="25"/>
        <v>0</v>
      </c>
      <c r="CH17" s="84">
        <f t="shared" si="26"/>
        <v>0</v>
      </c>
      <c r="CI17" s="84">
        <f t="shared" si="27"/>
        <v>55</v>
      </c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8:CI995">
    <cfRule type="expression" dxfId="129" priority="14" stopIfTrue="1">
      <formula>$A18&lt;&gt;""</formula>
    </cfRule>
  </conditionalFormatting>
  <conditionalFormatting sqref="A17:CI17">
    <cfRule type="expression" dxfId="128" priority="2" stopIfTrue="1">
      <formula>$A17&lt;&gt;""</formula>
    </cfRule>
  </conditionalFormatting>
  <conditionalFormatting sqref="A8:CI8">
    <cfRule type="expression" dxfId="127" priority="12" stopIfTrue="1">
      <formula>$A8&lt;&gt;""</formula>
    </cfRule>
  </conditionalFormatting>
  <conditionalFormatting sqref="A9:CI9">
    <cfRule type="expression" dxfId="126" priority="11" stopIfTrue="1">
      <formula>$A9&lt;&gt;""</formula>
    </cfRule>
  </conditionalFormatting>
  <conditionalFormatting sqref="A10:CI10">
    <cfRule type="expression" dxfId="125" priority="10" stopIfTrue="1">
      <formula>$A10&lt;&gt;""</formula>
    </cfRule>
  </conditionalFormatting>
  <conditionalFormatting sqref="A11:CI11">
    <cfRule type="expression" dxfId="124" priority="9" stopIfTrue="1">
      <formula>$A11&lt;&gt;""</formula>
    </cfRule>
  </conditionalFormatting>
  <conditionalFormatting sqref="A12:CI12">
    <cfRule type="expression" dxfId="123" priority="8" stopIfTrue="1">
      <formula>$A12&lt;&gt;""</formula>
    </cfRule>
  </conditionalFormatting>
  <conditionalFormatting sqref="A13:CI13">
    <cfRule type="expression" dxfId="122" priority="7" stopIfTrue="1">
      <formula>$A13&lt;&gt;""</formula>
    </cfRule>
  </conditionalFormatting>
  <conditionalFormatting sqref="A14:CI14">
    <cfRule type="expression" dxfId="121" priority="6" stopIfTrue="1">
      <formula>$A14&lt;&gt;""</formula>
    </cfRule>
  </conditionalFormatting>
  <conditionalFormatting sqref="A15:CI15">
    <cfRule type="expression" dxfId="120" priority="5" stopIfTrue="1">
      <formula>$A15&lt;&gt;""</formula>
    </cfRule>
  </conditionalFormatting>
  <conditionalFormatting sqref="A16:CI16">
    <cfRule type="expression" dxfId="119" priority="4" stopIfTrue="1">
      <formula>$A16&lt;&gt;""</formula>
    </cfRule>
  </conditionalFormatting>
  <conditionalFormatting sqref="A7:CI7">
    <cfRule type="expression" dxfId="11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16" man="1"/>
    <brk id="67" min="1" max="1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267</v>
      </c>
      <c r="C7" s="78" t="s">
        <v>192</v>
      </c>
      <c r="D7" s="101">
        <f>SUM($D$8:$D$16)</f>
        <v>0</v>
      </c>
      <c r="E7" s="101">
        <f>SUM($E$8:$E$16)</f>
        <v>55</v>
      </c>
      <c r="F7" s="101">
        <f>SUM($F$8:$F$16)</f>
        <v>55</v>
      </c>
      <c r="G7" s="101">
        <f>SUM($G$8:$G$16)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1</v>
      </c>
      <c r="K7" s="101">
        <f>COUNTIF($K$8:$K$16,"&lt;&gt;") - COUNTIF($K$8:$K$16,"&lt; &gt;")</f>
        <v>1</v>
      </c>
      <c r="L7" s="101">
        <f>SUM($L$8:$L$16)</f>
        <v>0</v>
      </c>
      <c r="M7" s="101">
        <f>SUM($M$8:$M$16)</f>
        <v>55</v>
      </c>
      <c r="N7" s="101">
        <f>SUM($N$8:$N$16)</f>
        <v>55</v>
      </c>
      <c r="O7" s="101">
        <f>SUM($O$8:$O$16)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SUM($V$8:$V$16)</f>
        <v>0</v>
      </c>
      <c r="W7" s="101">
        <f>SUM($W$8:$W$16)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SUM($AD$8:$AD$16)</f>
        <v>0</v>
      </c>
      <c r="AE7" s="101">
        <f>SUM($AE$8:$AE$16)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SUM($AL$8:$AL$16)</f>
        <v>0</v>
      </c>
      <c r="AM7" s="101">
        <f>SUM($AM$8:$AM$16)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SUM($AT$8:$AT$16)</f>
        <v>0</v>
      </c>
      <c r="AU7" s="101">
        <f>SUM($AU$8:$AU$16)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SUM($BB$8:$BB$16)</f>
        <v>0</v>
      </c>
      <c r="BC7" s="101">
        <f>SUM($BC$8:$BC$16)</f>
        <v>0</v>
      </c>
      <c r="BD7" s="101">
        <f>SUM($BD$8:$BD$16)</f>
        <v>0</v>
      </c>
      <c r="BE7" s="101">
        <f>SUM($BE$8:$BE$16)</f>
        <v>0</v>
      </c>
    </row>
    <row r="8" spans="1:57" s="8" customFormat="1" ht="12" customHeight="1">
      <c r="A8" s="80" t="s">
        <v>208</v>
      </c>
      <c r="B8" s="83" t="s">
        <v>206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217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214</v>
      </c>
      <c r="B11" s="83" t="s">
        <v>226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232</v>
      </c>
      <c r="B12" s="83" t="s">
        <v>231</v>
      </c>
      <c r="C12" s="80" t="s">
        <v>233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240</v>
      </c>
      <c r="C13" s="80" t="s">
        <v>241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214</v>
      </c>
      <c r="B14" s="83" t="s">
        <v>243</v>
      </c>
      <c r="C14" s="80" t="s">
        <v>249</v>
      </c>
      <c r="D14" s="81">
        <f>SUM(L14,T14,AB14,AJ14,AR14,AZ14)</f>
        <v>0</v>
      </c>
      <c r="E14" s="81">
        <f>SUM(M14,U14,AC14,AK14,AS14,BA14)</f>
        <v>55</v>
      </c>
      <c r="F14" s="81">
        <f>SUM(D14:E14)</f>
        <v>55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250</v>
      </c>
      <c r="K14" s="82" t="s">
        <v>251</v>
      </c>
      <c r="L14" s="81">
        <v>0</v>
      </c>
      <c r="M14" s="81">
        <v>55</v>
      </c>
      <c r="N14" s="81">
        <f>SUM(L14,+M14)</f>
        <v>55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205</v>
      </c>
      <c r="B15" s="83" t="s">
        <v>257</v>
      </c>
      <c r="C15" s="80" t="s">
        <v>258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262</v>
      </c>
      <c r="C16" s="80" t="s">
        <v>263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/>
      <c r="B17" s="83" t="s">
        <v>201</v>
      </c>
      <c r="C17" s="80"/>
      <c r="D17" s="84"/>
      <c r="E17" s="84"/>
      <c r="F17" s="84"/>
      <c r="G17" s="84"/>
      <c r="H17" s="84"/>
      <c r="I17" s="84"/>
      <c r="J17" s="82"/>
      <c r="K17" s="81"/>
      <c r="L17" s="84"/>
      <c r="M17" s="84"/>
      <c r="N17" s="84"/>
      <c r="O17" s="84"/>
      <c r="P17" s="84"/>
      <c r="Q17" s="84"/>
      <c r="R17" s="82"/>
      <c r="S17" s="81"/>
      <c r="T17" s="84"/>
      <c r="U17" s="84"/>
      <c r="V17" s="84"/>
      <c r="W17" s="84"/>
      <c r="X17" s="84"/>
      <c r="Y17" s="84"/>
      <c r="Z17" s="82"/>
      <c r="AA17" s="81"/>
      <c r="AB17" s="84"/>
      <c r="AC17" s="84"/>
      <c r="AD17" s="84"/>
      <c r="AE17" s="84"/>
      <c r="AF17" s="84"/>
      <c r="AG17" s="84"/>
      <c r="AH17" s="82"/>
      <c r="AI17" s="81"/>
      <c r="AJ17" s="84"/>
      <c r="AK17" s="84"/>
      <c r="AL17" s="84"/>
      <c r="AM17" s="84"/>
      <c r="AN17" s="84"/>
      <c r="AO17" s="84"/>
      <c r="AP17" s="82"/>
      <c r="AQ17" s="81"/>
      <c r="AR17" s="84"/>
      <c r="AS17" s="84"/>
      <c r="AT17" s="84"/>
      <c r="AU17" s="84"/>
      <c r="AV17" s="84"/>
      <c r="AW17" s="84"/>
      <c r="AX17" s="82"/>
      <c r="AY17" s="81"/>
      <c r="AZ17" s="84"/>
      <c r="BA17" s="84"/>
      <c r="BB17" s="84"/>
      <c r="BC17" s="84"/>
      <c r="BD17" s="84"/>
      <c r="BE17" s="84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18:BE995">
    <cfRule type="expression" dxfId="115" priority="14" stopIfTrue="1">
      <formula>$A18&lt;&gt;""</formula>
    </cfRule>
  </conditionalFormatting>
  <conditionalFormatting sqref="A17:BE17">
    <cfRule type="expression" dxfId="114" priority="2" stopIfTrue="1">
      <formula>$A17&lt;&gt;""</formula>
    </cfRule>
  </conditionalFormatting>
  <conditionalFormatting sqref="A8:BE8">
    <cfRule type="expression" dxfId="113" priority="12" stopIfTrue="1">
      <formula>$A8&lt;&gt;""</formula>
    </cfRule>
  </conditionalFormatting>
  <conditionalFormatting sqref="A9:BE9">
    <cfRule type="expression" dxfId="112" priority="11" stopIfTrue="1">
      <formula>$A9&lt;&gt;""</formula>
    </cfRule>
  </conditionalFormatting>
  <conditionalFormatting sqref="A10:BE10">
    <cfRule type="expression" dxfId="111" priority="10" stopIfTrue="1">
      <formula>$A10&lt;&gt;""</formula>
    </cfRule>
  </conditionalFormatting>
  <conditionalFormatting sqref="A11:BE11">
    <cfRule type="expression" dxfId="110" priority="9" stopIfTrue="1">
      <formula>$A11&lt;&gt;""</formula>
    </cfRule>
  </conditionalFormatting>
  <conditionalFormatting sqref="A12:BE12">
    <cfRule type="expression" dxfId="109" priority="8" stopIfTrue="1">
      <formula>$A12&lt;&gt;""</formula>
    </cfRule>
  </conditionalFormatting>
  <conditionalFormatting sqref="A13:BE13">
    <cfRule type="expression" dxfId="108" priority="7" stopIfTrue="1">
      <formula>$A13&lt;&gt;""</formula>
    </cfRule>
  </conditionalFormatting>
  <conditionalFormatting sqref="A14:BE14">
    <cfRule type="expression" dxfId="107" priority="6" stopIfTrue="1">
      <formula>$A14&lt;&gt;""</formula>
    </cfRule>
  </conditionalFormatting>
  <conditionalFormatting sqref="A15:BE15">
    <cfRule type="expression" dxfId="106" priority="5" stopIfTrue="1">
      <formula>$A15&lt;&gt;""</formula>
    </cfRule>
  </conditionalFormatting>
  <conditionalFormatting sqref="A16:BE16">
    <cfRule type="expression" dxfId="105" priority="4" stopIfTrue="1">
      <formula>$A16&lt;&gt;""</formula>
    </cfRule>
  </conditionalFormatting>
  <conditionalFormatting sqref="A7:BE7">
    <cfRule type="expression" dxfId="10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267</v>
      </c>
      <c r="C7" s="78" t="s">
        <v>192</v>
      </c>
      <c r="D7" s="101">
        <f>SUM($D$8:$D$8)</f>
        <v>55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55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207</v>
      </c>
      <c r="B8" s="83" t="s">
        <v>265</v>
      </c>
      <c r="C8" s="80" t="s">
        <v>266</v>
      </c>
      <c r="D8" s="81">
        <f>SUM(H8,L8,P8,T8,X8,AB8,AF8,AJ8,AN8,AR8,AV8,AZ8,BD8,BH8,BL8,BP8,BT8,BX8,CB8,CF8,CJ8,CN8,CR8,CV8,CZ8,DD8,DH8,DL8,DP8,DT8)</f>
        <v>55</v>
      </c>
      <c r="E8" s="81">
        <f>SUM(I8,M8,Q8,U8,Y8,AC8,AG8,AK8,AO8,AS8,AW8,BA8,BE8,BI8,BM8,BQ8,BU8,BY8,CC8,CG8,CK8,CO8,CS8,CW8,DA8,DE8,DI8,DM8,DQ8,DU8)</f>
        <v>0</v>
      </c>
      <c r="F8" s="97" t="s">
        <v>242</v>
      </c>
      <c r="G8" s="82" t="s">
        <v>244</v>
      </c>
      <c r="H8" s="81">
        <v>55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97"/>
      <c r="BP12" s="97"/>
      <c r="BQ12" s="97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97"/>
      <c r="H23" s="97"/>
      <c r="I23" s="97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97"/>
      <c r="H24" s="97"/>
      <c r="I24" s="97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  <row r="985" spans="1:125" s="8" customFormat="1" ht="12" customHeight="1">
      <c r="A985" s="80"/>
      <c r="B985" s="96"/>
      <c r="C985" s="80"/>
      <c r="D985" s="84"/>
      <c r="E985" s="84"/>
      <c r="F985" s="97"/>
      <c r="G985" s="81"/>
      <c r="H985" s="84"/>
      <c r="I985" s="84"/>
      <c r="J985" s="97"/>
      <c r="K985" s="81"/>
      <c r="L985" s="84"/>
      <c r="M985" s="84"/>
      <c r="N985" s="97"/>
      <c r="O985" s="81"/>
      <c r="P985" s="84"/>
      <c r="Q985" s="84"/>
      <c r="R985" s="97"/>
      <c r="S985" s="81"/>
      <c r="T985" s="84"/>
      <c r="U985" s="84"/>
      <c r="V985" s="97"/>
      <c r="W985" s="81"/>
      <c r="X985" s="84"/>
      <c r="Y985" s="84"/>
      <c r="Z985" s="97"/>
      <c r="AA985" s="81"/>
      <c r="AB985" s="84"/>
      <c r="AC985" s="84"/>
      <c r="AD985" s="97"/>
      <c r="AE985" s="81"/>
      <c r="AF985" s="84"/>
      <c r="AG985" s="84"/>
      <c r="AH985" s="97"/>
      <c r="AI985" s="81"/>
      <c r="AJ985" s="84"/>
      <c r="AK985" s="84"/>
      <c r="AL985" s="97"/>
      <c r="AM985" s="81"/>
      <c r="AN985" s="84"/>
      <c r="AO985" s="84"/>
      <c r="AP985" s="97"/>
      <c r="AQ985" s="81"/>
      <c r="AR985" s="84"/>
      <c r="AS985" s="84"/>
      <c r="AT985" s="97"/>
      <c r="AU985" s="81"/>
      <c r="AV985" s="84"/>
      <c r="AW985" s="84"/>
      <c r="AX985" s="97"/>
      <c r="AY985" s="81"/>
      <c r="AZ985" s="84"/>
      <c r="BA985" s="84"/>
      <c r="BB985" s="97"/>
      <c r="BC985" s="81"/>
      <c r="BD985" s="84"/>
      <c r="BE985" s="84"/>
      <c r="BF985" s="97"/>
      <c r="BG985" s="81"/>
      <c r="BH985" s="84"/>
      <c r="BI985" s="84"/>
      <c r="BJ985" s="97"/>
      <c r="BK985" s="81"/>
      <c r="BL985" s="84"/>
      <c r="BM985" s="84"/>
      <c r="BN985" s="97"/>
      <c r="BO985" s="81"/>
      <c r="BP985" s="84"/>
      <c r="BQ985" s="84"/>
      <c r="BR985" s="97"/>
      <c r="BS985" s="81"/>
      <c r="BT985" s="84"/>
      <c r="BU985" s="84"/>
      <c r="BV985" s="97"/>
      <c r="BW985" s="81"/>
      <c r="BX985" s="84"/>
      <c r="BY985" s="84"/>
      <c r="BZ985" s="97"/>
      <c r="CA985" s="81"/>
      <c r="CB985" s="84"/>
      <c r="CC985" s="84"/>
      <c r="CD985" s="97"/>
      <c r="CE985" s="81"/>
      <c r="CF985" s="84"/>
      <c r="CG985" s="84"/>
      <c r="CH985" s="97"/>
      <c r="CI985" s="81"/>
      <c r="CJ985" s="84"/>
      <c r="CK985" s="84"/>
      <c r="CL985" s="97"/>
      <c r="CM985" s="81"/>
      <c r="CN985" s="84"/>
      <c r="CO985" s="84"/>
      <c r="CP985" s="97"/>
      <c r="CQ985" s="81"/>
      <c r="CR985" s="84"/>
      <c r="CS985" s="84"/>
      <c r="CT985" s="97"/>
      <c r="CU985" s="81"/>
      <c r="CV985" s="84"/>
      <c r="CW985" s="84"/>
      <c r="CX985" s="97"/>
      <c r="CY985" s="81"/>
      <c r="CZ985" s="84"/>
      <c r="DA985" s="84"/>
      <c r="DB985" s="97"/>
      <c r="DC985" s="81"/>
      <c r="DD985" s="84"/>
      <c r="DE985" s="84"/>
      <c r="DF985" s="97"/>
      <c r="DG985" s="81"/>
      <c r="DH985" s="84"/>
      <c r="DI985" s="84"/>
      <c r="DJ985" s="97"/>
      <c r="DK985" s="81"/>
      <c r="DL985" s="84"/>
      <c r="DM985" s="84"/>
      <c r="DN985" s="97"/>
      <c r="DO985" s="81"/>
      <c r="DP985" s="84"/>
      <c r="DQ985" s="84"/>
      <c r="DR985" s="97"/>
      <c r="DS985" s="81"/>
      <c r="DT985" s="84"/>
      <c r="DU985" s="84"/>
    </row>
    <row r="986" spans="1:125" s="8" customFormat="1" ht="12" customHeight="1">
      <c r="A986" s="80"/>
      <c r="B986" s="96"/>
      <c r="C986" s="80"/>
      <c r="D986" s="84"/>
      <c r="E986" s="84"/>
      <c r="F986" s="97"/>
      <c r="G986" s="81"/>
      <c r="H986" s="84"/>
      <c r="I986" s="84"/>
      <c r="J986" s="97"/>
      <c r="K986" s="81"/>
      <c r="L986" s="84"/>
      <c r="M986" s="84"/>
      <c r="N986" s="97"/>
      <c r="O986" s="81"/>
      <c r="P986" s="84"/>
      <c r="Q986" s="84"/>
      <c r="R986" s="97"/>
      <c r="S986" s="81"/>
      <c r="T986" s="84"/>
      <c r="U986" s="84"/>
      <c r="V986" s="97"/>
      <c r="W986" s="81"/>
      <c r="X986" s="84"/>
      <c r="Y986" s="84"/>
      <c r="Z986" s="97"/>
      <c r="AA986" s="81"/>
      <c r="AB986" s="84"/>
      <c r="AC986" s="84"/>
      <c r="AD986" s="97"/>
      <c r="AE986" s="81"/>
      <c r="AF986" s="84"/>
      <c r="AG986" s="84"/>
      <c r="AH986" s="97"/>
      <c r="AI986" s="81"/>
      <c r="AJ986" s="84"/>
      <c r="AK986" s="84"/>
      <c r="AL986" s="97"/>
      <c r="AM986" s="81"/>
      <c r="AN986" s="84"/>
      <c r="AO986" s="84"/>
      <c r="AP986" s="97"/>
      <c r="AQ986" s="81"/>
      <c r="AR986" s="84"/>
      <c r="AS986" s="84"/>
      <c r="AT986" s="97"/>
      <c r="AU986" s="81"/>
      <c r="AV986" s="84"/>
      <c r="AW986" s="84"/>
      <c r="AX986" s="97"/>
      <c r="AY986" s="81"/>
      <c r="AZ986" s="84"/>
      <c r="BA986" s="84"/>
      <c r="BB986" s="97"/>
      <c r="BC986" s="81"/>
      <c r="BD986" s="84"/>
      <c r="BE986" s="84"/>
      <c r="BF986" s="97"/>
      <c r="BG986" s="81"/>
      <c r="BH986" s="84"/>
      <c r="BI986" s="84"/>
      <c r="BJ986" s="97"/>
      <c r="BK986" s="81"/>
      <c r="BL986" s="84"/>
      <c r="BM986" s="84"/>
      <c r="BN986" s="97"/>
      <c r="BO986" s="81"/>
      <c r="BP986" s="84"/>
      <c r="BQ986" s="84"/>
      <c r="BR986" s="97"/>
      <c r="BS986" s="81"/>
      <c r="BT986" s="84"/>
      <c r="BU986" s="84"/>
      <c r="BV986" s="97"/>
      <c r="BW986" s="81"/>
      <c r="BX986" s="84"/>
      <c r="BY986" s="84"/>
      <c r="BZ986" s="97"/>
      <c r="CA986" s="81"/>
      <c r="CB986" s="84"/>
      <c r="CC986" s="84"/>
      <c r="CD986" s="97"/>
      <c r="CE986" s="81"/>
      <c r="CF986" s="84"/>
      <c r="CG986" s="84"/>
      <c r="CH986" s="97"/>
      <c r="CI986" s="81"/>
      <c r="CJ986" s="84"/>
      <c r="CK986" s="84"/>
      <c r="CL986" s="97"/>
      <c r="CM986" s="81"/>
      <c r="CN986" s="84"/>
      <c r="CO986" s="84"/>
      <c r="CP986" s="97"/>
      <c r="CQ986" s="81"/>
      <c r="CR986" s="84"/>
      <c r="CS986" s="84"/>
      <c r="CT986" s="97"/>
      <c r="CU986" s="81"/>
      <c r="CV986" s="84"/>
      <c r="CW986" s="84"/>
      <c r="CX986" s="97"/>
      <c r="CY986" s="81"/>
      <c r="CZ986" s="84"/>
      <c r="DA986" s="84"/>
      <c r="DB986" s="97"/>
      <c r="DC986" s="81"/>
      <c r="DD986" s="84"/>
      <c r="DE986" s="84"/>
      <c r="DF986" s="97"/>
      <c r="DG986" s="81"/>
      <c r="DH986" s="84"/>
      <c r="DI986" s="84"/>
      <c r="DJ986" s="97"/>
      <c r="DK986" s="81"/>
      <c r="DL986" s="84"/>
      <c r="DM986" s="84"/>
      <c r="DN986" s="97"/>
      <c r="DO986" s="81"/>
      <c r="DP986" s="84"/>
      <c r="DQ986" s="84"/>
      <c r="DR986" s="97"/>
      <c r="DS986" s="81"/>
      <c r="DT986" s="84"/>
      <c r="DU986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F12:I986 J11:M986 N10:Q986 BN12:BQ986 BR11:BU986 BV10:BY986 BZ9:DU986 R9:BM986 A9:E986">
    <cfRule type="expression" dxfId="101" priority="88" stopIfTrue="1">
      <formula>$A9&lt;&gt;""</formula>
    </cfRule>
  </conditionalFormatting>
  <conditionalFormatting sqref="BN12:BQ12">
    <cfRule type="expression" dxfId="71" priority="72" stopIfTrue="1">
      <formula>$A26&lt;&gt;""</formula>
    </cfRule>
  </conditionalFormatting>
  <conditionalFormatting sqref="A7:DU7">
    <cfRule type="expression" dxfId="70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2021-12-08T04:22:56Z</dcterms:modified>
</cp:coreProperties>
</file>