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I8" i="1"/>
  <c r="I9" i="1"/>
  <c r="D9" i="1" s="1"/>
  <c r="I10" i="1"/>
  <c r="I11" i="1"/>
  <c r="I12" i="1"/>
  <c r="I13" i="1"/>
  <c r="D13" i="1" s="1"/>
  <c r="I14" i="1"/>
  <c r="I15" i="1"/>
  <c r="D15" i="1" s="1"/>
  <c r="I16" i="1"/>
  <c r="I17" i="1"/>
  <c r="I18" i="1"/>
  <c r="I19" i="1"/>
  <c r="D19" i="1" s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D31" i="1" s="1"/>
  <c r="I32" i="1"/>
  <c r="I33" i="1"/>
  <c r="D33" i="1" s="1"/>
  <c r="I34" i="1"/>
  <c r="I35" i="1"/>
  <c r="I36" i="1"/>
  <c r="I37" i="1"/>
  <c r="D37" i="1" s="1"/>
  <c r="I38" i="1"/>
  <c r="I39" i="1"/>
  <c r="D39" i="1" s="1"/>
  <c r="I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8" i="1"/>
  <c r="Q8" i="1" s="1"/>
  <c r="D10" i="1"/>
  <c r="F10" i="1" s="1"/>
  <c r="D11" i="1"/>
  <c r="N11" i="1" s="1"/>
  <c r="D12" i="1"/>
  <c r="N12" i="1" s="1"/>
  <c r="D14" i="1"/>
  <c r="Q14" i="1" s="1"/>
  <c r="D16" i="1"/>
  <c r="Q16" i="1" s="1"/>
  <c r="D17" i="1"/>
  <c r="N17" i="1" s="1"/>
  <c r="D18" i="1"/>
  <c r="N18" i="1" s="1"/>
  <c r="D20" i="1"/>
  <c r="Q20" i="1" s="1"/>
  <c r="D22" i="1"/>
  <c r="F22" i="1" s="1"/>
  <c r="D23" i="1"/>
  <c r="N23" i="1" s="1"/>
  <c r="D24" i="1"/>
  <c r="N24" i="1" s="1"/>
  <c r="D26" i="1"/>
  <c r="Q26" i="1" s="1"/>
  <c r="D28" i="1"/>
  <c r="Q28" i="1" s="1"/>
  <c r="D29" i="1"/>
  <c r="N29" i="1" s="1"/>
  <c r="D30" i="1"/>
  <c r="N30" i="1" s="1"/>
  <c r="D32" i="1"/>
  <c r="Q32" i="1" s="1"/>
  <c r="D34" i="1"/>
  <c r="Q34" i="1" s="1"/>
  <c r="D35" i="1"/>
  <c r="N35" i="1" s="1"/>
  <c r="D36" i="1"/>
  <c r="N36" i="1" s="1"/>
  <c r="D38" i="1"/>
  <c r="Q38" i="1" s="1"/>
  <c r="D40" i="1"/>
  <c r="J40" i="1" s="1"/>
  <c r="L31" i="1" l="1"/>
  <c r="N31" i="1"/>
  <c r="J31" i="1"/>
  <c r="F31" i="1"/>
  <c r="Q31" i="1"/>
  <c r="N13" i="1"/>
  <c r="J13" i="1"/>
  <c r="F13" i="1"/>
  <c r="Q13" i="1"/>
  <c r="L13" i="1"/>
  <c r="N37" i="1"/>
  <c r="J37" i="1"/>
  <c r="F37" i="1"/>
  <c r="Q37" i="1"/>
  <c r="L37" i="1"/>
  <c r="N25" i="1"/>
  <c r="J25" i="1"/>
  <c r="F25" i="1"/>
  <c r="Q25" i="1"/>
  <c r="L25" i="1"/>
  <c r="L19" i="1"/>
  <c r="N19" i="1"/>
  <c r="J19" i="1"/>
  <c r="F19" i="1"/>
  <c r="Q19" i="1"/>
  <c r="Q39" i="1"/>
  <c r="L39" i="1"/>
  <c r="N39" i="1"/>
  <c r="J39" i="1"/>
  <c r="F39" i="1"/>
  <c r="Q33" i="1"/>
  <c r="L33" i="1"/>
  <c r="N33" i="1"/>
  <c r="J33" i="1"/>
  <c r="F33" i="1"/>
  <c r="Q27" i="1"/>
  <c r="L27" i="1"/>
  <c r="N27" i="1"/>
  <c r="J27" i="1"/>
  <c r="F27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F16" i="1"/>
  <c r="J34" i="1"/>
  <c r="J28" i="1"/>
  <c r="J16" i="1"/>
  <c r="N40" i="1"/>
  <c r="N34" i="1"/>
  <c r="N28" i="1"/>
  <c r="N22" i="1"/>
  <c r="N16" i="1"/>
  <c r="N10" i="1"/>
  <c r="L36" i="1"/>
  <c r="L30" i="1"/>
  <c r="L24" i="1"/>
  <c r="L18" i="1"/>
  <c r="L12" i="1"/>
  <c r="Q36" i="1"/>
  <c r="Q30" i="1"/>
  <c r="Q24" i="1"/>
  <c r="Q18" i="1"/>
  <c r="Q12" i="1"/>
  <c r="F28" i="1"/>
  <c r="J10" i="1"/>
  <c r="F38" i="1"/>
  <c r="F32" i="1"/>
  <c r="F26" i="1"/>
  <c r="F20" i="1"/>
  <c r="F14" i="1"/>
  <c r="F8" i="1"/>
  <c r="J38" i="1"/>
  <c r="J32" i="1"/>
  <c r="J26" i="1"/>
  <c r="J20" i="1"/>
  <c r="J14" i="1"/>
  <c r="J8" i="1"/>
  <c r="L35" i="1"/>
  <c r="L29" i="1"/>
  <c r="L23" i="1"/>
  <c r="L17" i="1"/>
  <c r="L11" i="1"/>
  <c r="N38" i="1"/>
  <c r="N32" i="1"/>
  <c r="N26" i="1"/>
  <c r="N20" i="1"/>
  <c r="N14" i="1"/>
  <c r="N8" i="1"/>
  <c r="Q35" i="1"/>
  <c r="Q29" i="1"/>
  <c r="Q23" i="1"/>
  <c r="Q17" i="1"/>
  <c r="Q11" i="1"/>
  <c r="F34" i="1"/>
  <c r="J22" i="1"/>
  <c r="L40" i="1"/>
  <c r="L34" i="1"/>
  <c r="L28" i="1"/>
  <c r="L22" i="1"/>
  <c r="L16" i="1"/>
  <c r="L10" i="1"/>
  <c r="Q40" i="1"/>
  <c r="Q22" i="1"/>
  <c r="Q10" i="1"/>
  <c r="F40" i="1"/>
  <c r="F36" i="1"/>
  <c r="F30" i="1"/>
  <c r="F24" i="1"/>
  <c r="F18" i="1"/>
  <c r="F12" i="1"/>
  <c r="J36" i="1"/>
  <c r="J30" i="1"/>
  <c r="J24" i="1"/>
  <c r="J18" i="1"/>
  <c r="J12" i="1"/>
  <c r="F35" i="1"/>
  <c r="F29" i="1"/>
  <c r="F23" i="1"/>
  <c r="F17" i="1"/>
  <c r="F11" i="1"/>
  <c r="J35" i="1"/>
  <c r="J29" i="1"/>
  <c r="J23" i="1"/>
  <c r="J17" i="1"/>
  <c r="J11" i="1"/>
  <c r="L38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<sst xmlns="http://schemas.openxmlformats.org/spreadsheetml/2006/main" count="781" uniqueCount="322">
  <si>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</si>
  <si>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</si>
  <si>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</si>
  <si>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</si>
  <si>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</si>
  <si>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</si>
  <si>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</si>
  <si>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</si>
  <si>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</si>
  <si>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</si>
  <si>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</si>
  <si>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</si>
  <si>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</si>
  <si>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</si>
  <si>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</si>
  <si>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</si>
  <si>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</si>
  <si>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</si>
  <si>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</si>
  <si>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</si>
  <si>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</si>
  <si>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</si>
  <si>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</si>
  <si>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</si>
  <si>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</si>
  <si>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</si>
  <si>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</si>
  <si>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</si>
  <si>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</si>
  <si>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</si>
  <si>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</si>
  <si>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</si>
  <si>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</si>
  <si>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</si>
  <si>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</si>
  <si>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</si>
  <si>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</si>
  <si>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</si>
  <si>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</si>
  <si>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</si>
  <si>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</si>
  <si>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</si>
  <si>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</si>
  <si>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</si>
  <si>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</si>
  <si>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</si>
  <si>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</si>
  <si>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</si>
  <si>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</si>
  <si>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</si>
  <si>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</si>
  <si>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</si>
  <si>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</si>
  <si>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</si>
  <si>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</si>
  <si>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</si>
  <si>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</si>
  <si>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</si>
  <si>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</si>
  <si>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</si>
  <si>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</si>
  <si>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</si>
  <si>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</si>
  <si>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</si>
  <si>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</si>
  <si>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</si>
  <si>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</si>
  <si>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</si>
  <si>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</si>
  <si>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</si>
  <si>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</si>
  <si>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</si>
  <si>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</si>
  <si>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</si>
  <si>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</si>
  <si>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</si>
  <si>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</si>
  <si>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</si>
  <si>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</si>
  <si>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</si>
  <si>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</si>
  <si>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</si>
  <si>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</si>
  <si>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</si>
  <si>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</si>
  <si>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</si>
  <si>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</si>
  <si>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</si>
  <si>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</si>
  <si>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</si>
  <si>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</si>
  <si>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</si>
  <si>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</si>
  <si>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</si>
  <si>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</si>
  <si>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</si>
  <si>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</si>
  <si>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</si>
  <si>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</si>
  <si>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</si>
  <si>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</si>
  <si>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</si>
  <si>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</si>
  <si>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</si>
  <si>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</si>
  <si>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</si>
  <si>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</si>
  <si>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</si>
  <si>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</si>
  <si>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</si>
  <si>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</si>
  <si>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</si>
  <si>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</si>
  <si>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</si>
  <si>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</si>
  <si>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</si>
  <si>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</si>
  <si>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</si>
  <si>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</si>
  <si>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</si>
  <si>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</si>
  <si>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</si>
  <si>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</si>
  <si>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</si>
  <si>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</si>
  <si>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</si>
  <si>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</si>
  <si>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</si>
  <si>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</si>
  <si>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</si>
  <si>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</si>
  <si>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</si>
  <si>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</si>
  <si>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</si>
  <si>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</si>
  <si>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</si>
  <si>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</si>
  <si>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</si>
  <si>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</si>
  <si>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</si>
  <si>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</si>
  <si>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</si>
  <si>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</si>
  <si>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</si>
  <si>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</si>
  <si>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</si>
  <si>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</si>
  <si>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</si>
  <si>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</si>
  <si>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</si>
  <si>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</si>
  <si>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</si>
  <si>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</si>
  <si>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</si>
  <si>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</si>
  <si>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</si>
  <si>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</si>
  <si>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</si>
  <si>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</si>
  <si>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</si>
  <si>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</si>
  <si>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</si>
  <si>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</si>
  <si>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</si>
  <si>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</si>
  <si>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</si>
  <si>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</si>
  <si>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</si>
  <si>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</si>
  <si>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</si>
  <si>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</si>
  <si>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</si>
  <si>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</si>
  <si>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</si>
  <si>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</si>
  <si>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</si>
  <si>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</si>
  <si>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</si>
  <si>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</si>
  <si>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</si>
  <si>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</si>
  <si>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</si>
  <si>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</si>
  <si>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</si>
  <si>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</si>
  <si>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</si>
  <si>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</si>
  <si>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</si>
  <si>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</si>
  <si>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</si>
  <si>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</si>
  <si>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</si>
  <si>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</si>
  <si>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</si>
  <si>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</si>
  <si>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</si>
  <si>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</si>
  <si>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</si>
  <si>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</si>
  <si>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</si>
  <si>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</si>
  <si>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</si>
  <si>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</si>
  <si>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</si>
  <si>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</si>
  <si>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</si>
  <si>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</si>
  <si>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</si>
  <si>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</si>
  <si>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</si>
  <si>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</si>
  <si>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</si>
  <si>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</si>
  <si>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</si>
  <si>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</si>
  <si>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</si>
  <si>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</si>
  <si>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</si>
  <si>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</si>
  <si>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</si>
  <si>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</si>
  <si>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</si>
  <si>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</si>
  <si>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</si>
  <si>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</si>
  <si>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</si>
  <si>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</si>
  <si>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</si>
  <si>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</si>
  <si>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</si>
  <si>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</si>
  <si>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</si>
  <si>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</si>
  <si>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</si>
  <si>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</si>
  <si>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</si>
  <si>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</si>
  <si>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</si>
  <si>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</si>
  <si>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</si>
  <si>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</si>
  <si>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</si>
  <si>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</si>
  <si>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</si>
  <si>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</si>
  <si>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</si>
  <si>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</si>
  <si>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</si>
  <si>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</si>
  <si>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</si>
  <si>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</si>
  <si>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03000</t>
  </si>
  <si>
    <t>水洗化人口等（令和2年度実績）</t>
    <phoneticPr fontId="3"/>
  </si>
  <si>
    <t>し尿処理の状況（令和2年度実績）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</si>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</sst>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51</v>
      </c>
      <c r="B7" s="116" t="s">
        <v>251</v>
      </c>
      <c r="C7" s="109" t="s">
        <v>200</v>
      </c>
      <c r="D7" s="110">
        <f>+SUM(E7,+I7)</f>
        <v>1223946</v>
      </c>
      <c r="E7" s="110">
        <f>+SUM(G7,+H7)</f>
        <v>276071</v>
      </c>
      <c r="F7" s="111">
        <f>IF(D7&gt;0,E7/D7*100,"-")</f>
        <v>22.555815370939566</v>
      </c>
      <c r="G7" s="108">
        <f>SUM(G$8:G$207)</f>
        <v>275416</v>
      </c>
      <c r="H7" s="108">
        <f>SUM(H$8:H$207)</f>
        <v>655</v>
      </c>
      <c r="I7" s="110">
        <f>+SUM(K7,+M7,+O7)</f>
        <v>947875</v>
      </c>
      <c r="J7" s="111">
        <f>IF(D7&gt;0,I7/D7*100,"-")</f>
        <v>77.44418462906043</v>
      </c>
      <c r="K7" s="108">
        <f>SUM(K$8:K$207)</f>
        <v>678797</v>
      </c>
      <c r="L7" s="111">
        <f>IF(D7&gt;0,K7/D7*100,"-")</f>
        <v>55.459717994094518</v>
      </c>
      <c r="M7" s="108">
        <f>SUM(M$8:M$207)</f>
        <v>1398</v>
      </c>
      <c r="N7" s="111">
        <f>IF(D7&gt;0,M7/D7*100,"-")</f>
        <v>0.11422072542416088</v>
      </c>
      <c r="O7" s="108">
        <f>SUM(O$8:O$207)</f>
        <v>267680</v>
      </c>
      <c r="P7" s="108">
        <f>SUM(P$8:P$207)</f>
        <v>241578.64275744336</v>
      </c>
      <c r="Q7" s="111">
        <f>IF(D7&gt;0,O7/D7*100,"-")</f>
        <v>21.870245909541762</v>
      </c>
      <c r="R7" s="108">
        <f>SUM(R$8:R$207)</f>
        <v>7752</v>
      </c>
      <c r="S7" s="112">
        <f t="shared" ref="S7:Z7" si="0">COUNTIF(S$8:S$207,"○")</f>
        <v>30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27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51</v>
      </c>
      <c r="B8" s="102" t="s">
        <v>254</v>
      </c>
      <c r="C8" s="101" t="s">
        <v>255</v>
      </c>
      <c r="D8" s="103">
        <f>+SUM(E8,+I8)</f>
        <v>287284</v>
      </c>
      <c r="E8" s="103">
        <f>+SUM(G8,+H8)</f>
        <v>15626</v>
      </c>
      <c r="F8" s="104">
        <f>IF(D8&gt;0,E8/D8*100,"-")</f>
        <v>5.4392169421199927</v>
      </c>
      <c r="G8" s="103">
        <v>15626</v>
      </c>
      <c r="H8" s="103">
        <v>0</v>
      </c>
      <c r="I8" s="103">
        <f>+SUM(K8,+M8,+O8)</f>
        <v>271658</v>
      </c>
      <c r="J8" s="104">
        <f>IF(D8&gt;0,I8/D8*100,"-")</f>
        <v>94.560783057880002</v>
      </c>
      <c r="K8" s="103">
        <v>252077</v>
      </c>
      <c r="L8" s="104">
        <f>IF(D8&gt;0,K8/D8*100,"-")</f>
        <v>87.744879631305608</v>
      </c>
      <c r="M8" s="103">
        <v>0</v>
      </c>
      <c r="N8" s="104">
        <f>IF(D8&gt;0,M8/D8*100,"-")</f>
        <v>0</v>
      </c>
      <c r="O8" s="103">
        <v>19581</v>
      </c>
      <c r="P8" s="103">
        <v>18878.642757443355</v>
      </c>
      <c r="Q8" s="104">
        <f>IF(D8&gt;0,O8/D8*100,"-")</f>
        <v>6.8159034265744003</v>
      </c>
      <c r="R8" s="103">
        <v>1585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51</v>
      </c>
      <c r="B9" s="102" t="s">
        <v>258</v>
      </c>
      <c r="C9" s="101" t="s">
        <v>259</v>
      </c>
      <c r="D9" s="103">
        <f>+SUM(E9,+I9)</f>
        <v>50755</v>
      </c>
      <c r="E9" s="103">
        <f>+SUM(G9,+H9)</f>
        <v>13256</v>
      </c>
      <c r="F9" s="104">
        <f>IF(D9&gt;0,E9/D9*100,"-")</f>
        <v>26.117623879420748</v>
      </c>
      <c r="G9" s="103">
        <v>13256</v>
      </c>
      <c r="H9" s="103">
        <v>0</v>
      </c>
      <c r="I9" s="103">
        <f>+SUM(K9,+M9,+O9)</f>
        <v>37499</v>
      </c>
      <c r="J9" s="104">
        <f>IF(D9&gt;0,I9/D9*100,"-")</f>
        <v>73.882376120579252</v>
      </c>
      <c r="K9" s="103">
        <v>29682</v>
      </c>
      <c r="L9" s="104">
        <f>IF(D9&gt;0,K9/D9*100,"-")</f>
        <v>58.480937838636592</v>
      </c>
      <c r="M9" s="103">
        <v>0</v>
      </c>
      <c r="N9" s="104">
        <f>IF(D9&gt;0,M9/D9*100,"-")</f>
        <v>0</v>
      </c>
      <c r="O9" s="103">
        <v>7817</v>
      </c>
      <c r="P9" s="103">
        <v>7740</v>
      </c>
      <c r="Q9" s="104">
        <f>IF(D9&gt;0,O9/D9*100,"-")</f>
        <v>15.401438281942667</v>
      </c>
      <c r="R9" s="103">
        <v>153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51</v>
      </c>
      <c r="B10" s="102" t="s">
        <v>260</v>
      </c>
      <c r="C10" s="101" t="s">
        <v>261</v>
      </c>
      <c r="D10" s="103">
        <f>+SUM(E10,+I10)</f>
        <v>35238</v>
      </c>
      <c r="E10" s="103">
        <f>+SUM(G10,+H10)</f>
        <v>8547</v>
      </c>
      <c r="F10" s="104">
        <f>IF(D10&gt;0,E10/D10*100,"-")</f>
        <v>24.25506555423123</v>
      </c>
      <c r="G10" s="103">
        <v>8487</v>
      </c>
      <c r="H10" s="103">
        <v>60</v>
      </c>
      <c r="I10" s="103">
        <f>+SUM(K10,+M10,+O10)</f>
        <v>26691</v>
      </c>
      <c r="J10" s="104">
        <f>IF(D10&gt;0,I10/D10*100,"-")</f>
        <v>75.744934445768777</v>
      </c>
      <c r="K10" s="103">
        <v>10571</v>
      </c>
      <c r="L10" s="104">
        <f>IF(D10&gt;0,K10/D10*100,"-")</f>
        <v>29.998864861796925</v>
      </c>
      <c r="M10" s="103">
        <v>0</v>
      </c>
      <c r="N10" s="104">
        <f>IF(D10&gt;0,M10/D10*100,"-")</f>
        <v>0</v>
      </c>
      <c r="O10" s="103">
        <v>16120</v>
      </c>
      <c r="P10" s="103">
        <v>15293</v>
      </c>
      <c r="Q10" s="104">
        <f>IF(D10&gt;0,O10/D10*100,"-")</f>
        <v>45.746069583971845</v>
      </c>
      <c r="R10" s="103">
        <v>340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51</v>
      </c>
      <c r="B11" s="102" t="s">
        <v>262</v>
      </c>
      <c r="C11" s="101" t="s">
        <v>263</v>
      </c>
      <c r="D11" s="103">
        <f>+SUM(E11,+I11)</f>
        <v>94601</v>
      </c>
      <c r="E11" s="103">
        <f>+SUM(G11,+H11)</f>
        <v>17217</v>
      </c>
      <c r="F11" s="104">
        <f>IF(D11&gt;0,E11/D11*100,"-")</f>
        <v>18.199596198771683</v>
      </c>
      <c r="G11" s="103">
        <v>17217</v>
      </c>
      <c r="H11" s="103">
        <v>0</v>
      </c>
      <c r="I11" s="103">
        <f>+SUM(K11,+M11,+O11)</f>
        <v>77384</v>
      </c>
      <c r="J11" s="104">
        <f>IF(D11&gt;0,I11/D11*100,"-")</f>
        <v>81.800403801228313</v>
      </c>
      <c r="K11" s="103">
        <v>52944</v>
      </c>
      <c r="L11" s="104">
        <f>IF(D11&gt;0,K11/D11*100,"-")</f>
        <v>55.965581759178015</v>
      </c>
      <c r="M11" s="103">
        <v>0</v>
      </c>
      <c r="N11" s="104">
        <f>IF(D11&gt;0,M11/D11*100,"-")</f>
        <v>0</v>
      </c>
      <c r="O11" s="103">
        <v>24440</v>
      </c>
      <c r="P11" s="103">
        <v>23359</v>
      </c>
      <c r="Q11" s="104">
        <f>IF(D11&gt;0,O11/D11*100,"-")</f>
        <v>25.834822042050291</v>
      </c>
      <c r="R11" s="103">
        <v>466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51</v>
      </c>
      <c r="B12" s="102" t="s">
        <v>264</v>
      </c>
      <c r="C12" s="101" t="s">
        <v>265</v>
      </c>
      <c r="D12" s="103">
        <f>+SUM(E12,+I12)</f>
        <v>92368</v>
      </c>
      <c r="E12" s="103">
        <f>+SUM(G12,+H12)</f>
        <v>13986</v>
      </c>
      <c r="F12" s="104">
        <f>IF(D12&gt;0,E12/D12*100,"-")</f>
        <v>15.141607483111033</v>
      </c>
      <c r="G12" s="103">
        <v>13986</v>
      </c>
      <c r="H12" s="103">
        <v>0</v>
      </c>
      <c r="I12" s="103">
        <f>+SUM(K12,+M12,+O12)</f>
        <v>78382</v>
      </c>
      <c r="J12" s="104">
        <f>IF(D12&gt;0,I12/D12*100,"-")</f>
        <v>84.858392516888969</v>
      </c>
      <c r="K12" s="103">
        <v>59367</v>
      </c>
      <c r="L12" s="104">
        <f>IF(D12&gt;0,K12/D12*100,"-")</f>
        <v>64.27225879092326</v>
      </c>
      <c r="M12" s="103">
        <v>72</v>
      </c>
      <c r="N12" s="104">
        <f>IF(D12&gt;0,M12/D12*100,"-")</f>
        <v>7.7949073272128883E-2</v>
      </c>
      <c r="O12" s="103">
        <v>18943</v>
      </c>
      <c r="P12" s="103">
        <v>7901</v>
      </c>
      <c r="Q12" s="104">
        <f>IF(D12&gt;0,O12/D12*100,"-")</f>
        <v>20.508184652693572</v>
      </c>
      <c r="R12" s="103">
        <v>768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51</v>
      </c>
      <c r="B13" s="102" t="s">
        <v>266</v>
      </c>
      <c r="C13" s="101" t="s">
        <v>267</v>
      </c>
      <c r="D13" s="103">
        <f>+SUM(E13,+I13)</f>
        <v>34214</v>
      </c>
      <c r="E13" s="103">
        <f>+SUM(G13,+H13)</f>
        <v>17748</v>
      </c>
      <c r="F13" s="104">
        <f>IF(D13&gt;0,E13/D13*100,"-")</f>
        <v>51.873502075173903</v>
      </c>
      <c r="G13" s="103">
        <v>17748</v>
      </c>
      <c r="H13" s="103">
        <v>0</v>
      </c>
      <c r="I13" s="103">
        <f>+SUM(K13,+M13,+O13)</f>
        <v>16466</v>
      </c>
      <c r="J13" s="104">
        <f>IF(D13&gt;0,I13/D13*100,"-")</f>
        <v>48.126497924826097</v>
      </c>
      <c r="K13" s="103">
        <v>9029</v>
      </c>
      <c r="L13" s="104">
        <f>IF(D13&gt;0,K13/D13*100,"-")</f>
        <v>26.389781960600921</v>
      </c>
      <c r="M13" s="103">
        <v>87</v>
      </c>
      <c r="N13" s="104">
        <f>IF(D13&gt;0,M13/D13*100,"-")</f>
        <v>0.25428187291751919</v>
      </c>
      <c r="O13" s="103">
        <v>7350</v>
      </c>
      <c r="P13" s="103">
        <v>7231</v>
      </c>
      <c r="Q13" s="104">
        <f>IF(D13&gt;0,O13/D13*100,"-")</f>
        <v>21.482434091307649</v>
      </c>
      <c r="R13" s="103">
        <v>347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51</v>
      </c>
      <c r="B14" s="102" t="s">
        <v>268</v>
      </c>
      <c r="C14" s="101" t="s">
        <v>269</v>
      </c>
      <c r="D14" s="103">
        <f>+SUM(E14,+I14)</f>
        <v>26138</v>
      </c>
      <c r="E14" s="103">
        <f>+SUM(G14,+H14)</f>
        <v>7430</v>
      </c>
      <c r="F14" s="104">
        <f>IF(D14&gt;0,E14/D14*100,"-")</f>
        <v>28.426046369270789</v>
      </c>
      <c r="G14" s="103">
        <v>7430</v>
      </c>
      <c r="H14" s="103">
        <v>0</v>
      </c>
      <c r="I14" s="103">
        <f>+SUM(K14,+M14,+O14)</f>
        <v>18708</v>
      </c>
      <c r="J14" s="104">
        <f>IF(D14&gt;0,I14/D14*100,"-")</f>
        <v>71.573953630729207</v>
      </c>
      <c r="K14" s="103">
        <v>11415</v>
      </c>
      <c r="L14" s="104">
        <f>IF(D14&gt;0,K14/D14*100,"-")</f>
        <v>43.672048358711457</v>
      </c>
      <c r="M14" s="103">
        <v>0</v>
      </c>
      <c r="N14" s="104">
        <f>IF(D14&gt;0,M14/D14*100,"-")</f>
        <v>0</v>
      </c>
      <c r="O14" s="103">
        <v>7293</v>
      </c>
      <c r="P14" s="103">
        <v>7235</v>
      </c>
      <c r="Q14" s="104">
        <f>IF(D14&gt;0,O14/D14*100,"-")</f>
        <v>27.901905272017753</v>
      </c>
      <c r="R14" s="103">
        <v>197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51</v>
      </c>
      <c r="B15" s="102" t="s">
        <v>270</v>
      </c>
      <c r="C15" s="101" t="s">
        <v>271</v>
      </c>
      <c r="D15" s="103">
        <f>+SUM(E15,+I15)</f>
        <v>113877</v>
      </c>
      <c r="E15" s="103">
        <f>+SUM(G15,+H15)</f>
        <v>40336</v>
      </c>
      <c r="F15" s="104">
        <f>IF(D15&gt;0,E15/D15*100,"-")</f>
        <v>35.420673182468803</v>
      </c>
      <c r="G15" s="103">
        <v>40336</v>
      </c>
      <c r="H15" s="103">
        <v>0</v>
      </c>
      <c r="I15" s="103">
        <f>+SUM(K15,+M15,+O15)</f>
        <v>73541</v>
      </c>
      <c r="J15" s="104">
        <f>IF(D15&gt;0,I15/D15*100,"-")</f>
        <v>64.579326817531197</v>
      </c>
      <c r="K15" s="103">
        <v>39806</v>
      </c>
      <c r="L15" s="104">
        <f>IF(D15&gt;0,K15/D15*100,"-")</f>
        <v>34.95525874408353</v>
      </c>
      <c r="M15" s="103">
        <v>164</v>
      </c>
      <c r="N15" s="104">
        <f>IF(D15&gt;0,M15/D15*100,"-")</f>
        <v>0.14401503376450028</v>
      </c>
      <c r="O15" s="103">
        <v>33571</v>
      </c>
      <c r="P15" s="103">
        <v>33215</v>
      </c>
      <c r="Q15" s="104">
        <f>IF(D15&gt;0,O15/D15*100,"-")</f>
        <v>29.480053039683167</v>
      </c>
      <c r="R15" s="103">
        <v>853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51</v>
      </c>
      <c r="B16" s="102" t="s">
        <v>272</v>
      </c>
      <c r="C16" s="101" t="s">
        <v>273</v>
      </c>
      <c r="D16" s="103">
        <f>+SUM(E16,+I16)</f>
        <v>18694</v>
      </c>
      <c r="E16" s="103">
        <f>+SUM(G16,+H16)</f>
        <v>3384</v>
      </c>
      <c r="F16" s="104">
        <f>IF(D16&gt;0,E16/D16*100,"-")</f>
        <v>18.102064833636462</v>
      </c>
      <c r="G16" s="103">
        <v>3384</v>
      </c>
      <c r="H16" s="103">
        <v>0</v>
      </c>
      <c r="I16" s="103">
        <f>+SUM(K16,+M16,+O16)</f>
        <v>15310</v>
      </c>
      <c r="J16" s="104">
        <f>IF(D16&gt;0,I16/D16*100,"-")</f>
        <v>81.897935166363538</v>
      </c>
      <c r="K16" s="103">
        <v>3940</v>
      </c>
      <c r="L16" s="104">
        <f>IF(D16&gt;0,K16/D16*100,"-")</f>
        <v>21.076281159730396</v>
      </c>
      <c r="M16" s="103">
        <v>0</v>
      </c>
      <c r="N16" s="104">
        <f>IF(D16&gt;0,M16/D16*100,"-")</f>
        <v>0</v>
      </c>
      <c r="O16" s="103">
        <v>11370</v>
      </c>
      <c r="P16" s="103">
        <v>11238</v>
      </c>
      <c r="Q16" s="104">
        <f>IF(D16&gt;0,O16/D16*100,"-")</f>
        <v>60.821654006633139</v>
      </c>
      <c r="R16" s="103">
        <v>179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51</v>
      </c>
      <c r="B17" s="102" t="s">
        <v>274</v>
      </c>
      <c r="C17" s="101" t="s">
        <v>275</v>
      </c>
      <c r="D17" s="103">
        <f>+SUM(E17,+I17)</f>
        <v>32374</v>
      </c>
      <c r="E17" s="103">
        <f>+SUM(G17,+H17)</f>
        <v>7684</v>
      </c>
      <c r="F17" s="104">
        <f>IF(D17&gt;0,E17/D17*100,"-")</f>
        <v>23.735096064743313</v>
      </c>
      <c r="G17" s="103">
        <v>7684</v>
      </c>
      <c r="H17" s="103">
        <v>0</v>
      </c>
      <c r="I17" s="103">
        <f>+SUM(K17,+M17,+O17)</f>
        <v>24690</v>
      </c>
      <c r="J17" s="104">
        <f>IF(D17&gt;0,I17/D17*100,"-")</f>
        <v>76.264903935256683</v>
      </c>
      <c r="K17" s="103">
        <v>18641</v>
      </c>
      <c r="L17" s="104">
        <f>IF(D17&gt;0,K17/D17*100,"-")</f>
        <v>57.580156916043734</v>
      </c>
      <c r="M17" s="103">
        <v>0</v>
      </c>
      <c r="N17" s="104">
        <f>IF(D17&gt;0,M17/D17*100,"-")</f>
        <v>0</v>
      </c>
      <c r="O17" s="103">
        <v>6049</v>
      </c>
      <c r="P17" s="103">
        <v>5845</v>
      </c>
      <c r="Q17" s="104">
        <f>IF(D17&gt;0,O17/D17*100,"-")</f>
        <v>18.684747019212949</v>
      </c>
      <c r="R17" s="103">
        <v>245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51</v>
      </c>
      <c r="B18" s="102" t="s">
        <v>276</v>
      </c>
      <c r="C18" s="101" t="s">
        <v>277</v>
      </c>
      <c r="D18" s="103">
        <f>+SUM(E18,+I18)</f>
        <v>26245</v>
      </c>
      <c r="E18" s="103">
        <f>+SUM(G18,+H18)</f>
        <v>8951</v>
      </c>
      <c r="F18" s="104">
        <f>IF(D18&gt;0,E18/D18*100,"-")</f>
        <v>34.105543913126304</v>
      </c>
      <c r="G18" s="103">
        <v>8951</v>
      </c>
      <c r="H18" s="103">
        <v>0</v>
      </c>
      <c r="I18" s="103">
        <f>+SUM(K18,+M18,+O18)</f>
        <v>17294</v>
      </c>
      <c r="J18" s="104">
        <f>IF(D18&gt;0,I18/D18*100,"-")</f>
        <v>65.894456086873689</v>
      </c>
      <c r="K18" s="103">
        <v>12674</v>
      </c>
      <c r="L18" s="104">
        <f>IF(D18&gt;0,K18/D18*100,"-")</f>
        <v>48.291103067250909</v>
      </c>
      <c r="M18" s="103">
        <v>0</v>
      </c>
      <c r="N18" s="104">
        <f>IF(D18&gt;0,M18/D18*100,"-")</f>
        <v>0</v>
      </c>
      <c r="O18" s="103">
        <v>4620</v>
      </c>
      <c r="P18" s="103">
        <v>4345</v>
      </c>
      <c r="Q18" s="104">
        <f>IF(D18&gt;0,O18/D18*100,"-")</f>
        <v>17.603353019622787</v>
      </c>
      <c r="R18" s="103">
        <v>209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51</v>
      </c>
      <c r="B19" s="102" t="s">
        <v>278</v>
      </c>
      <c r="C19" s="101" t="s">
        <v>279</v>
      </c>
      <c r="D19" s="103">
        <f>+SUM(E19,+I19)</f>
        <v>24906</v>
      </c>
      <c r="E19" s="103">
        <f>+SUM(G19,+H19)</f>
        <v>12528</v>
      </c>
      <c r="F19" s="104">
        <f>IF(D19&gt;0,E19/D19*100,"-")</f>
        <v>50.301132257287392</v>
      </c>
      <c r="G19" s="103">
        <v>12528</v>
      </c>
      <c r="H19" s="103">
        <v>0</v>
      </c>
      <c r="I19" s="103">
        <f>+SUM(K19,+M19,+O19)</f>
        <v>12378</v>
      </c>
      <c r="J19" s="104">
        <f>IF(D19&gt;0,I19/D19*100,"-")</f>
        <v>49.698867742712601</v>
      </c>
      <c r="K19" s="103">
        <v>6457</v>
      </c>
      <c r="L19" s="104">
        <f>IF(D19&gt;0,K19/D19*100,"-")</f>
        <v>25.925479804063279</v>
      </c>
      <c r="M19" s="103">
        <v>0</v>
      </c>
      <c r="N19" s="104">
        <f>IF(D19&gt;0,M19/D19*100,"-")</f>
        <v>0</v>
      </c>
      <c r="O19" s="103">
        <v>5921</v>
      </c>
      <c r="P19" s="103">
        <v>3563</v>
      </c>
      <c r="Q19" s="104">
        <f>IF(D19&gt;0,O19/D19*100,"-")</f>
        <v>23.773387938649321</v>
      </c>
      <c r="R19" s="103">
        <v>133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51</v>
      </c>
      <c r="B20" s="102" t="s">
        <v>280</v>
      </c>
      <c r="C20" s="101" t="s">
        <v>281</v>
      </c>
      <c r="D20" s="103">
        <f>+SUM(E20,+I20)</f>
        <v>114876</v>
      </c>
      <c r="E20" s="103">
        <f>+SUM(G20,+H20)</f>
        <v>32694</v>
      </c>
      <c r="F20" s="104">
        <f>IF(D20&gt;0,E20/D20*100,"-")</f>
        <v>28.460252794317352</v>
      </c>
      <c r="G20" s="103">
        <v>32694</v>
      </c>
      <c r="H20" s="103">
        <v>0</v>
      </c>
      <c r="I20" s="103">
        <f>+SUM(K20,+M20,+O20)</f>
        <v>82182</v>
      </c>
      <c r="J20" s="104">
        <f>IF(D20&gt;0,I20/D20*100,"-")</f>
        <v>71.539747205682644</v>
      </c>
      <c r="K20" s="103">
        <v>44531</v>
      </c>
      <c r="L20" s="104">
        <f>IF(D20&gt;0,K20/D20*100,"-")</f>
        <v>38.764406838678227</v>
      </c>
      <c r="M20" s="103">
        <v>1075</v>
      </c>
      <c r="N20" s="104">
        <f>IF(D20&gt;0,M20/D20*100,"-")</f>
        <v>0.93579163619903205</v>
      </c>
      <c r="O20" s="103">
        <v>36576</v>
      </c>
      <c r="P20" s="103">
        <v>34859</v>
      </c>
      <c r="Q20" s="104">
        <f>IF(D20&gt;0,O20/D20*100,"-")</f>
        <v>31.83954873080539</v>
      </c>
      <c r="R20" s="103">
        <v>625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51</v>
      </c>
      <c r="B21" s="102" t="s">
        <v>282</v>
      </c>
      <c r="C21" s="101" t="s">
        <v>283</v>
      </c>
      <c r="D21" s="103">
        <f>+SUM(E21,+I21)</f>
        <v>55524</v>
      </c>
      <c r="E21" s="103">
        <f>+SUM(G21,+H21)</f>
        <v>7085</v>
      </c>
      <c r="F21" s="104">
        <f>IF(D21&gt;0,E21/D21*100,"-")</f>
        <v>12.760247820762194</v>
      </c>
      <c r="G21" s="103">
        <v>7085</v>
      </c>
      <c r="H21" s="103">
        <v>0</v>
      </c>
      <c r="I21" s="103">
        <f>+SUM(K21,+M21,+O21)</f>
        <v>48439</v>
      </c>
      <c r="J21" s="104">
        <f>IF(D21&gt;0,I21/D21*100,"-")</f>
        <v>87.239752179237811</v>
      </c>
      <c r="K21" s="103">
        <v>36920</v>
      </c>
      <c r="L21" s="104">
        <f>IF(D21&gt;0,K21/D21*100,"-")</f>
        <v>66.493768460485555</v>
      </c>
      <c r="M21" s="103">
        <v>0</v>
      </c>
      <c r="N21" s="104">
        <f>IF(D21&gt;0,M21/D21*100,"-")</f>
        <v>0</v>
      </c>
      <c r="O21" s="103">
        <v>11519</v>
      </c>
      <c r="P21" s="103">
        <v>11470</v>
      </c>
      <c r="Q21" s="104">
        <f>IF(D21&gt;0,O21/D21*100,"-")</f>
        <v>20.74598371875225</v>
      </c>
      <c r="R21" s="103">
        <v>252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51</v>
      </c>
      <c r="B22" s="102" t="s">
        <v>284</v>
      </c>
      <c r="C22" s="101" t="s">
        <v>285</v>
      </c>
      <c r="D22" s="103">
        <f>+SUM(E22,+I22)</f>
        <v>16170</v>
      </c>
      <c r="E22" s="103">
        <f>+SUM(G22,+H22)</f>
        <v>4229</v>
      </c>
      <c r="F22" s="104">
        <f>IF(D22&gt;0,E22/D22*100,"-")</f>
        <v>26.153370439084721</v>
      </c>
      <c r="G22" s="103">
        <v>4229</v>
      </c>
      <c r="H22" s="103">
        <v>0</v>
      </c>
      <c r="I22" s="103">
        <f>+SUM(K22,+M22,+O22)</f>
        <v>11941</v>
      </c>
      <c r="J22" s="104">
        <f>IF(D22&gt;0,I22/D22*100,"-")</f>
        <v>73.846629560915275</v>
      </c>
      <c r="K22" s="103">
        <v>9019</v>
      </c>
      <c r="L22" s="104">
        <f>IF(D22&gt;0,K22/D22*100,"-")</f>
        <v>55.77612863327149</v>
      </c>
      <c r="M22" s="103">
        <v>0</v>
      </c>
      <c r="N22" s="104">
        <f>IF(D22&gt;0,M22/D22*100,"-")</f>
        <v>0</v>
      </c>
      <c r="O22" s="103">
        <v>2922</v>
      </c>
      <c r="P22" s="103">
        <v>2671</v>
      </c>
      <c r="Q22" s="104">
        <f>IF(D22&gt;0,O22/D22*100,"-")</f>
        <v>18.070500927643785</v>
      </c>
      <c r="R22" s="103">
        <v>50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51</v>
      </c>
      <c r="B23" s="102" t="s">
        <v>286</v>
      </c>
      <c r="C23" s="101" t="s">
        <v>287</v>
      </c>
      <c r="D23" s="103">
        <f>+SUM(E23,+I23)</f>
        <v>5902</v>
      </c>
      <c r="E23" s="103">
        <f>+SUM(G23,+H23)</f>
        <v>2951</v>
      </c>
      <c r="F23" s="104">
        <f>IF(D23&gt;0,E23/D23*100,"-")</f>
        <v>50</v>
      </c>
      <c r="G23" s="103">
        <v>2521</v>
      </c>
      <c r="H23" s="103">
        <v>430</v>
      </c>
      <c r="I23" s="103">
        <f>+SUM(K23,+M23,+O23)</f>
        <v>2951</v>
      </c>
      <c r="J23" s="104">
        <f>IF(D23&gt;0,I23/D23*100,"-")</f>
        <v>50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2951</v>
      </c>
      <c r="P23" s="103">
        <v>2951</v>
      </c>
      <c r="Q23" s="104">
        <f>IF(D23&gt;0,O23/D23*100,"-")</f>
        <v>50</v>
      </c>
      <c r="R23" s="103">
        <v>25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51</v>
      </c>
      <c r="B24" s="102" t="s">
        <v>288</v>
      </c>
      <c r="C24" s="101" t="s">
        <v>289</v>
      </c>
      <c r="D24" s="103">
        <f>+SUM(E24,+I24)</f>
        <v>12899</v>
      </c>
      <c r="E24" s="103">
        <f>+SUM(G24,+H24)</f>
        <v>5768</v>
      </c>
      <c r="F24" s="104">
        <f>IF(D24&gt;0,E24/D24*100,"-")</f>
        <v>44.716644701139622</v>
      </c>
      <c r="G24" s="103">
        <v>5768</v>
      </c>
      <c r="H24" s="103">
        <v>0</v>
      </c>
      <c r="I24" s="103">
        <f>+SUM(K24,+M24,+O24)</f>
        <v>7131</v>
      </c>
      <c r="J24" s="104">
        <f>IF(D24&gt;0,I24/D24*100,"-")</f>
        <v>55.283355298860378</v>
      </c>
      <c r="K24" s="103">
        <v>3979</v>
      </c>
      <c r="L24" s="104">
        <f>IF(D24&gt;0,K24/D24*100,"-")</f>
        <v>30.847352507946351</v>
      </c>
      <c r="M24" s="103">
        <v>0</v>
      </c>
      <c r="N24" s="104">
        <f>IF(D24&gt;0,M24/D24*100,"-")</f>
        <v>0</v>
      </c>
      <c r="O24" s="103">
        <v>3152</v>
      </c>
      <c r="P24" s="103">
        <v>3114</v>
      </c>
      <c r="Q24" s="104">
        <f>IF(D24&gt;0,O24/D24*100,"-")</f>
        <v>24.436002790914024</v>
      </c>
      <c r="R24" s="103">
        <v>170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51</v>
      </c>
      <c r="B25" s="102" t="s">
        <v>290</v>
      </c>
      <c r="C25" s="101" t="s">
        <v>291</v>
      </c>
      <c r="D25" s="103">
        <f>+SUM(E25,+I25)</f>
        <v>33160</v>
      </c>
      <c r="E25" s="103">
        <f>+SUM(G25,+H25)</f>
        <v>3746</v>
      </c>
      <c r="F25" s="104">
        <f>IF(D25&gt;0,E25/D25*100,"-")</f>
        <v>11.29674306393245</v>
      </c>
      <c r="G25" s="103">
        <v>3746</v>
      </c>
      <c r="H25" s="103">
        <v>0</v>
      </c>
      <c r="I25" s="103">
        <f>+SUM(K25,+M25,+O25)</f>
        <v>29414</v>
      </c>
      <c r="J25" s="104">
        <f>IF(D25&gt;0,I25/D25*100,"-")</f>
        <v>88.703256936067561</v>
      </c>
      <c r="K25" s="103">
        <v>19340</v>
      </c>
      <c r="L25" s="104">
        <f>IF(D25&gt;0,K25/D25*100,"-")</f>
        <v>58.323281061519907</v>
      </c>
      <c r="M25" s="103">
        <v>0</v>
      </c>
      <c r="N25" s="104">
        <f>IF(D25&gt;0,M25/D25*100,"-")</f>
        <v>0</v>
      </c>
      <c r="O25" s="103">
        <v>10074</v>
      </c>
      <c r="P25" s="103">
        <v>10029</v>
      </c>
      <c r="Q25" s="104">
        <f>IF(D25&gt;0,O25/D25*100,"-")</f>
        <v>30.37997587454765</v>
      </c>
      <c r="R25" s="103">
        <v>85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51</v>
      </c>
      <c r="B26" s="102" t="s">
        <v>292</v>
      </c>
      <c r="C26" s="101" t="s">
        <v>293</v>
      </c>
      <c r="D26" s="103">
        <f>+SUM(E26,+I26)</f>
        <v>27152</v>
      </c>
      <c r="E26" s="103">
        <f>+SUM(G26,+H26)</f>
        <v>1529</v>
      </c>
      <c r="F26" s="104">
        <f>IF(D26&gt;0,E26/D26*100,"-")</f>
        <v>5.6312610489098409</v>
      </c>
      <c r="G26" s="103">
        <v>1529</v>
      </c>
      <c r="H26" s="103">
        <v>0</v>
      </c>
      <c r="I26" s="103">
        <f>+SUM(K26,+M26,+O26)</f>
        <v>25623</v>
      </c>
      <c r="J26" s="104">
        <f>IF(D26&gt;0,I26/D26*100,"-")</f>
        <v>94.368738951090165</v>
      </c>
      <c r="K26" s="103">
        <v>21092</v>
      </c>
      <c r="L26" s="104">
        <f>IF(D26&gt;0,K26/D26*100,"-")</f>
        <v>77.681202121390697</v>
      </c>
      <c r="M26" s="103">
        <v>0</v>
      </c>
      <c r="N26" s="104">
        <f>IF(D26&gt;0,M26/D26*100,"-")</f>
        <v>0</v>
      </c>
      <c r="O26" s="103">
        <v>4531</v>
      </c>
      <c r="P26" s="103">
        <v>0</v>
      </c>
      <c r="Q26" s="104">
        <f>IF(D26&gt;0,O26/D26*100,"-")</f>
        <v>16.687536829699471</v>
      </c>
      <c r="R26" s="103">
        <v>111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51</v>
      </c>
      <c r="B27" s="102" t="s">
        <v>294</v>
      </c>
      <c r="C27" s="101" t="s">
        <v>295</v>
      </c>
      <c r="D27" s="103">
        <f>+SUM(E27,+I27)</f>
        <v>5384</v>
      </c>
      <c r="E27" s="103">
        <f>+SUM(G27,+H27)</f>
        <v>1012</v>
      </c>
      <c r="F27" s="104">
        <f>IF(D27&gt;0,E27/D27*100,"-")</f>
        <v>18.796433878157504</v>
      </c>
      <c r="G27" s="103">
        <v>1012</v>
      </c>
      <c r="H27" s="103">
        <v>0</v>
      </c>
      <c r="I27" s="103">
        <f>+SUM(K27,+M27,+O27)</f>
        <v>4372</v>
      </c>
      <c r="J27" s="104">
        <f>IF(D27&gt;0,I27/D27*100,"-")</f>
        <v>81.203566121842499</v>
      </c>
      <c r="K27" s="103">
        <v>3042</v>
      </c>
      <c r="L27" s="104">
        <f>IF(D27&gt;0,K27/D27*100,"-")</f>
        <v>56.500742942050522</v>
      </c>
      <c r="M27" s="103">
        <v>0</v>
      </c>
      <c r="N27" s="104">
        <f>IF(D27&gt;0,M27/D27*100,"-")</f>
        <v>0</v>
      </c>
      <c r="O27" s="103">
        <v>1330</v>
      </c>
      <c r="P27" s="103">
        <v>1212</v>
      </c>
      <c r="Q27" s="104">
        <f>IF(D27&gt;0,O27/D27*100,"-")</f>
        <v>24.702823179791977</v>
      </c>
      <c r="R27" s="103">
        <v>25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51</v>
      </c>
      <c r="B28" s="102" t="s">
        <v>296</v>
      </c>
      <c r="C28" s="101" t="s">
        <v>297</v>
      </c>
      <c r="D28" s="103">
        <f>+SUM(E28,+I28)</f>
        <v>15580</v>
      </c>
      <c r="E28" s="103">
        <f>+SUM(G28,+H28)</f>
        <v>2044</v>
      </c>
      <c r="F28" s="104">
        <f>IF(D28&gt;0,E28/D28*100,"-")</f>
        <v>13.119383825417202</v>
      </c>
      <c r="G28" s="103">
        <v>2044</v>
      </c>
      <c r="H28" s="103">
        <v>0</v>
      </c>
      <c r="I28" s="103">
        <f>+SUM(K28,+M28,+O28)</f>
        <v>13536</v>
      </c>
      <c r="J28" s="104">
        <f>IF(D28&gt;0,I28/D28*100,"-")</f>
        <v>86.880616174582798</v>
      </c>
      <c r="K28" s="103">
        <v>8187</v>
      </c>
      <c r="L28" s="104">
        <f>IF(D28&gt;0,K28/D28*100,"-")</f>
        <v>52.548138639281127</v>
      </c>
      <c r="M28" s="103">
        <v>0</v>
      </c>
      <c r="N28" s="104">
        <f>IF(D28&gt;0,M28/D28*100,"-")</f>
        <v>0</v>
      </c>
      <c r="O28" s="103">
        <v>5349</v>
      </c>
      <c r="P28" s="103">
        <v>5349</v>
      </c>
      <c r="Q28" s="104">
        <f>IF(D28&gt;0,O28/D28*100,"-")</f>
        <v>34.33247753530167</v>
      </c>
      <c r="R28" s="103">
        <v>164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51</v>
      </c>
      <c r="B29" s="102" t="s">
        <v>298</v>
      </c>
      <c r="C29" s="101" t="s">
        <v>299</v>
      </c>
      <c r="D29" s="103">
        <f>+SUM(E29,+I29)</f>
        <v>7364</v>
      </c>
      <c r="E29" s="103">
        <f>+SUM(G29,+H29)</f>
        <v>2815</v>
      </c>
      <c r="F29" s="104">
        <f>IF(D29&gt;0,E29/D29*100,"-")</f>
        <v>38.22650733297121</v>
      </c>
      <c r="G29" s="103">
        <v>2815</v>
      </c>
      <c r="H29" s="103">
        <v>0</v>
      </c>
      <c r="I29" s="103">
        <f>+SUM(K29,+M29,+O29)</f>
        <v>4549</v>
      </c>
      <c r="J29" s="104">
        <f>IF(D29&gt;0,I29/D29*100,"-")</f>
        <v>61.773492667028783</v>
      </c>
      <c r="K29" s="103">
        <v>2375</v>
      </c>
      <c r="L29" s="104">
        <f>IF(D29&gt;0,K29/D29*100,"-")</f>
        <v>32.251493753394897</v>
      </c>
      <c r="M29" s="103">
        <v>0</v>
      </c>
      <c r="N29" s="104">
        <f>IF(D29&gt;0,M29/D29*100,"-")</f>
        <v>0</v>
      </c>
      <c r="O29" s="103">
        <v>2174</v>
      </c>
      <c r="P29" s="103">
        <v>1570</v>
      </c>
      <c r="Q29" s="104">
        <f>IF(D29&gt;0,O29/D29*100,"-")</f>
        <v>29.521998913633894</v>
      </c>
      <c r="R29" s="103">
        <v>44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51</v>
      </c>
      <c r="B30" s="102" t="s">
        <v>300</v>
      </c>
      <c r="C30" s="101" t="s">
        <v>301</v>
      </c>
      <c r="D30" s="103">
        <f>+SUM(E30,+I30)</f>
        <v>5252</v>
      </c>
      <c r="E30" s="103">
        <f>+SUM(G30,+H30)</f>
        <v>1867</v>
      </c>
      <c r="F30" s="104">
        <f>IF(D30&gt;0,E30/D30*100,"-")</f>
        <v>35.548362528560553</v>
      </c>
      <c r="G30" s="103">
        <v>1807</v>
      </c>
      <c r="H30" s="103">
        <v>60</v>
      </c>
      <c r="I30" s="103">
        <f>+SUM(K30,+M30,+O30)</f>
        <v>3385</v>
      </c>
      <c r="J30" s="104">
        <f>IF(D30&gt;0,I30/D30*100,"-")</f>
        <v>64.451637471439454</v>
      </c>
      <c r="K30" s="103">
        <v>1617</v>
      </c>
      <c r="L30" s="104">
        <f>IF(D30&gt;0,K30/D30*100,"-")</f>
        <v>30.78827113480579</v>
      </c>
      <c r="M30" s="103">
        <v>0</v>
      </c>
      <c r="N30" s="104">
        <f>IF(D30&gt;0,M30/D30*100,"-")</f>
        <v>0</v>
      </c>
      <c r="O30" s="103">
        <v>1768</v>
      </c>
      <c r="P30" s="103">
        <v>1663</v>
      </c>
      <c r="Q30" s="104">
        <f>IF(D30&gt;0,O30/D30*100,"-")</f>
        <v>33.663366336633665</v>
      </c>
      <c r="R30" s="103">
        <v>105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51</v>
      </c>
      <c r="B31" s="102" t="s">
        <v>302</v>
      </c>
      <c r="C31" s="101" t="s">
        <v>303</v>
      </c>
      <c r="D31" s="103">
        <f>+SUM(E31,+I31)</f>
        <v>11458</v>
      </c>
      <c r="E31" s="103">
        <f>+SUM(G31,+H31)</f>
        <v>4567</v>
      </c>
      <c r="F31" s="104">
        <f>IF(D31&gt;0,E31/D31*100,"-")</f>
        <v>39.858614068772908</v>
      </c>
      <c r="G31" s="103">
        <v>4552</v>
      </c>
      <c r="H31" s="103">
        <v>15</v>
      </c>
      <c r="I31" s="103">
        <f>+SUM(K31,+M31,+O31)</f>
        <v>6891</v>
      </c>
      <c r="J31" s="104">
        <f>IF(D31&gt;0,I31/D31*100,"-")</f>
        <v>60.141385931227084</v>
      </c>
      <c r="K31" s="103">
        <v>4367</v>
      </c>
      <c r="L31" s="104">
        <f>IF(D31&gt;0,K31/D31*100,"-")</f>
        <v>38.113108744981673</v>
      </c>
      <c r="M31" s="103">
        <v>0</v>
      </c>
      <c r="N31" s="104">
        <f>IF(D31&gt;0,M31/D31*100,"-")</f>
        <v>0</v>
      </c>
      <c r="O31" s="103">
        <v>2524</v>
      </c>
      <c r="P31" s="103">
        <v>2524</v>
      </c>
      <c r="Q31" s="104">
        <f>IF(D31&gt;0,O31/D31*100,"-")</f>
        <v>22.028277186245418</v>
      </c>
      <c r="R31" s="103">
        <v>53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51</v>
      </c>
      <c r="B32" s="102" t="s">
        <v>304</v>
      </c>
      <c r="C32" s="101" t="s">
        <v>305</v>
      </c>
      <c r="D32" s="103">
        <f>+SUM(E32,+I32)</f>
        <v>15104</v>
      </c>
      <c r="E32" s="103">
        <f>+SUM(G32,+H32)</f>
        <v>7502</v>
      </c>
      <c r="F32" s="104">
        <f>IF(D32&gt;0,E32/D32*100,"-")</f>
        <v>49.668961864406782</v>
      </c>
      <c r="G32" s="103">
        <v>7502</v>
      </c>
      <c r="H32" s="103">
        <v>0</v>
      </c>
      <c r="I32" s="103">
        <f>+SUM(K32,+M32,+O32)</f>
        <v>7602</v>
      </c>
      <c r="J32" s="104">
        <f>IF(D32&gt;0,I32/D32*100,"-")</f>
        <v>50.331038135593218</v>
      </c>
      <c r="K32" s="103">
        <v>3611</v>
      </c>
      <c r="L32" s="104">
        <f>IF(D32&gt;0,K32/D32*100,"-")</f>
        <v>23.907574152542374</v>
      </c>
      <c r="M32" s="103">
        <v>0</v>
      </c>
      <c r="N32" s="104">
        <f>IF(D32&gt;0,M32/D32*100,"-")</f>
        <v>0</v>
      </c>
      <c r="O32" s="103">
        <v>3991</v>
      </c>
      <c r="P32" s="103">
        <v>3991</v>
      </c>
      <c r="Q32" s="104">
        <f>IF(D32&gt;0,O32/D32*100,"-")</f>
        <v>26.423463983050848</v>
      </c>
      <c r="R32" s="103">
        <v>72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51</v>
      </c>
      <c r="B33" s="102" t="s">
        <v>306</v>
      </c>
      <c r="C33" s="101" t="s">
        <v>307</v>
      </c>
      <c r="D33" s="103">
        <f>+SUM(E33,+I33)</f>
        <v>8915</v>
      </c>
      <c r="E33" s="103">
        <f>+SUM(G33,+H33)</f>
        <v>4972</v>
      </c>
      <c r="F33" s="104">
        <f>IF(D33&gt;0,E33/D33*100,"-")</f>
        <v>55.77117218171621</v>
      </c>
      <c r="G33" s="103">
        <v>4972</v>
      </c>
      <c r="H33" s="103">
        <v>0</v>
      </c>
      <c r="I33" s="103">
        <f>+SUM(K33,+M33,+O33)</f>
        <v>3943</v>
      </c>
      <c r="J33" s="104">
        <f>IF(D33&gt;0,I33/D33*100,"-")</f>
        <v>44.22882781828379</v>
      </c>
      <c r="K33" s="103">
        <v>1971</v>
      </c>
      <c r="L33" s="104">
        <f>IF(D33&gt;0,K33/D33*100,"-")</f>
        <v>22.10880538418396</v>
      </c>
      <c r="M33" s="103">
        <v>0</v>
      </c>
      <c r="N33" s="104">
        <f>IF(D33&gt;0,M33/D33*100,"-")</f>
        <v>0</v>
      </c>
      <c r="O33" s="103">
        <v>1972</v>
      </c>
      <c r="P33" s="103">
        <v>1972</v>
      </c>
      <c r="Q33" s="104">
        <f>IF(D33&gt;0,O33/D33*100,"-")</f>
        <v>22.12002243409983</v>
      </c>
      <c r="R33" s="103">
        <v>67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51</v>
      </c>
      <c r="B34" s="102" t="s">
        <v>308</v>
      </c>
      <c r="C34" s="101" t="s">
        <v>309</v>
      </c>
      <c r="D34" s="103">
        <f>+SUM(E34,+I34)</f>
        <v>3214</v>
      </c>
      <c r="E34" s="103">
        <f>+SUM(G34,+H34)</f>
        <v>1728</v>
      </c>
      <c r="F34" s="104">
        <f>IF(D34&gt;0,E34/D34*100,"-")</f>
        <v>53.7647790914748</v>
      </c>
      <c r="G34" s="103">
        <v>1728</v>
      </c>
      <c r="H34" s="103">
        <v>0</v>
      </c>
      <c r="I34" s="103">
        <f>+SUM(K34,+M34,+O34)</f>
        <v>1486</v>
      </c>
      <c r="J34" s="104">
        <f>IF(D34&gt;0,I34/D34*100,"-")</f>
        <v>46.235220908525207</v>
      </c>
      <c r="K34" s="103">
        <v>301</v>
      </c>
      <c r="L34" s="104">
        <f>IF(D34&gt;0,K34/D34*100,"-")</f>
        <v>9.3652769135034237</v>
      </c>
      <c r="M34" s="103">
        <v>0</v>
      </c>
      <c r="N34" s="104">
        <f>IF(D34&gt;0,M34/D34*100,"-")</f>
        <v>0</v>
      </c>
      <c r="O34" s="103">
        <v>1185</v>
      </c>
      <c r="P34" s="103">
        <v>1185</v>
      </c>
      <c r="Q34" s="104">
        <f>IF(D34&gt;0,O34/D34*100,"-")</f>
        <v>36.869943995021778</v>
      </c>
      <c r="R34" s="103">
        <v>31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51</v>
      </c>
      <c r="B35" s="102" t="s">
        <v>310</v>
      </c>
      <c r="C35" s="101" t="s">
        <v>311</v>
      </c>
      <c r="D35" s="103">
        <f>+SUM(E35,+I35)</f>
        <v>2572</v>
      </c>
      <c r="E35" s="103">
        <f>+SUM(G35,+H35)</f>
        <v>1740</v>
      </c>
      <c r="F35" s="104">
        <f>IF(D35&gt;0,E35/D35*100,"-")</f>
        <v>67.651632970451018</v>
      </c>
      <c r="G35" s="103">
        <v>1740</v>
      </c>
      <c r="H35" s="103">
        <v>0</v>
      </c>
      <c r="I35" s="103">
        <f>+SUM(K35,+M35,+O35)</f>
        <v>832</v>
      </c>
      <c r="J35" s="104">
        <f>IF(D35&gt;0,I35/D35*100,"-")</f>
        <v>32.348367029548989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832</v>
      </c>
      <c r="P35" s="103">
        <v>701</v>
      </c>
      <c r="Q35" s="104">
        <f>IF(D35&gt;0,O35/D35*100,"-")</f>
        <v>32.348367029548989</v>
      </c>
      <c r="R35" s="103">
        <v>24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51</v>
      </c>
      <c r="B36" s="102" t="s">
        <v>312</v>
      </c>
      <c r="C36" s="101" t="s">
        <v>313</v>
      </c>
      <c r="D36" s="103">
        <f>+SUM(E36,+I36)</f>
        <v>8827</v>
      </c>
      <c r="E36" s="103">
        <f>+SUM(G36,+H36)</f>
        <v>4333</v>
      </c>
      <c r="F36" s="104">
        <f>IF(D36&gt;0,E36/D36*100,"-")</f>
        <v>49.088025376685167</v>
      </c>
      <c r="G36" s="103">
        <v>4243</v>
      </c>
      <c r="H36" s="103">
        <v>90</v>
      </c>
      <c r="I36" s="103">
        <f>+SUM(K36,+M36,+O36)</f>
        <v>4494</v>
      </c>
      <c r="J36" s="104">
        <f>IF(D36&gt;0,I36/D36*100,"-")</f>
        <v>50.911974623314826</v>
      </c>
      <c r="K36" s="103">
        <v>2582</v>
      </c>
      <c r="L36" s="104">
        <f>IF(D36&gt;0,K36/D36*100,"-")</f>
        <v>29.251161209924099</v>
      </c>
      <c r="M36" s="103">
        <v>0</v>
      </c>
      <c r="N36" s="104">
        <f>IF(D36&gt;0,M36/D36*100,"-")</f>
        <v>0</v>
      </c>
      <c r="O36" s="103">
        <v>1912</v>
      </c>
      <c r="P36" s="103">
        <v>1912</v>
      </c>
      <c r="Q36" s="104">
        <f>IF(D36&gt;0,O36/D36*100,"-")</f>
        <v>21.660813413390734</v>
      </c>
      <c r="R36" s="103">
        <v>98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51</v>
      </c>
      <c r="B37" s="102" t="s">
        <v>314</v>
      </c>
      <c r="C37" s="101" t="s">
        <v>315</v>
      </c>
      <c r="D37" s="103">
        <f>+SUM(E37,+I37)</f>
        <v>4192</v>
      </c>
      <c r="E37" s="103">
        <f>+SUM(G37,+H37)</f>
        <v>1252</v>
      </c>
      <c r="F37" s="104">
        <f>IF(D37&gt;0,E37/D37*100,"-")</f>
        <v>29.866412213740457</v>
      </c>
      <c r="G37" s="103">
        <v>1252</v>
      </c>
      <c r="H37" s="103">
        <v>0</v>
      </c>
      <c r="I37" s="103">
        <f>+SUM(K37,+M37,+O37)</f>
        <v>2940</v>
      </c>
      <c r="J37" s="104">
        <f>IF(D37&gt;0,I37/D37*100,"-")</f>
        <v>70.13358778625954</v>
      </c>
      <c r="K37" s="103">
        <v>1999</v>
      </c>
      <c r="L37" s="104">
        <f>IF(D37&gt;0,K37/D37*100,"-")</f>
        <v>47.686068702290072</v>
      </c>
      <c r="M37" s="103">
        <v>0</v>
      </c>
      <c r="N37" s="104">
        <f>IF(D37&gt;0,M37/D37*100,"-")</f>
        <v>0</v>
      </c>
      <c r="O37" s="103">
        <v>941</v>
      </c>
      <c r="P37" s="103">
        <v>398</v>
      </c>
      <c r="Q37" s="104">
        <f>IF(D37&gt;0,O37/D37*100,"-")</f>
        <v>22.447519083969468</v>
      </c>
      <c r="R37" s="103">
        <v>31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51</v>
      </c>
      <c r="B38" s="102" t="s">
        <v>316</v>
      </c>
      <c r="C38" s="101" t="s">
        <v>317</v>
      </c>
      <c r="D38" s="103">
        <f>+SUM(E38,+I38)</f>
        <v>5633</v>
      </c>
      <c r="E38" s="103">
        <f>+SUM(G38,+H38)</f>
        <v>1954</v>
      </c>
      <c r="F38" s="104">
        <f>IF(D38&gt;0,E38/D38*100,"-")</f>
        <v>34.688443103142198</v>
      </c>
      <c r="G38" s="103">
        <v>1954</v>
      </c>
      <c r="H38" s="103">
        <v>0</v>
      </c>
      <c r="I38" s="103">
        <f>+SUM(K38,+M38,+O38)</f>
        <v>3679</v>
      </c>
      <c r="J38" s="104">
        <f>IF(D38&gt;0,I38/D38*100,"-")</f>
        <v>65.311556896857809</v>
      </c>
      <c r="K38" s="103">
        <v>1871</v>
      </c>
      <c r="L38" s="104">
        <f>IF(D38&gt;0,K38/D38*100,"-")</f>
        <v>33.214983135096752</v>
      </c>
      <c r="M38" s="103">
        <v>0</v>
      </c>
      <c r="N38" s="104">
        <f>IF(D38&gt;0,M38/D38*100,"-")</f>
        <v>0</v>
      </c>
      <c r="O38" s="103">
        <v>1808</v>
      </c>
      <c r="P38" s="103">
        <v>1808</v>
      </c>
      <c r="Q38" s="104">
        <f>IF(D38&gt;0,O38/D38*100,"-")</f>
        <v>32.09657376176105</v>
      </c>
      <c r="R38" s="103">
        <v>16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51</v>
      </c>
      <c r="B39" s="102" t="s">
        <v>318</v>
      </c>
      <c r="C39" s="101" t="s">
        <v>319</v>
      </c>
      <c r="D39" s="103">
        <f>+SUM(E39,+I39)</f>
        <v>16110</v>
      </c>
      <c r="E39" s="103">
        <f>+SUM(G39,+H39)</f>
        <v>8118</v>
      </c>
      <c r="F39" s="104">
        <f>IF(D39&gt;0,E39/D39*100,"-")</f>
        <v>50.391061452513966</v>
      </c>
      <c r="G39" s="103">
        <v>8118</v>
      </c>
      <c r="H39" s="103">
        <v>0</v>
      </c>
      <c r="I39" s="103">
        <f>+SUM(K39,+M39,+O39)</f>
        <v>7992</v>
      </c>
      <c r="J39" s="104">
        <f>IF(D39&gt;0,I39/D39*100,"-")</f>
        <v>49.608938547486034</v>
      </c>
      <c r="K39" s="103">
        <v>2615</v>
      </c>
      <c r="L39" s="104">
        <f>IF(D39&gt;0,K39/D39*100,"-")</f>
        <v>16.232153941651148</v>
      </c>
      <c r="M39" s="103">
        <v>0</v>
      </c>
      <c r="N39" s="104">
        <f>IF(D39&gt;0,M39/D39*100,"-")</f>
        <v>0</v>
      </c>
      <c r="O39" s="103">
        <v>5377</v>
      </c>
      <c r="P39" s="103">
        <v>4707</v>
      </c>
      <c r="Q39" s="104">
        <f>IF(D39&gt;0,O39/D39*100,"-")</f>
        <v>33.376784605834885</v>
      </c>
      <c r="R39" s="103">
        <v>62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51</v>
      </c>
      <c r="B40" s="102" t="s">
        <v>320</v>
      </c>
      <c r="C40" s="101" t="s">
        <v>321</v>
      </c>
      <c r="D40" s="103">
        <f>+SUM(E40,+I40)</f>
        <v>11964</v>
      </c>
      <c r="E40" s="103">
        <f>+SUM(G40,+H40)</f>
        <v>7472</v>
      </c>
      <c r="F40" s="104">
        <f>IF(D40&gt;0,E40/D40*100,"-")</f>
        <v>62.454028752925439</v>
      </c>
      <c r="G40" s="103">
        <v>7472</v>
      </c>
      <c r="H40" s="103">
        <v>0</v>
      </c>
      <c r="I40" s="103">
        <f>+SUM(K40,+M40,+O40)</f>
        <v>4492</v>
      </c>
      <c r="J40" s="104">
        <f>IF(D40&gt;0,I40/D40*100,"-")</f>
        <v>37.545971247074554</v>
      </c>
      <c r="K40" s="103">
        <v>2775</v>
      </c>
      <c r="L40" s="104">
        <f>IF(D40&gt;0,K40/D40*100,"-")</f>
        <v>23.194583751253759</v>
      </c>
      <c r="M40" s="103">
        <v>0</v>
      </c>
      <c r="N40" s="104">
        <f>IF(D40&gt;0,M40/D40*100,"-")</f>
        <v>0</v>
      </c>
      <c r="O40" s="103">
        <v>1717</v>
      </c>
      <c r="P40" s="103">
        <v>1649</v>
      </c>
      <c r="Q40" s="104">
        <f>IF(D40&gt;0,O40/D40*100,"-")</f>
        <v>14.351387495820797</v>
      </c>
      <c r="R40" s="103">
        <v>167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岩手県</v>
      </c>
      <c r="B7" s="107" t="str">
        <f>水洗化人口等!B7</f>
        <v>03000</v>
      </c>
      <c r="C7" s="106" t="s">
        <v>200</v>
      </c>
      <c r="D7" s="108">
        <f>SUM(E7,+H7,+K7)</f>
        <v>504764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166835</v>
      </c>
      <c r="I7" s="108">
        <f>SUM(I$8:I$207)</f>
        <v>153243</v>
      </c>
      <c r="J7" s="108">
        <f>SUM(J$8:J$207)</f>
        <v>13592</v>
      </c>
      <c r="K7" s="108">
        <f>SUM(L7:M7)</f>
        <v>337929</v>
      </c>
      <c r="L7" s="108">
        <f>SUM(L$8:L$207)</f>
        <v>184569</v>
      </c>
      <c r="M7" s="108">
        <f>SUM(M$8:M$207)</f>
        <v>153360</v>
      </c>
      <c r="N7" s="108">
        <f>SUM(O7,+V7,+AC7)</f>
        <v>505323</v>
      </c>
      <c r="O7" s="108">
        <f>SUM(P7:U7)</f>
        <v>337812</v>
      </c>
      <c r="P7" s="108">
        <f t="shared" ref="P7:U7" si="0">SUM(P$8:P$207)</f>
        <v>337812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166952</v>
      </c>
      <c r="W7" s="108">
        <f t="shared" ref="W7:AB7" si="1">SUM(W$8:W$207)</f>
        <v>166952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559</v>
      </c>
      <c r="AD7" s="108">
        <f>SUM(AD$8:AD$207)</f>
        <v>559</v>
      </c>
      <c r="AE7" s="108">
        <f>SUM(AE$8:AE$207)</f>
        <v>0</v>
      </c>
      <c r="AF7" s="108">
        <f>SUM(AG7:AI7)</f>
        <v>12162</v>
      </c>
      <c r="AG7" s="108">
        <f>SUM(AG$8:AG$207)</f>
        <v>12162</v>
      </c>
      <c r="AH7" s="108">
        <f>SUM(AH$8:AH$207)</f>
        <v>0</v>
      </c>
      <c r="AI7" s="108">
        <f>SUM(AI$8:AI$207)</f>
        <v>0</v>
      </c>
      <c r="AJ7" s="108">
        <f>SUM(AK7:AS7)</f>
        <v>12202</v>
      </c>
      <c r="AK7" s="108">
        <f t="shared" ref="AK7:AS7" si="2">SUM(AK$8:AK$207)</f>
        <v>0</v>
      </c>
      <c r="AL7" s="108">
        <f t="shared" si="2"/>
        <v>125</v>
      </c>
      <c r="AM7" s="108">
        <f t="shared" si="2"/>
        <v>4240</v>
      </c>
      <c r="AN7" s="108">
        <f t="shared" si="2"/>
        <v>4277</v>
      </c>
      <c r="AO7" s="108">
        <f t="shared" si="2"/>
        <v>0</v>
      </c>
      <c r="AP7" s="108">
        <f t="shared" si="2"/>
        <v>0</v>
      </c>
      <c r="AQ7" s="108">
        <f t="shared" si="2"/>
        <v>110</v>
      </c>
      <c r="AR7" s="108">
        <f t="shared" si="2"/>
        <v>26</v>
      </c>
      <c r="AS7" s="108">
        <f t="shared" si="2"/>
        <v>3424</v>
      </c>
      <c r="AT7" s="108">
        <f>SUM(AU7:AY7)</f>
        <v>429</v>
      </c>
      <c r="AU7" s="108">
        <f>SUM(AU$8:AU$207)</f>
        <v>85</v>
      </c>
      <c r="AV7" s="108">
        <f>SUM(AV$8:AV$207)</f>
        <v>0</v>
      </c>
      <c r="AW7" s="108">
        <f>SUM(AW$8:AW$207)</f>
        <v>344</v>
      </c>
      <c r="AX7" s="108">
        <f>SUM(AX$8:AX$207)</f>
        <v>0</v>
      </c>
      <c r="AY7" s="108">
        <f>SUM(AY$8:AY$207)</f>
        <v>0</v>
      </c>
      <c r="AZ7" s="108">
        <f>SUM(BA7:BC7)</f>
        <v>1043</v>
      </c>
      <c r="BA7" s="108">
        <f>SUM(BA$8:BA$207)</f>
        <v>1043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51</v>
      </c>
      <c r="B8" s="113" t="s">
        <v>254</v>
      </c>
      <c r="C8" s="101" t="s">
        <v>255</v>
      </c>
      <c r="D8" s="103">
        <f>SUM(E8,+H8,+K8)</f>
        <v>26327</v>
      </c>
      <c r="E8" s="103">
        <f>SUM(F8:G8)</f>
        <v>0</v>
      </c>
      <c r="F8" s="103">
        <v>0</v>
      </c>
      <c r="G8" s="103">
        <v>0</v>
      </c>
      <c r="H8" s="103">
        <f>SUM(I8:J8)</f>
        <v>5627</v>
      </c>
      <c r="I8" s="103">
        <v>3913</v>
      </c>
      <c r="J8" s="103">
        <v>1714</v>
      </c>
      <c r="K8" s="103">
        <f>SUM(L8:M8)</f>
        <v>20700</v>
      </c>
      <c r="L8" s="103">
        <v>13878</v>
      </c>
      <c r="M8" s="103">
        <v>6822</v>
      </c>
      <c r="N8" s="103">
        <f>SUM(O8,+V8,+AC8)</f>
        <v>26327</v>
      </c>
      <c r="O8" s="103">
        <f>SUM(P8:U8)</f>
        <v>17791</v>
      </c>
      <c r="P8" s="103">
        <v>17791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8536</v>
      </c>
      <c r="W8" s="103">
        <v>8536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16</v>
      </c>
      <c r="AG8" s="103">
        <v>16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16</v>
      </c>
      <c r="AU8" s="103">
        <v>16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187</v>
      </c>
      <c r="BA8" s="103">
        <v>187</v>
      </c>
      <c r="BB8" s="103">
        <v>0</v>
      </c>
      <c r="BC8" s="103">
        <v>0</v>
      </c>
    </row>
    <row r="9" spans="1:55" s="105" customFormat="1" ht="13.5" customHeight="1">
      <c r="A9" s="115" t="s">
        <v>51</v>
      </c>
      <c r="B9" s="113" t="s">
        <v>258</v>
      </c>
      <c r="C9" s="101" t="s">
        <v>259</v>
      </c>
      <c r="D9" s="103">
        <f>SUM(E9,+H9,+K9)</f>
        <v>26061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26061</v>
      </c>
      <c r="L9" s="103">
        <v>19163</v>
      </c>
      <c r="M9" s="103">
        <v>6898</v>
      </c>
      <c r="N9" s="103">
        <f>SUM(O9,+V9,+AC9)</f>
        <v>26061</v>
      </c>
      <c r="O9" s="103">
        <f>SUM(P9:U9)</f>
        <v>19163</v>
      </c>
      <c r="P9" s="103">
        <v>19163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6898</v>
      </c>
      <c r="W9" s="103">
        <v>6898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890</v>
      </c>
      <c r="AG9" s="103">
        <v>890</v>
      </c>
      <c r="AH9" s="103">
        <v>0</v>
      </c>
      <c r="AI9" s="103">
        <v>0</v>
      </c>
      <c r="AJ9" s="103">
        <f>SUM(AK9:AS9)</f>
        <v>890</v>
      </c>
      <c r="AK9" s="103">
        <v>0</v>
      </c>
      <c r="AL9" s="103">
        <v>0</v>
      </c>
      <c r="AM9" s="103">
        <v>874</v>
      </c>
      <c r="AN9" s="103">
        <v>0</v>
      </c>
      <c r="AO9" s="103">
        <v>0</v>
      </c>
      <c r="AP9" s="103">
        <v>0</v>
      </c>
      <c r="AQ9" s="103">
        <v>0</v>
      </c>
      <c r="AR9" s="103">
        <v>16</v>
      </c>
      <c r="AS9" s="103">
        <v>0</v>
      </c>
      <c r="AT9" s="103">
        <f>SUM(AU9:AY9)</f>
        <v>79</v>
      </c>
      <c r="AU9" s="103">
        <v>0</v>
      </c>
      <c r="AV9" s="103">
        <v>0</v>
      </c>
      <c r="AW9" s="103">
        <v>79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51</v>
      </c>
      <c r="B10" s="113" t="s">
        <v>260</v>
      </c>
      <c r="C10" s="101" t="s">
        <v>261</v>
      </c>
      <c r="D10" s="103">
        <f>SUM(E10,+H10,+K10)</f>
        <v>28210</v>
      </c>
      <c r="E10" s="103">
        <f>SUM(F10:G10)</f>
        <v>0</v>
      </c>
      <c r="F10" s="103">
        <v>0</v>
      </c>
      <c r="G10" s="103">
        <v>0</v>
      </c>
      <c r="H10" s="103">
        <f>SUM(I10:J10)</f>
        <v>17439</v>
      </c>
      <c r="I10" s="103">
        <v>17439</v>
      </c>
      <c r="J10" s="103">
        <v>0</v>
      </c>
      <c r="K10" s="103">
        <f>SUM(L10:M10)</f>
        <v>10771</v>
      </c>
      <c r="L10" s="103">
        <v>0</v>
      </c>
      <c r="M10" s="103">
        <v>10771</v>
      </c>
      <c r="N10" s="103">
        <f>SUM(O10,+V10,+AC10)</f>
        <v>28310</v>
      </c>
      <c r="O10" s="103">
        <f>SUM(P10:U10)</f>
        <v>17439</v>
      </c>
      <c r="P10" s="103">
        <v>17439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10771</v>
      </c>
      <c r="W10" s="103">
        <v>10771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100</v>
      </c>
      <c r="AD10" s="103">
        <v>100</v>
      </c>
      <c r="AE10" s="103">
        <v>0</v>
      </c>
      <c r="AF10" s="103">
        <f>SUM(AG10:AI10)</f>
        <v>867</v>
      </c>
      <c r="AG10" s="103">
        <v>867</v>
      </c>
      <c r="AH10" s="103">
        <v>0</v>
      </c>
      <c r="AI10" s="103">
        <v>0</v>
      </c>
      <c r="AJ10" s="103">
        <f>SUM(AK10:AS10)</f>
        <v>867</v>
      </c>
      <c r="AK10" s="103">
        <v>0</v>
      </c>
      <c r="AL10" s="103">
        <v>0</v>
      </c>
      <c r="AM10" s="103">
        <v>19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848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51</v>
      </c>
      <c r="B11" s="113" t="s">
        <v>262</v>
      </c>
      <c r="C11" s="101" t="s">
        <v>263</v>
      </c>
      <c r="D11" s="103">
        <f>SUM(E11,+H11,+K11)</f>
        <v>36891</v>
      </c>
      <c r="E11" s="103">
        <f>SUM(F11:G11)</f>
        <v>0</v>
      </c>
      <c r="F11" s="103">
        <v>0</v>
      </c>
      <c r="G11" s="103">
        <v>0</v>
      </c>
      <c r="H11" s="103">
        <f>SUM(I11:J11)</f>
        <v>18183</v>
      </c>
      <c r="I11" s="103">
        <v>18183</v>
      </c>
      <c r="J11" s="103">
        <v>0</v>
      </c>
      <c r="K11" s="103">
        <f>SUM(L11:M11)</f>
        <v>18708</v>
      </c>
      <c r="L11" s="103">
        <v>0</v>
      </c>
      <c r="M11" s="103">
        <v>18708</v>
      </c>
      <c r="N11" s="103">
        <f>SUM(O11,+V11,+AC11)</f>
        <v>36891</v>
      </c>
      <c r="O11" s="103">
        <f>SUM(P11:U11)</f>
        <v>18183</v>
      </c>
      <c r="P11" s="103">
        <v>18183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18708</v>
      </c>
      <c r="W11" s="103">
        <v>18708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1136</v>
      </c>
      <c r="AG11" s="103">
        <v>1136</v>
      </c>
      <c r="AH11" s="103">
        <v>0</v>
      </c>
      <c r="AI11" s="103">
        <v>0</v>
      </c>
      <c r="AJ11" s="103">
        <f>SUM(AK11:AS11)</f>
        <v>1136</v>
      </c>
      <c r="AK11" s="103">
        <v>0</v>
      </c>
      <c r="AL11" s="103">
        <v>0</v>
      </c>
      <c r="AM11" s="103">
        <v>28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1108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51</v>
      </c>
      <c r="B12" s="113" t="s">
        <v>264</v>
      </c>
      <c r="C12" s="101" t="s">
        <v>265</v>
      </c>
      <c r="D12" s="103">
        <f>SUM(E12,+H12,+K12)</f>
        <v>29645</v>
      </c>
      <c r="E12" s="103">
        <f>SUM(F12:G12)</f>
        <v>0</v>
      </c>
      <c r="F12" s="103">
        <v>0</v>
      </c>
      <c r="G12" s="103">
        <v>0</v>
      </c>
      <c r="H12" s="103">
        <f>SUM(I12:J12)</f>
        <v>18323</v>
      </c>
      <c r="I12" s="103">
        <v>18323</v>
      </c>
      <c r="J12" s="103">
        <v>0</v>
      </c>
      <c r="K12" s="103">
        <f>SUM(L12:M12)</f>
        <v>11322</v>
      </c>
      <c r="L12" s="103">
        <v>0</v>
      </c>
      <c r="M12" s="103">
        <v>11322</v>
      </c>
      <c r="N12" s="103">
        <f>SUM(O12,+V12,+AC12)</f>
        <v>29645</v>
      </c>
      <c r="O12" s="103">
        <f>SUM(P12:U12)</f>
        <v>18323</v>
      </c>
      <c r="P12" s="103">
        <v>18323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11322</v>
      </c>
      <c r="W12" s="103">
        <v>11322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914</v>
      </c>
      <c r="AG12" s="103">
        <v>914</v>
      </c>
      <c r="AH12" s="103">
        <v>0</v>
      </c>
      <c r="AI12" s="103">
        <v>0</v>
      </c>
      <c r="AJ12" s="103">
        <f>SUM(AK12:AS12)</f>
        <v>914</v>
      </c>
      <c r="AK12" s="103">
        <v>0</v>
      </c>
      <c r="AL12" s="103">
        <v>0</v>
      </c>
      <c r="AM12" s="103">
        <v>23</v>
      </c>
      <c r="AN12" s="103">
        <v>891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51</v>
      </c>
      <c r="B13" s="113" t="s">
        <v>266</v>
      </c>
      <c r="C13" s="101" t="s">
        <v>267</v>
      </c>
      <c r="D13" s="103">
        <f>SUM(E13,+H13,+K13)</f>
        <v>24560</v>
      </c>
      <c r="E13" s="103">
        <f>SUM(F13:G13)</f>
        <v>0</v>
      </c>
      <c r="F13" s="103">
        <v>0</v>
      </c>
      <c r="G13" s="103">
        <v>0</v>
      </c>
      <c r="H13" s="103">
        <f>SUM(I13:J13)</f>
        <v>20225</v>
      </c>
      <c r="I13" s="103">
        <v>20225</v>
      </c>
      <c r="J13" s="103">
        <v>0</v>
      </c>
      <c r="K13" s="103">
        <f>SUM(L13:M13)</f>
        <v>4335</v>
      </c>
      <c r="L13" s="103">
        <v>0</v>
      </c>
      <c r="M13" s="103">
        <v>4335</v>
      </c>
      <c r="N13" s="103">
        <f>SUM(O13,+V13,+AC13)</f>
        <v>24560</v>
      </c>
      <c r="O13" s="103">
        <f>SUM(P13:U13)</f>
        <v>20225</v>
      </c>
      <c r="P13" s="103">
        <v>20225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4335</v>
      </c>
      <c r="W13" s="103">
        <v>4335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643</v>
      </c>
      <c r="AG13" s="103">
        <v>643</v>
      </c>
      <c r="AH13" s="103">
        <v>0</v>
      </c>
      <c r="AI13" s="103">
        <v>0</v>
      </c>
      <c r="AJ13" s="103">
        <f>SUM(AK13:AS13)</f>
        <v>643</v>
      </c>
      <c r="AK13" s="103">
        <v>0</v>
      </c>
      <c r="AL13" s="103">
        <v>0</v>
      </c>
      <c r="AM13" s="103">
        <v>18</v>
      </c>
      <c r="AN13" s="103">
        <v>625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51</v>
      </c>
      <c r="B14" s="113" t="s">
        <v>268</v>
      </c>
      <c r="C14" s="101" t="s">
        <v>269</v>
      </c>
      <c r="D14" s="103">
        <f>SUM(E14,+H14,+K14)</f>
        <v>17105</v>
      </c>
      <c r="E14" s="103">
        <f>SUM(F14:G14)</f>
        <v>0</v>
      </c>
      <c r="F14" s="103">
        <v>0</v>
      </c>
      <c r="G14" s="103">
        <v>0</v>
      </c>
      <c r="H14" s="103">
        <f>SUM(I14:J14)</f>
        <v>17105</v>
      </c>
      <c r="I14" s="103">
        <v>14206</v>
      </c>
      <c r="J14" s="103">
        <v>2899</v>
      </c>
      <c r="K14" s="103">
        <f>SUM(L14:M14)</f>
        <v>0</v>
      </c>
      <c r="L14" s="103">
        <v>0</v>
      </c>
      <c r="M14" s="103">
        <v>0</v>
      </c>
      <c r="N14" s="103">
        <f>SUM(O14,+V14,+AC14)</f>
        <v>17105</v>
      </c>
      <c r="O14" s="103">
        <f>SUM(P14:U14)</f>
        <v>14206</v>
      </c>
      <c r="P14" s="103">
        <v>14206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2899</v>
      </c>
      <c r="W14" s="103">
        <v>2899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587</v>
      </c>
      <c r="AG14" s="103">
        <v>587</v>
      </c>
      <c r="AH14" s="103">
        <v>0</v>
      </c>
      <c r="AI14" s="103">
        <v>0</v>
      </c>
      <c r="AJ14" s="103">
        <f>SUM(AK14:AS14)</f>
        <v>587</v>
      </c>
      <c r="AK14" s="103">
        <v>0</v>
      </c>
      <c r="AL14" s="103">
        <v>0</v>
      </c>
      <c r="AM14" s="103">
        <v>46</v>
      </c>
      <c r="AN14" s="103">
        <v>396</v>
      </c>
      <c r="AO14" s="103">
        <v>0</v>
      </c>
      <c r="AP14" s="103">
        <v>0</v>
      </c>
      <c r="AQ14" s="103">
        <v>110</v>
      </c>
      <c r="AR14" s="103">
        <v>0</v>
      </c>
      <c r="AS14" s="103">
        <v>35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51</v>
      </c>
      <c r="B15" s="113" t="s">
        <v>270</v>
      </c>
      <c r="C15" s="101" t="s">
        <v>271</v>
      </c>
      <c r="D15" s="103">
        <f>SUM(E15,+H15,+K15)</f>
        <v>73297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73297</v>
      </c>
      <c r="L15" s="103">
        <v>57532</v>
      </c>
      <c r="M15" s="103">
        <v>15765</v>
      </c>
      <c r="N15" s="103">
        <f>SUM(O15,+V15,+AC15)</f>
        <v>73297</v>
      </c>
      <c r="O15" s="103">
        <f>SUM(P15:U15)</f>
        <v>57532</v>
      </c>
      <c r="P15" s="103">
        <v>57532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15765</v>
      </c>
      <c r="W15" s="103">
        <v>15765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2791</v>
      </c>
      <c r="AG15" s="103">
        <v>2791</v>
      </c>
      <c r="AH15" s="103">
        <v>0</v>
      </c>
      <c r="AI15" s="103">
        <v>0</v>
      </c>
      <c r="AJ15" s="103">
        <f>SUM(AK15:AS15)</f>
        <v>2791</v>
      </c>
      <c r="AK15" s="103">
        <v>0</v>
      </c>
      <c r="AL15" s="103">
        <v>0</v>
      </c>
      <c r="AM15" s="103">
        <v>84</v>
      </c>
      <c r="AN15" s="103">
        <v>1875</v>
      </c>
      <c r="AO15" s="103">
        <v>0</v>
      </c>
      <c r="AP15" s="103">
        <v>0</v>
      </c>
      <c r="AQ15" s="103">
        <v>0</v>
      </c>
      <c r="AR15" s="103">
        <v>0</v>
      </c>
      <c r="AS15" s="103">
        <v>832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51</v>
      </c>
      <c r="B16" s="113" t="s">
        <v>272</v>
      </c>
      <c r="C16" s="101" t="s">
        <v>273</v>
      </c>
      <c r="D16" s="103">
        <f>SUM(E16,+H16,+K16)</f>
        <v>14415</v>
      </c>
      <c r="E16" s="103">
        <f>SUM(F16:G16)</f>
        <v>0</v>
      </c>
      <c r="F16" s="103">
        <v>0</v>
      </c>
      <c r="G16" s="103">
        <v>0</v>
      </c>
      <c r="H16" s="103">
        <f>SUM(I16:J16)</f>
        <v>6070</v>
      </c>
      <c r="I16" s="103">
        <v>6070</v>
      </c>
      <c r="J16" s="103">
        <v>0</v>
      </c>
      <c r="K16" s="103">
        <f>SUM(L16:M16)</f>
        <v>8345</v>
      </c>
      <c r="L16" s="103">
        <v>0</v>
      </c>
      <c r="M16" s="103">
        <v>8345</v>
      </c>
      <c r="N16" s="103">
        <f>SUM(O16,+V16,+AC16)</f>
        <v>14415</v>
      </c>
      <c r="O16" s="103">
        <f>SUM(P16:U16)</f>
        <v>6070</v>
      </c>
      <c r="P16" s="103">
        <v>6070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8345</v>
      </c>
      <c r="W16" s="103">
        <v>8345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443</v>
      </c>
      <c r="AG16" s="103">
        <v>443</v>
      </c>
      <c r="AH16" s="103">
        <v>0</v>
      </c>
      <c r="AI16" s="103">
        <v>0</v>
      </c>
      <c r="AJ16" s="103">
        <f>SUM(AK16:AS16)</f>
        <v>443</v>
      </c>
      <c r="AK16" s="103">
        <v>0</v>
      </c>
      <c r="AL16" s="103">
        <v>0</v>
      </c>
      <c r="AM16" s="103">
        <v>10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433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51</v>
      </c>
      <c r="B17" s="113" t="s">
        <v>274</v>
      </c>
      <c r="C17" s="101" t="s">
        <v>275</v>
      </c>
      <c r="D17" s="103">
        <f>SUM(E17,+H17,+K17)</f>
        <v>14461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14461</v>
      </c>
      <c r="L17" s="103">
        <v>9462</v>
      </c>
      <c r="M17" s="103">
        <v>4999</v>
      </c>
      <c r="N17" s="103">
        <f>SUM(O17,+V17,+AC17)</f>
        <v>14461</v>
      </c>
      <c r="O17" s="103">
        <f>SUM(P17:U17)</f>
        <v>9462</v>
      </c>
      <c r="P17" s="103">
        <v>9462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4999</v>
      </c>
      <c r="W17" s="103">
        <v>4999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20</v>
      </c>
      <c r="AG17" s="103">
        <v>20</v>
      </c>
      <c r="AH17" s="103">
        <v>0</v>
      </c>
      <c r="AI17" s="103">
        <v>0</v>
      </c>
      <c r="AJ17" s="103">
        <f>SUM(AK17:AS17)</f>
        <v>75</v>
      </c>
      <c r="AK17" s="103">
        <v>0</v>
      </c>
      <c r="AL17" s="103">
        <v>55</v>
      </c>
      <c r="AM17" s="103">
        <v>20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55</v>
      </c>
      <c r="BA17" s="103">
        <v>55</v>
      </c>
      <c r="BB17" s="103">
        <v>0</v>
      </c>
      <c r="BC17" s="103">
        <v>0</v>
      </c>
    </row>
    <row r="18" spans="1:55" s="105" customFormat="1" ht="13.5" customHeight="1">
      <c r="A18" s="115" t="s">
        <v>51</v>
      </c>
      <c r="B18" s="113" t="s">
        <v>276</v>
      </c>
      <c r="C18" s="101" t="s">
        <v>277</v>
      </c>
      <c r="D18" s="103">
        <f>SUM(E18,+H18,+K18)</f>
        <v>16983</v>
      </c>
      <c r="E18" s="103">
        <f>SUM(F18:G18)</f>
        <v>0</v>
      </c>
      <c r="F18" s="103">
        <v>0</v>
      </c>
      <c r="G18" s="103">
        <v>0</v>
      </c>
      <c r="H18" s="103">
        <f>SUM(I18:J18)</f>
        <v>13932</v>
      </c>
      <c r="I18" s="103">
        <v>13932</v>
      </c>
      <c r="J18" s="103">
        <v>0</v>
      </c>
      <c r="K18" s="103">
        <f>SUM(L18:M18)</f>
        <v>3051</v>
      </c>
      <c r="L18" s="103">
        <v>0</v>
      </c>
      <c r="M18" s="103">
        <v>3051</v>
      </c>
      <c r="N18" s="103">
        <f>SUM(O18,+V18,+AC18)</f>
        <v>16983</v>
      </c>
      <c r="O18" s="103">
        <f>SUM(P18:U18)</f>
        <v>13932</v>
      </c>
      <c r="P18" s="103">
        <v>13932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3051</v>
      </c>
      <c r="W18" s="103">
        <v>3051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757</v>
      </c>
      <c r="AG18" s="103">
        <v>757</v>
      </c>
      <c r="AH18" s="103">
        <v>0</v>
      </c>
      <c r="AI18" s="103">
        <v>0</v>
      </c>
      <c r="AJ18" s="103">
        <f>SUM(AK18:AS18)</f>
        <v>757</v>
      </c>
      <c r="AK18" s="103">
        <v>0</v>
      </c>
      <c r="AL18" s="103">
        <v>0</v>
      </c>
      <c r="AM18" s="103">
        <v>757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51</v>
      </c>
      <c r="AU18" s="103">
        <v>0</v>
      </c>
      <c r="AV18" s="103">
        <v>0</v>
      </c>
      <c r="AW18" s="103">
        <v>51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51</v>
      </c>
      <c r="B19" s="113" t="s">
        <v>278</v>
      </c>
      <c r="C19" s="101" t="s">
        <v>279</v>
      </c>
      <c r="D19" s="103">
        <f>SUM(E19,+H19,+K19)</f>
        <v>14752</v>
      </c>
      <c r="E19" s="103">
        <f>SUM(F19:G19)</f>
        <v>0</v>
      </c>
      <c r="F19" s="103">
        <v>0</v>
      </c>
      <c r="G19" s="103">
        <v>0</v>
      </c>
      <c r="H19" s="103">
        <f>SUM(I19:J19)</f>
        <v>14752</v>
      </c>
      <c r="I19" s="103">
        <v>9397</v>
      </c>
      <c r="J19" s="103">
        <v>5355</v>
      </c>
      <c r="K19" s="103">
        <f>SUM(L19:M19)</f>
        <v>0</v>
      </c>
      <c r="L19" s="103">
        <v>0</v>
      </c>
      <c r="M19" s="103">
        <v>0</v>
      </c>
      <c r="N19" s="103">
        <f>SUM(O19,+V19,+AC19)</f>
        <v>14752</v>
      </c>
      <c r="O19" s="103">
        <f>SUM(P19:U19)</f>
        <v>9397</v>
      </c>
      <c r="P19" s="103">
        <v>9397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5355</v>
      </c>
      <c r="W19" s="103">
        <v>5355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41</v>
      </c>
      <c r="AG19" s="103">
        <v>41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41</v>
      </c>
      <c r="AU19" s="103">
        <v>41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51</v>
      </c>
      <c r="B20" s="113" t="s">
        <v>280</v>
      </c>
      <c r="C20" s="101" t="s">
        <v>281</v>
      </c>
      <c r="D20" s="103">
        <f>SUM(E20,+H20,+K20)</f>
        <v>63533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63533</v>
      </c>
      <c r="L20" s="103">
        <v>40968</v>
      </c>
      <c r="M20" s="103">
        <v>22565</v>
      </c>
      <c r="N20" s="103">
        <f>SUM(O20,+V20,+AC20)</f>
        <v>63533</v>
      </c>
      <c r="O20" s="103">
        <f>SUM(P20:U20)</f>
        <v>40968</v>
      </c>
      <c r="P20" s="103">
        <v>40968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22565</v>
      </c>
      <c r="W20" s="103">
        <v>22565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982</v>
      </c>
      <c r="AG20" s="103">
        <v>982</v>
      </c>
      <c r="AH20" s="103">
        <v>0</v>
      </c>
      <c r="AI20" s="103">
        <v>0</v>
      </c>
      <c r="AJ20" s="103">
        <f>SUM(AK20:AS20)</f>
        <v>1017</v>
      </c>
      <c r="AK20" s="103">
        <v>0</v>
      </c>
      <c r="AL20" s="103">
        <v>35</v>
      </c>
      <c r="AM20" s="103">
        <v>982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132</v>
      </c>
      <c r="AU20" s="103">
        <v>0</v>
      </c>
      <c r="AV20" s="103">
        <v>0</v>
      </c>
      <c r="AW20" s="103">
        <v>132</v>
      </c>
      <c r="AX20" s="103">
        <v>0</v>
      </c>
      <c r="AY20" s="103">
        <v>0</v>
      </c>
      <c r="AZ20" s="103">
        <f>SUM(BA20:BC20)</f>
        <v>35</v>
      </c>
      <c r="BA20" s="103">
        <v>35</v>
      </c>
      <c r="BB20" s="103">
        <v>0</v>
      </c>
      <c r="BC20" s="103">
        <v>0</v>
      </c>
    </row>
    <row r="21" spans="1:55" s="105" customFormat="1" ht="13.5" customHeight="1">
      <c r="A21" s="115" t="s">
        <v>51</v>
      </c>
      <c r="B21" s="113" t="s">
        <v>282</v>
      </c>
      <c r="C21" s="101" t="s">
        <v>283</v>
      </c>
      <c r="D21" s="103">
        <f>SUM(E21,+H21,+K21)</f>
        <v>17462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17462</v>
      </c>
      <c r="L21" s="103">
        <v>12550</v>
      </c>
      <c r="M21" s="103">
        <v>4912</v>
      </c>
      <c r="N21" s="103">
        <f>SUM(O21,+V21,+AC21)</f>
        <v>17462</v>
      </c>
      <c r="O21" s="103">
        <f>SUM(P21:U21)</f>
        <v>12550</v>
      </c>
      <c r="P21" s="103">
        <v>12550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4912</v>
      </c>
      <c r="W21" s="103">
        <v>4912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158</v>
      </c>
      <c r="BA21" s="103">
        <v>158</v>
      </c>
      <c r="BB21" s="103">
        <v>0</v>
      </c>
      <c r="BC21" s="103">
        <v>0</v>
      </c>
    </row>
    <row r="22" spans="1:55" s="105" customFormat="1" ht="13.5" customHeight="1">
      <c r="A22" s="115" t="s">
        <v>51</v>
      </c>
      <c r="B22" s="113" t="s">
        <v>284</v>
      </c>
      <c r="C22" s="101" t="s">
        <v>285</v>
      </c>
      <c r="D22" s="103">
        <f>SUM(E22,+H22,+K22)</f>
        <v>5393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5393</v>
      </c>
      <c r="L22" s="103">
        <v>3331</v>
      </c>
      <c r="M22" s="103">
        <v>2062</v>
      </c>
      <c r="N22" s="103">
        <f>SUM(O22,+V22,+AC22)</f>
        <v>5393</v>
      </c>
      <c r="O22" s="103">
        <f>SUM(P22:U22)</f>
        <v>3331</v>
      </c>
      <c r="P22" s="103">
        <v>3331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2062</v>
      </c>
      <c r="W22" s="103">
        <v>2062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49</v>
      </c>
      <c r="BA22" s="103">
        <v>49</v>
      </c>
      <c r="BB22" s="103">
        <v>0</v>
      </c>
      <c r="BC22" s="103">
        <v>0</v>
      </c>
    </row>
    <row r="23" spans="1:55" s="105" customFormat="1" ht="13.5" customHeight="1">
      <c r="A23" s="115" t="s">
        <v>51</v>
      </c>
      <c r="B23" s="113" t="s">
        <v>286</v>
      </c>
      <c r="C23" s="101" t="s">
        <v>287</v>
      </c>
      <c r="D23" s="103">
        <f>SUM(E23,+H23,+K23)</f>
        <v>3149</v>
      </c>
      <c r="E23" s="103">
        <f>SUM(F23:G23)</f>
        <v>0</v>
      </c>
      <c r="F23" s="103">
        <v>0</v>
      </c>
      <c r="G23" s="103">
        <v>0</v>
      </c>
      <c r="H23" s="103">
        <f>SUM(I23:J23)</f>
        <v>3149</v>
      </c>
      <c r="I23" s="103">
        <v>1723</v>
      </c>
      <c r="J23" s="103">
        <v>1426</v>
      </c>
      <c r="K23" s="103">
        <f>SUM(L23:M23)</f>
        <v>0</v>
      </c>
      <c r="L23" s="103">
        <v>0</v>
      </c>
      <c r="M23" s="103">
        <v>0</v>
      </c>
      <c r="N23" s="103">
        <f>SUM(O23,+V23,+AC23)</f>
        <v>3443</v>
      </c>
      <c r="O23" s="103">
        <f>SUM(P23:U23)</f>
        <v>1723</v>
      </c>
      <c r="P23" s="103">
        <v>1723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1426</v>
      </c>
      <c r="W23" s="103">
        <v>1426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294</v>
      </c>
      <c r="AD23" s="103">
        <v>294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9</v>
      </c>
      <c r="AU23" s="103">
        <v>9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51</v>
      </c>
      <c r="B24" s="113" t="s">
        <v>288</v>
      </c>
      <c r="C24" s="101" t="s">
        <v>289</v>
      </c>
      <c r="D24" s="103">
        <f>SUM(E24,+H24,+K24)</f>
        <v>6837</v>
      </c>
      <c r="E24" s="103">
        <f>SUM(F24:G24)</f>
        <v>0</v>
      </c>
      <c r="F24" s="103">
        <v>0</v>
      </c>
      <c r="G24" s="103">
        <v>0</v>
      </c>
      <c r="H24" s="103">
        <f>SUM(I24:J24)</f>
        <v>6837</v>
      </c>
      <c r="I24" s="103">
        <v>5619</v>
      </c>
      <c r="J24" s="103">
        <v>1218</v>
      </c>
      <c r="K24" s="103">
        <f>SUM(L24:M24)</f>
        <v>0</v>
      </c>
      <c r="L24" s="103">
        <v>0</v>
      </c>
      <c r="M24" s="103">
        <v>0</v>
      </c>
      <c r="N24" s="103">
        <f>SUM(O24,+V24,+AC24)</f>
        <v>6837</v>
      </c>
      <c r="O24" s="103">
        <f>SUM(P24:U24)</f>
        <v>5619</v>
      </c>
      <c r="P24" s="103">
        <v>5619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1218</v>
      </c>
      <c r="W24" s="103">
        <v>1218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19</v>
      </c>
      <c r="AG24" s="103">
        <v>19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19</v>
      </c>
      <c r="AU24" s="103">
        <v>19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51</v>
      </c>
      <c r="B25" s="113" t="s">
        <v>290</v>
      </c>
      <c r="C25" s="101" t="s">
        <v>291</v>
      </c>
      <c r="D25" s="103">
        <f>SUM(E25,+H25,+K25)</f>
        <v>10025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10025</v>
      </c>
      <c r="L25" s="103">
        <v>4024</v>
      </c>
      <c r="M25" s="103">
        <v>6001</v>
      </c>
      <c r="N25" s="103">
        <f>SUM(O25,+V25,+AC25)</f>
        <v>10025</v>
      </c>
      <c r="O25" s="103">
        <f>SUM(P25:U25)</f>
        <v>4024</v>
      </c>
      <c r="P25" s="103">
        <v>4024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6001</v>
      </c>
      <c r="W25" s="103">
        <v>6001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337</v>
      </c>
      <c r="BA25" s="103">
        <v>337</v>
      </c>
      <c r="BB25" s="103">
        <v>0</v>
      </c>
      <c r="BC25" s="103">
        <v>0</v>
      </c>
    </row>
    <row r="26" spans="1:55" s="105" customFormat="1" ht="13.5" customHeight="1">
      <c r="A26" s="115" t="s">
        <v>51</v>
      </c>
      <c r="B26" s="113" t="s">
        <v>292</v>
      </c>
      <c r="C26" s="101" t="s">
        <v>293</v>
      </c>
      <c r="D26" s="103">
        <f>SUM(E26,+H26,+K26)</f>
        <v>4953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4953</v>
      </c>
      <c r="L26" s="103">
        <v>1605</v>
      </c>
      <c r="M26" s="103">
        <v>3348</v>
      </c>
      <c r="N26" s="103">
        <f>SUM(O26,+V26,+AC26)</f>
        <v>4953</v>
      </c>
      <c r="O26" s="103">
        <f>SUM(P26:U26)</f>
        <v>1605</v>
      </c>
      <c r="P26" s="103">
        <v>1605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3348</v>
      </c>
      <c r="W26" s="103">
        <v>3348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167</v>
      </c>
      <c r="BA26" s="103">
        <v>167</v>
      </c>
      <c r="BB26" s="103">
        <v>0</v>
      </c>
      <c r="BC26" s="103">
        <v>0</v>
      </c>
    </row>
    <row r="27" spans="1:55" s="105" customFormat="1" ht="13.5" customHeight="1">
      <c r="A27" s="115" t="s">
        <v>51</v>
      </c>
      <c r="B27" s="113" t="s">
        <v>294</v>
      </c>
      <c r="C27" s="101" t="s">
        <v>295</v>
      </c>
      <c r="D27" s="103">
        <f>SUM(E27,+H27,+K27)</f>
        <v>2168</v>
      </c>
      <c r="E27" s="103">
        <f>SUM(F27:G27)</f>
        <v>0</v>
      </c>
      <c r="F27" s="103">
        <v>0</v>
      </c>
      <c r="G27" s="103">
        <v>0</v>
      </c>
      <c r="H27" s="103">
        <f>SUM(I27:J27)</f>
        <v>2168</v>
      </c>
      <c r="I27" s="103">
        <v>1188</v>
      </c>
      <c r="J27" s="103">
        <v>980</v>
      </c>
      <c r="K27" s="103">
        <f>SUM(L27:M27)</f>
        <v>0</v>
      </c>
      <c r="L27" s="103">
        <v>0</v>
      </c>
      <c r="M27" s="103">
        <v>0</v>
      </c>
      <c r="N27" s="103">
        <f>SUM(O27,+V27,+AC27)</f>
        <v>2168</v>
      </c>
      <c r="O27" s="103">
        <f>SUM(P27:U27)</f>
        <v>1188</v>
      </c>
      <c r="P27" s="103">
        <v>1188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980</v>
      </c>
      <c r="W27" s="103">
        <v>980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67</v>
      </c>
      <c r="AG27" s="103">
        <v>67</v>
      </c>
      <c r="AH27" s="103">
        <v>0</v>
      </c>
      <c r="AI27" s="103">
        <v>0</v>
      </c>
      <c r="AJ27" s="103">
        <f>SUM(AK27:AS27)</f>
        <v>67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65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51</v>
      </c>
      <c r="B28" s="113" t="s">
        <v>296</v>
      </c>
      <c r="C28" s="101" t="s">
        <v>297</v>
      </c>
      <c r="D28" s="103">
        <f>SUM(E28,+H28,+K28)</f>
        <v>4789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4789</v>
      </c>
      <c r="L28" s="103">
        <v>1829</v>
      </c>
      <c r="M28" s="103">
        <v>2960</v>
      </c>
      <c r="N28" s="103">
        <f>SUM(O28,+V28,+AC28)</f>
        <v>4789</v>
      </c>
      <c r="O28" s="103">
        <f>SUM(P28:U28)</f>
        <v>1829</v>
      </c>
      <c r="P28" s="103">
        <v>1829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2960</v>
      </c>
      <c r="W28" s="103">
        <v>2960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77</v>
      </c>
      <c r="AG28" s="103">
        <v>77</v>
      </c>
      <c r="AH28" s="103">
        <v>0</v>
      </c>
      <c r="AI28" s="103">
        <v>0</v>
      </c>
      <c r="AJ28" s="103">
        <f>SUM(AK28:AS28)</f>
        <v>77</v>
      </c>
      <c r="AK28" s="103">
        <v>0</v>
      </c>
      <c r="AL28" s="103">
        <v>0</v>
      </c>
      <c r="AM28" s="103">
        <v>77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10</v>
      </c>
      <c r="AU28" s="103">
        <v>0</v>
      </c>
      <c r="AV28" s="103">
        <v>0</v>
      </c>
      <c r="AW28" s="103">
        <v>10</v>
      </c>
      <c r="AX28" s="103">
        <v>0</v>
      </c>
      <c r="AY28" s="103">
        <v>0</v>
      </c>
      <c r="AZ28" s="103">
        <f>SUM(BA28:BC28)</f>
        <v>3</v>
      </c>
      <c r="BA28" s="103">
        <v>3</v>
      </c>
      <c r="BB28" s="103">
        <v>0</v>
      </c>
      <c r="BC28" s="103">
        <v>0</v>
      </c>
    </row>
    <row r="29" spans="1:55" s="105" customFormat="1" ht="13.5" customHeight="1">
      <c r="A29" s="115" t="s">
        <v>51</v>
      </c>
      <c r="B29" s="113" t="s">
        <v>298</v>
      </c>
      <c r="C29" s="101" t="s">
        <v>299</v>
      </c>
      <c r="D29" s="103">
        <f>SUM(E29,+H29,+K29)</f>
        <v>4091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4091</v>
      </c>
      <c r="L29" s="103">
        <v>3491</v>
      </c>
      <c r="M29" s="103">
        <v>600</v>
      </c>
      <c r="N29" s="103">
        <f>SUM(O29,+V29,+AC29)</f>
        <v>4091</v>
      </c>
      <c r="O29" s="103">
        <f>SUM(P29:U29)</f>
        <v>3491</v>
      </c>
      <c r="P29" s="103">
        <v>3491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600</v>
      </c>
      <c r="W29" s="103">
        <v>600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136</v>
      </c>
      <c r="AG29" s="103">
        <v>136</v>
      </c>
      <c r="AH29" s="103">
        <v>0</v>
      </c>
      <c r="AI29" s="103">
        <v>0</v>
      </c>
      <c r="AJ29" s="103">
        <f>SUM(AK29:AS29)</f>
        <v>136</v>
      </c>
      <c r="AK29" s="103">
        <v>0</v>
      </c>
      <c r="AL29" s="103">
        <v>0</v>
      </c>
      <c r="AM29" s="103">
        <v>4</v>
      </c>
      <c r="AN29" s="103">
        <v>132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51</v>
      </c>
      <c r="B30" s="113" t="s">
        <v>300</v>
      </c>
      <c r="C30" s="101" t="s">
        <v>301</v>
      </c>
      <c r="D30" s="103">
        <f>SUM(E30,+H30,+K30)</f>
        <v>3410</v>
      </c>
      <c r="E30" s="103">
        <f>SUM(F30:G30)</f>
        <v>0</v>
      </c>
      <c r="F30" s="103">
        <v>0</v>
      </c>
      <c r="G30" s="103">
        <v>0</v>
      </c>
      <c r="H30" s="103">
        <f>SUM(I30:J30)</f>
        <v>2114</v>
      </c>
      <c r="I30" s="103">
        <v>2114</v>
      </c>
      <c r="J30" s="103">
        <v>0</v>
      </c>
      <c r="K30" s="103">
        <f>SUM(L30:M30)</f>
        <v>1296</v>
      </c>
      <c r="L30" s="103">
        <v>0</v>
      </c>
      <c r="M30" s="103">
        <v>1296</v>
      </c>
      <c r="N30" s="103">
        <f>SUM(O30,+V30,+AC30)</f>
        <v>3510</v>
      </c>
      <c r="O30" s="103">
        <f>SUM(P30:U30)</f>
        <v>2114</v>
      </c>
      <c r="P30" s="103">
        <v>2114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1296</v>
      </c>
      <c r="W30" s="103">
        <v>1296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100</v>
      </c>
      <c r="AD30" s="103">
        <v>100</v>
      </c>
      <c r="AE30" s="103">
        <v>0</v>
      </c>
      <c r="AF30" s="103">
        <f>SUM(AG30:AI30)</f>
        <v>105</v>
      </c>
      <c r="AG30" s="103">
        <v>105</v>
      </c>
      <c r="AH30" s="103">
        <v>0</v>
      </c>
      <c r="AI30" s="103">
        <v>0</v>
      </c>
      <c r="AJ30" s="103">
        <f>SUM(AK30:AS30)</f>
        <v>105</v>
      </c>
      <c r="AK30" s="103">
        <v>0</v>
      </c>
      <c r="AL30" s="103">
        <v>0</v>
      </c>
      <c r="AM30" s="103">
        <v>2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103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51</v>
      </c>
      <c r="B31" s="113" t="s">
        <v>302</v>
      </c>
      <c r="C31" s="101" t="s">
        <v>303</v>
      </c>
      <c r="D31" s="103">
        <f>SUM(E31,+H31,+K31)</f>
        <v>9159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9159</v>
      </c>
      <c r="L31" s="103">
        <v>4556</v>
      </c>
      <c r="M31" s="103">
        <v>4603</v>
      </c>
      <c r="N31" s="103">
        <f>SUM(O31,+V31,+AC31)</f>
        <v>9174</v>
      </c>
      <c r="O31" s="103">
        <f>SUM(P31:U31)</f>
        <v>4556</v>
      </c>
      <c r="P31" s="103">
        <v>4556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4603</v>
      </c>
      <c r="W31" s="103">
        <v>4603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15</v>
      </c>
      <c r="AD31" s="103">
        <v>15</v>
      </c>
      <c r="AE31" s="103">
        <v>0</v>
      </c>
      <c r="AF31" s="103">
        <f>SUM(AG31:AI31)</f>
        <v>13</v>
      </c>
      <c r="AG31" s="103">
        <v>13</v>
      </c>
      <c r="AH31" s="103">
        <v>0</v>
      </c>
      <c r="AI31" s="103">
        <v>0</v>
      </c>
      <c r="AJ31" s="103">
        <f>SUM(AK31:AS31)</f>
        <v>48</v>
      </c>
      <c r="AK31" s="103">
        <v>0</v>
      </c>
      <c r="AL31" s="103">
        <v>35</v>
      </c>
      <c r="AM31" s="103">
        <v>13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35</v>
      </c>
      <c r="BA31" s="103">
        <v>35</v>
      </c>
      <c r="BB31" s="103">
        <v>0</v>
      </c>
      <c r="BC31" s="103">
        <v>0</v>
      </c>
    </row>
    <row r="32" spans="1:55" s="105" customFormat="1" ht="13.5" customHeight="1">
      <c r="A32" s="115" t="s">
        <v>51</v>
      </c>
      <c r="B32" s="113" t="s">
        <v>304</v>
      </c>
      <c r="C32" s="101" t="s">
        <v>305</v>
      </c>
      <c r="D32" s="103">
        <f>SUM(E32,+H32,+K32)</f>
        <v>10079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10079</v>
      </c>
      <c r="L32" s="103">
        <v>6632</v>
      </c>
      <c r="M32" s="103">
        <v>3447</v>
      </c>
      <c r="N32" s="103">
        <f>SUM(O32,+V32,+AC32)</f>
        <v>10079</v>
      </c>
      <c r="O32" s="103">
        <f>SUM(P32:U32)</f>
        <v>6632</v>
      </c>
      <c r="P32" s="103">
        <v>6632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3447</v>
      </c>
      <c r="W32" s="103">
        <v>3447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344</v>
      </c>
      <c r="AG32" s="103">
        <v>344</v>
      </c>
      <c r="AH32" s="103">
        <v>0</v>
      </c>
      <c r="AI32" s="103">
        <v>0</v>
      </c>
      <c r="AJ32" s="103">
        <f>SUM(AK32:AS32)</f>
        <v>344</v>
      </c>
      <c r="AK32" s="103">
        <v>0</v>
      </c>
      <c r="AL32" s="103">
        <v>0</v>
      </c>
      <c r="AM32" s="103">
        <v>338</v>
      </c>
      <c r="AN32" s="103">
        <v>0</v>
      </c>
      <c r="AO32" s="103">
        <v>0</v>
      </c>
      <c r="AP32" s="103">
        <v>0</v>
      </c>
      <c r="AQ32" s="103">
        <v>0</v>
      </c>
      <c r="AR32" s="103">
        <v>6</v>
      </c>
      <c r="AS32" s="103">
        <v>0</v>
      </c>
      <c r="AT32" s="103">
        <f>SUM(AU32:AY32)</f>
        <v>31</v>
      </c>
      <c r="AU32" s="103">
        <v>0</v>
      </c>
      <c r="AV32" s="103">
        <v>0</v>
      </c>
      <c r="AW32" s="103">
        <v>31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51</v>
      </c>
      <c r="B33" s="113" t="s">
        <v>306</v>
      </c>
      <c r="C33" s="101" t="s">
        <v>307</v>
      </c>
      <c r="D33" s="103">
        <f>SUM(E33,+H33,+K33)</f>
        <v>5720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5720</v>
      </c>
      <c r="L33" s="103">
        <v>4352</v>
      </c>
      <c r="M33" s="103">
        <v>1368</v>
      </c>
      <c r="N33" s="103">
        <f>SUM(O33,+V33,+AC33)</f>
        <v>5720</v>
      </c>
      <c r="O33" s="103">
        <f>SUM(P33:U33)</f>
        <v>4352</v>
      </c>
      <c r="P33" s="103">
        <v>4352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1368</v>
      </c>
      <c r="W33" s="103">
        <v>1368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195</v>
      </c>
      <c r="AG33" s="103">
        <v>195</v>
      </c>
      <c r="AH33" s="103">
        <v>0</v>
      </c>
      <c r="AI33" s="103">
        <v>0</v>
      </c>
      <c r="AJ33" s="103">
        <f>SUM(AK33:AS33)</f>
        <v>195</v>
      </c>
      <c r="AK33" s="103">
        <v>0</v>
      </c>
      <c r="AL33" s="103">
        <v>0</v>
      </c>
      <c r="AM33" s="103">
        <v>192</v>
      </c>
      <c r="AN33" s="103">
        <v>0</v>
      </c>
      <c r="AO33" s="103">
        <v>0</v>
      </c>
      <c r="AP33" s="103">
        <v>0</v>
      </c>
      <c r="AQ33" s="103">
        <v>0</v>
      </c>
      <c r="AR33" s="103">
        <v>3</v>
      </c>
      <c r="AS33" s="103">
        <v>0</v>
      </c>
      <c r="AT33" s="103">
        <f>SUM(AU33:AY33)</f>
        <v>17</v>
      </c>
      <c r="AU33" s="103">
        <v>0</v>
      </c>
      <c r="AV33" s="103">
        <v>0</v>
      </c>
      <c r="AW33" s="103">
        <v>17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51</v>
      </c>
      <c r="B34" s="113" t="s">
        <v>308</v>
      </c>
      <c r="C34" s="101" t="s">
        <v>309</v>
      </c>
      <c r="D34" s="103">
        <f>SUM(E34,+H34,+K34)</f>
        <v>2345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2345</v>
      </c>
      <c r="L34" s="103">
        <v>1196</v>
      </c>
      <c r="M34" s="103">
        <v>1149</v>
      </c>
      <c r="N34" s="103">
        <f>SUM(O34,+V34,+AC34)</f>
        <v>2345</v>
      </c>
      <c r="O34" s="103">
        <f>SUM(P34:U34)</f>
        <v>1196</v>
      </c>
      <c r="P34" s="103">
        <v>1196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1149</v>
      </c>
      <c r="W34" s="103">
        <v>1149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79</v>
      </c>
      <c r="AG34" s="103">
        <v>79</v>
      </c>
      <c r="AH34" s="103">
        <v>0</v>
      </c>
      <c r="AI34" s="103">
        <v>0</v>
      </c>
      <c r="AJ34" s="103">
        <f>SUM(AK34:AS34)</f>
        <v>79</v>
      </c>
      <c r="AK34" s="103">
        <v>0</v>
      </c>
      <c r="AL34" s="103">
        <v>0</v>
      </c>
      <c r="AM34" s="103">
        <v>78</v>
      </c>
      <c r="AN34" s="103">
        <v>0</v>
      </c>
      <c r="AO34" s="103">
        <v>0</v>
      </c>
      <c r="AP34" s="103">
        <v>0</v>
      </c>
      <c r="AQ34" s="103">
        <v>0</v>
      </c>
      <c r="AR34" s="103">
        <v>1</v>
      </c>
      <c r="AS34" s="103">
        <v>0</v>
      </c>
      <c r="AT34" s="103">
        <f>SUM(AU34:AY34)</f>
        <v>7</v>
      </c>
      <c r="AU34" s="103">
        <v>0</v>
      </c>
      <c r="AV34" s="103">
        <v>0</v>
      </c>
      <c r="AW34" s="103">
        <v>7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51</v>
      </c>
      <c r="B35" s="113" t="s">
        <v>310</v>
      </c>
      <c r="C35" s="101" t="s">
        <v>311</v>
      </c>
      <c r="D35" s="103">
        <f>SUM(E35,+H35,+K35)</f>
        <v>2064</v>
      </c>
      <c r="E35" s="103">
        <f>SUM(F35:G35)</f>
        <v>0</v>
      </c>
      <c r="F35" s="103">
        <v>0</v>
      </c>
      <c r="G35" s="103">
        <v>0</v>
      </c>
      <c r="H35" s="103">
        <f>SUM(I35:J35)</f>
        <v>1391</v>
      </c>
      <c r="I35" s="103">
        <v>1391</v>
      </c>
      <c r="J35" s="103">
        <v>0</v>
      </c>
      <c r="K35" s="103">
        <f>SUM(L35:M35)</f>
        <v>673</v>
      </c>
      <c r="L35" s="103">
        <v>0</v>
      </c>
      <c r="M35" s="103">
        <v>673</v>
      </c>
      <c r="N35" s="103">
        <f>SUM(O35,+V35,+AC35)</f>
        <v>2064</v>
      </c>
      <c r="O35" s="103">
        <f>SUM(P35:U35)</f>
        <v>1391</v>
      </c>
      <c r="P35" s="103">
        <v>1391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673</v>
      </c>
      <c r="W35" s="103">
        <v>673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54</v>
      </c>
      <c r="AG35" s="103">
        <v>54</v>
      </c>
      <c r="AH35" s="103">
        <v>0</v>
      </c>
      <c r="AI35" s="103">
        <v>0</v>
      </c>
      <c r="AJ35" s="103">
        <f>SUM(AK35:AS35)</f>
        <v>54</v>
      </c>
      <c r="AK35" s="103">
        <v>0</v>
      </c>
      <c r="AL35" s="103">
        <v>0</v>
      </c>
      <c r="AM35" s="103">
        <v>2</v>
      </c>
      <c r="AN35" s="103">
        <v>52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51</v>
      </c>
      <c r="B36" s="113" t="s">
        <v>312</v>
      </c>
      <c r="C36" s="101" t="s">
        <v>313</v>
      </c>
      <c r="D36" s="103">
        <f>SUM(E36,+H36,+K36)</f>
        <v>5615</v>
      </c>
      <c r="E36" s="103">
        <f>SUM(F36:G36)</f>
        <v>0</v>
      </c>
      <c r="F36" s="103">
        <v>0</v>
      </c>
      <c r="G36" s="103">
        <v>0</v>
      </c>
      <c r="H36" s="103">
        <f>SUM(I36:J36)</f>
        <v>4340</v>
      </c>
      <c r="I36" s="103">
        <v>4340</v>
      </c>
      <c r="J36" s="103">
        <v>0</v>
      </c>
      <c r="K36" s="103">
        <f>SUM(L36:M36)</f>
        <v>1275</v>
      </c>
      <c r="L36" s="103">
        <v>0</v>
      </c>
      <c r="M36" s="103">
        <v>1275</v>
      </c>
      <c r="N36" s="103">
        <f>SUM(O36,+V36,+AC36)</f>
        <v>5665</v>
      </c>
      <c r="O36" s="103">
        <f>SUM(P36:U36)</f>
        <v>4340</v>
      </c>
      <c r="P36" s="103">
        <v>4340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1275</v>
      </c>
      <c r="W36" s="103">
        <v>1275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50</v>
      </c>
      <c r="AD36" s="103">
        <v>50</v>
      </c>
      <c r="AE36" s="103">
        <v>0</v>
      </c>
      <c r="AF36" s="103">
        <f>SUM(AG36:AI36)</f>
        <v>250</v>
      </c>
      <c r="AG36" s="103">
        <v>250</v>
      </c>
      <c r="AH36" s="103">
        <v>0</v>
      </c>
      <c r="AI36" s="103">
        <v>0</v>
      </c>
      <c r="AJ36" s="103">
        <f>SUM(AK36:AS36)</f>
        <v>250</v>
      </c>
      <c r="AK36" s="103">
        <v>0</v>
      </c>
      <c r="AL36" s="103">
        <v>0</v>
      </c>
      <c r="AM36" s="103">
        <v>250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17</v>
      </c>
      <c r="AU36" s="103">
        <v>0</v>
      </c>
      <c r="AV36" s="103">
        <v>0</v>
      </c>
      <c r="AW36" s="103">
        <v>17</v>
      </c>
      <c r="AX36" s="103">
        <v>0</v>
      </c>
      <c r="AY36" s="103">
        <v>0</v>
      </c>
      <c r="AZ36" s="103">
        <f>SUM(BA36:BC36)</f>
        <v>17</v>
      </c>
      <c r="BA36" s="103">
        <v>17</v>
      </c>
      <c r="BB36" s="103">
        <v>0</v>
      </c>
      <c r="BC36" s="103">
        <v>0</v>
      </c>
    </row>
    <row r="37" spans="1:55" s="105" customFormat="1" ht="13.5" customHeight="1">
      <c r="A37" s="115" t="s">
        <v>51</v>
      </c>
      <c r="B37" s="113" t="s">
        <v>314</v>
      </c>
      <c r="C37" s="101" t="s">
        <v>315</v>
      </c>
      <c r="D37" s="103">
        <f>SUM(E37,+H37,+K37)</f>
        <v>1910</v>
      </c>
      <c r="E37" s="103">
        <f>SUM(F37:G37)</f>
        <v>0</v>
      </c>
      <c r="F37" s="103">
        <v>0</v>
      </c>
      <c r="G37" s="103">
        <v>0</v>
      </c>
      <c r="H37" s="103">
        <f>SUM(I37:J37)</f>
        <v>1177</v>
      </c>
      <c r="I37" s="103">
        <v>1177</v>
      </c>
      <c r="J37" s="103">
        <v>0</v>
      </c>
      <c r="K37" s="103">
        <f>SUM(L37:M37)</f>
        <v>733</v>
      </c>
      <c r="L37" s="103">
        <v>0</v>
      </c>
      <c r="M37" s="103">
        <v>733</v>
      </c>
      <c r="N37" s="103">
        <f>SUM(O37,+V37,+AC37)</f>
        <v>1910</v>
      </c>
      <c r="O37" s="103">
        <f>SUM(P37:U37)</f>
        <v>1177</v>
      </c>
      <c r="P37" s="103">
        <v>1177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733</v>
      </c>
      <c r="W37" s="103">
        <v>733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50</v>
      </c>
      <c r="AG37" s="103">
        <v>50</v>
      </c>
      <c r="AH37" s="103">
        <v>0</v>
      </c>
      <c r="AI37" s="103">
        <v>0</v>
      </c>
      <c r="AJ37" s="103">
        <f>SUM(AK37:AS37)</f>
        <v>50</v>
      </c>
      <c r="AK37" s="103">
        <v>0</v>
      </c>
      <c r="AL37" s="103">
        <v>0</v>
      </c>
      <c r="AM37" s="103">
        <v>1</v>
      </c>
      <c r="AN37" s="103">
        <v>49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51</v>
      </c>
      <c r="B38" s="113" t="s">
        <v>316</v>
      </c>
      <c r="C38" s="101" t="s">
        <v>317</v>
      </c>
      <c r="D38" s="103">
        <f>SUM(E38,+H38,+K38)</f>
        <v>2371</v>
      </c>
      <c r="E38" s="103">
        <f>SUM(F38:G38)</f>
        <v>0</v>
      </c>
      <c r="F38" s="103">
        <v>0</v>
      </c>
      <c r="G38" s="103">
        <v>0</v>
      </c>
      <c r="H38" s="103">
        <f>SUM(I38:J38)</f>
        <v>1823</v>
      </c>
      <c r="I38" s="103">
        <v>1823</v>
      </c>
      <c r="J38" s="103">
        <v>0</v>
      </c>
      <c r="K38" s="103">
        <f>SUM(L38:M38)</f>
        <v>548</v>
      </c>
      <c r="L38" s="103">
        <v>0</v>
      </c>
      <c r="M38" s="103">
        <v>548</v>
      </c>
      <c r="N38" s="103">
        <f>SUM(O38,+V38,+AC38)</f>
        <v>2371</v>
      </c>
      <c r="O38" s="103">
        <f>SUM(P38:U38)</f>
        <v>1823</v>
      </c>
      <c r="P38" s="103">
        <v>1823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548</v>
      </c>
      <c r="W38" s="103">
        <v>548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106</v>
      </c>
      <c r="AG38" s="103">
        <v>106</v>
      </c>
      <c r="AH38" s="103">
        <v>0</v>
      </c>
      <c r="AI38" s="103">
        <v>0</v>
      </c>
      <c r="AJ38" s="103">
        <f>SUM(AK38:AS38)</f>
        <v>106</v>
      </c>
      <c r="AK38" s="103">
        <v>0</v>
      </c>
      <c r="AL38" s="103">
        <v>0</v>
      </c>
      <c r="AM38" s="103">
        <v>106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51</v>
      </c>
      <c r="B39" s="113" t="s">
        <v>318</v>
      </c>
      <c r="C39" s="101" t="s">
        <v>319</v>
      </c>
      <c r="D39" s="103">
        <f>SUM(E39,+H39,+K39)</f>
        <v>10120</v>
      </c>
      <c r="E39" s="103">
        <f>SUM(F39:G39)</f>
        <v>0</v>
      </c>
      <c r="F39" s="103">
        <v>0</v>
      </c>
      <c r="G39" s="103">
        <v>0</v>
      </c>
      <c r="H39" s="103">
        <f>SUM(I39:J39)</f>
        <v>6789</v>
      </c>
      <c r="I39" s="103">
        <v>6789</v>
      </c>
      <c r="J39" s="103">
        <v>0</v>
      </c>
      <c r="K39" s="103">
        <f>SUM(L39:M39)</f>
        <v>3331</v>
      </c>
      <c r="L39" s="103">
        <v>0</v>
      </c>
      <c r="M39" s="103">
        <v>3331</v>
      </c>
      <c r="N39" s="103">
        <f>SUM(O39,+V39,+AC39)</f>
        <v>10120</v>
      </c>
      <c r="O39" s="103">
        <f>SUM(P39:U39)</f>
        <v>6789</v>
      </c>
      <c r="P39" s="103">
        <v>6789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3331</v>
      </c>
      <c r="W39" s="103">
        <v>3331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265</v>
      </c>
      <c r="AG39" s="103">
        <v>265</v>
      </c>
      <c r="AH39" s="103">
        <v>0</v>
      </c>
      <c r="AI39" s="103">
        <v>0</v>
      </c>
      <c r="AJ39" s="103">
        <f>SUM(AK39:AS39)</f>
        <v>265</v>
      </c>
      <c r="AK39" s="103">
        <v>0</v>
      </c>
      <c r="AL39" s="103">
        <v>0</v>
      </c>
      <c r="AM39" s="103">
        <v>8</v>
      </c>
      <c r="AN39" s="103">
        <v>257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51</v>
      </c>
      <c r="B40" s="113" t="s">
        <v>320</v>
      </c>
      <c r="C40" s="101" t="s">
        <v>321</v>
      </c>
      <c r="D40" s="103">
        <f>SUM(E40,+H40,+K40)</f>
        <v>6864</v>
      </c>
      <c r="E40" s="103">
        <f>SUM(F40:G40)</f>
        <v>0</v>
      </c>
      <c r="F40" s="103">
        <v>0</v>
      </c>
      <c r="G40" s="103">
        <v>0</v>
      </c>
      <c r="H40" s="103">
        <f>SUM(I40:J40)</f>
        <v>5391</v>
      </c>
      <c r="I40" s="103">
        <v>5391</v>
      </c>
      <c r="J40" s="103">
        <v>0</v>
      </c>
      <c r="K40" s="103">
        <f>SUM(L40:M40)</f>
        <v>1473</v>
      </c>
      <c r="L40" s="103">
        <v>0</v>
      </c>
      <c r="M40" s="103">
        <v>1473</v>
      </c>
      <c r="N40" s="103">
        <f>SUM(O40,+V40,+AC40)</f>
        <v>6864</v>
      </c>
      <c r="O40" s="103">
        <f>SUM(P40:U40)</f>
        <v>5391</v>
      </c>
      <c r="P40" s="103">
        <v>5391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1473</v>
      </c>
      <c r="W40" s="103">
        <v>1473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306</v>
      </c>
      <c r="AG40" s="103">
        <v>306</v>
      </c>
      <c r="AH40" s="103">
        <v>0</v>
      </c>
      <c r="AI40" s="103">
        <v>0</v>
      </c>
      <c r="AJ40" s="103">
        <f>SUM(AK40:AS40)</f>
        <v>306</v>
      </c>
      <c r="AK40" s="103">
        <v>0</v>
      </c>
      <c r="AL40" s="103">
        <v>0</v>
      </c>
      <c r="AM40" s="103">
        <v>306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03201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03205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03206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03301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03302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03303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03321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03322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03366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03381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03402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03441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03461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03482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03483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03484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03485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03501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03503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03506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03507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03524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2021-12-22T07:46:12Z</dcterms:modified>
</cp:coreProperties>
</file>