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02青森県）\"/>
    </mc:Choice>
  </mc:AlternateContent>
  <bookViews>
    <workbookView xWindow="-120" yWindow="-120" windowWidth="29040" windowHeight="15840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水洗化人口等!$A$6:$AA$46</definedName>
    <definedName name="_xlnm.Print_Area" localSheetId="2">し尿集計結果!$A$1:$M$36</definedName>
    <definedName name="_xlnm.Print_Area" localSheetId="1">し尿処理状況!$2:$47</definedName>
    <definedName name="_xlnm.Print_Area" localSheetId="0">水洗化人口等!$2:$47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Z43" i="2"/>
  <c r="AZ44" i="2"/>
  <c r="AZ45" i="2"/>
  <c r="AZ46" i="2"/>
  <c r="AZ47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V8" i="2"/>
  <c r="V9" i="2"/>
  <c r="V10" i="2"/>
  <c r="V11" i="2"/>
  <c r="N11" i="2" s="1"/>
  <c r="V12" i="2"/>
  <c r="V13" i="2"/>
  <c r="V14" i="2"/>
  <c r="V15" i="2"/>
  <c r="V16" i="2"/>
  <c r="V17" i="2"/>
  <c r="N17" i="2" s="1"/>
  <c r="V18" i="2"/>
  <c r="V19" i="2"/>
  <c r="V20" i="2"/>
  <c r="V21" i="2"/>
  <c r="V22" i="2"/>
  <c r="V23" i="2"/>
  <c r="N23" i="2" s="1"/>
  <c r="V24" i="2"/>
  <c r="V25" i="2"/>
  <c r="V26" i="2"/>
  <c r="V27" i="2"/>
  <c r="V28" i="2"/>
  <c r="V29" i="2"/>
  <c r="N29" i="2" s="1"/>
  <c r="V30" i="2"/>
  <c r="V31" i="2"/>
  <c r="V32" i="2"/>
  <c r="V33" i="2"/>
  <c r="V34" i="2"/>
  <c r="V35" i="2"/>
  <c r="N35" i="2" s="1"/>
  <c r="V36" i="2"/>
  <c r="V37" i="2"/>
  <c r="V38" i="2"/>
  <c r="V39" i="2"/>
  <c r="V40" i="2"/>
  <c r="V41" i="2"/>
  <c r="N41" i="2" s="1"/>
  <c r="V42" i="2"/>
  <c r="V43" i="2"/>
  <c r="V44" i="2"/>
  <c r="V45" i="2"/>
  <c r="V46" i="2"/>
  <c r="V47" i="2"/>
  <c r="N47" i="2" s="1"/>
  <c r="O8" i="2"/>
  <c r="O9" i="2"/>
  <c r="O10" i="2"/>
  <c r="O11" i="2"/>
  <c r="O12" i="2"/>
  <c r="O13" i="2"/>
  <c r="N13" i="2" s="1"/>
  <c r="O14" i="2"/>
  <c r="O15" i="2"/>
  <c r="O16" i="2"/>
  <c r="O17" i="2"/>
  <c r="O18" i="2"/>
  <c r="O19" i="2"/>
  <c r="N19" i="2" s="1"/>
  <c r="O20" i="2"/>
  <c r="O21" i="2"/>
  <c r="O22" i="2"/>
  <c r="O23" i="2"/>
  <c r="O24" i="2"/>
  <c r="O25" i="2"/>
  <c r="N25" i="2" s="1"/>
  <c r="O26" i="2"/>
  <c r="O27" i="2"/>
  <c r="O28" i="2"/>
  <c r="O29" i="2"/>
  <c r="O30" i="2"/>
  <c r="O31" i="2"/>
  <c r="N31" i="2" s="1"/>
  <c r="O32" i="2"/>
  <c r="O33" i="2"/>
  <c r="O34" i="2"/>
  <c r="O35" i="2"/>
  <c r="O36" i="2"/>
  <c r="O37" i="2"/>
  <c r="N37" i="2" s="1"/>
  <c r="O38" i="2"/>
  <c r="O39" i="2"/>
  <c r="O40" i="2"/>
  <c r="O41" i="2"/>
  <c r="O42" i="2"/>
  <c r="O43" i="2"/>
  <c r="N43" i="2" s="1"/>
  <c r="O44" i="2"/>
  <c r="O45" i="2"/>
  <c r="O46" i="2"/>
  <c r="O47" i="2"/>
  <c r="N8" i="2"/>
  <c r="N9" i="2"/>
  <c r="N10" i="2"/>
  <c r="N12" i="2"/>
  <c r="N14" i="2"/>
  <c r="N15" i="2"/>
  <c r="N16" i="2"/>
  <c r="N18" i="2"/>
  <c r="N20" i="2"/>
  <c r="N21" i="2"/>
  <c r="N22" i="2"/>
  <c r="N24" i="2"/>
  <c r="N26" i="2"/>
  <c r="N27" i="2"/>
  <c r="N28" i="2"/>
  <c r="N30" i="2"/>
  <c r="N32" i="2"/>
  <c r="N33" i="2"/>
  <c r="N34" i="2"/>
  <c r="N36" i="2"/>
  <c r="N38" i="2"/>
  <c r="N39" i="2"/>
  <c r="N40" i="2"/>
  <c r="N42" i="2"/>
  <c r="N44" i="2"/>
  <c r="N45" i="2"/>
  <c r="N46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H8" i="2"/>
  <c r="H9" i="2"/>
  <c r="H10" i="2"/>
  <c r="H11" i="2"/>
  <c r="H12" i="2"/>
  <c r="H13" i="2"/>
  <c r="D13" i="2" s="1"/>
  <c r="H14" i="2"/>
  <c r="H15" i="2"/>
  <c r="H16" i="2"/>
  <c r="H17" i="2"/>
  <c r="H18" i="2"/>
  <c r="H19" i="2"/>
  <c r="D19" i="2" s="1"/>
  <c r="H20" i="2"/>
  <c r="H21" i="2"/>
  <c r="H22" i="2"/>
  <c r="H23" i="2"/>
  <c r="H24" i="2"/>
  <c r="H25" i="2"/>
  <c r="D25" i="2" s="1"/>
  <c r="H26" i="2"/>
  <c r="H27" i="2"/>
  <c r="H28" i="2"/>
  <c r="H29" i="2"/>
  <c r="H30" i="2"/>
  <c r="H31" i="2"/>
  <c r="D31" i="2" s="1"/>
  <c r="H32" i="2"/>
  <c r="H33" i="2"/>
  <c r="H34" i="2"/>
  <c r="H35" i="2"/>
  <c r="H36" i="2"/>
  <c r="H37" i="2"/>
  <c r="D37" i="2" s="1"/>
  <c r="H38" i="2"/>
  <c r="H39" i="2"/>
  <c r="H40" i="2"/>
  <c r="H41" i="2"/>
  <c r="H42" i="2"/>
  <c r="H43" i="2"/>
  <c r="D43" i="2" s="1"/>
  <c r="H44" i="2"/>
  <c r="H45" i="2"/>
  <c r="H46" i="2"/>
  <c r="H47" i="2"/>
  <c r="E8" i="2"/>
  <c r="E9" i="2"/>
  <c r="D9" i="2" s="1"/>
  <c r="E10" i="2"/>
  <c r="E11" i="2"/>
  <c r="E12" i="2"/>
  <c r="E13" i="2"/>
  <c r="E14" i="2"/>
  <c r="E15" i="2"/>
  <c r="D15" i="2" s="1"/>
  <c r="E16" i="2"/>
  <c r="E17" i="2"/>
  <c r="E18" i="2"/>
  <c r="E19" i="2"/>
  <c r="E20" i="2"/>
  <c r="E21" i="2"/>
  <c r="D21" i="2" s="1"/>
  <c r="E22" i="2"/>
  <c r="E23" i="2"/>
  <c r="E24" i="2"/>
  <c r="E25" i="2"/>
  <c r="E26" i="2"/>
  <c r="E27" i="2"/>
  <c r="D27" i="2" s="1"/>
  <c r="E28" i="2"/>
  <c r="E29" i="2"/>
  <c r="E30" i="2"/>
  <c r="E31" i="2"/>
  <c r="E32" i="2"/>
  <c r="E33" i="2"/>
  <c r="D33" i="2" s="1"/>
  <c r="E34" i="2"/>
  <c r="E35" i="2"/>
  <c r="E36" i="2"/>
  <c r="E37" i="2"/>
  <c r="E38" i="2"/>
  <c r="E39" i="2"/>
  <c r="D39" i="2" s="1"/>
  <c r="E40" i="2"/>
  <c r="E41" i="2"/>
  <c r="E42" i="2"/>
  <c r="E43" i="2"/>
  <c r="E44" i="2"/>
  <c r="E45" i="2"/>
  <c r="D45" i="2" s="1"/>
  <c r="E46" i="2"/>
  <c r="E47" i="2"/>
  <c r="D8" i="2"/>
  <c r="D10" i="2"/>
  <c r="D11" i="2"/>
  <c r="D12" i="2"/>
  <c r="D14" i="2"/>
  <c r="D16" i="2"/>
  <c r="D17" i="2"/>
  <c r="D18" i="2"/>
  <c r="D20" i="2"/>
  <c r="D22" i="2"/>
  <c r="D23" i="2"/>
  <c r="D24" i="2"/>
  <c r="D26" i="2"/>
  <c r="D28" i="2"/>
  <c r="D29" i="2"/>
  <c r="D30" i="2"/>
  <c r="D32" i="2"/>
  <c r="D34" i="2"/>
  <c r="D35" i="2"/>
  <c r="D36" i="2"/>
  <c r="D38" i="2"/>
  <c r="D40" i="2"/>
  <c r="D41" i="2"/>
  <c r="D42" i="2"/>
  <c r="D44" i="2"/>
  <c r="D46" i="2"/>
  <c r="D47" i="2"/>
  <c r="L11" i="1"/>
  <c r="L17" i="1"/>
  <c r="L23" i="1"/>
  <c r="L29" i="1"/>
  <c r="L35" i="1"/>
  <c r="L41" i="1"/>
  <c r="L4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F11" i="1"/>
  <c r="F17" i="1"/>
  <c r="F23" i="1"/>
  <c r="F29" i="1"/>
  <c r="F35" i="1"/>
  <c r="F41" i="1"/>
  <c r="F47" i="1"/>
  <c r="E8" i="1"/>
  <c r="E9" i="1"/>
  <c r="E10" i="1"/>
  <c r="E11" i="1"/>
  <c r="E12" i="1"/>
  <c r="E13" i="1"/>
  <c r="D13" i="1" s="1"/>
  <c r="E14" i="1"/>
  <c r="E15" i="1"/>
  <c r="E16" i="1"/>
  <c r="E17" i="1"/>
  <c r="E18" i="1"/>
  <c r="E19" i="1"/>
  <c r="D19" i="1" s="1"/>
  <c r="E20" i="1"/>
  <c r="E21" i="1"/>
  <c r="E22" i="1"/>
  <c r="E23" i="1"/>
  <c r="E24" i="1"/>
  <c r="E25" i="1"/>
  <c r="D25" i="1" s="1"/>
  <c r="E26" i="1"/>
  <c r="E27" i="1"/>
  <c r="E28" i="1"/>
  <c r="E29" i="1"/>
  <c r="E30" i="1"/>
  <c r="E31" i="1"/>
  <c r="D31" i="1" s="1"/>
  <c r="E32" i="1"/>
  <c r="E33" i="1"/>
  <c r="E34" i="1"/>
  <c r="E35" i="1"/>
  <c r="E36" i="1"/>
  <c r="E37" i="1"/>
  <c r="D37" i="1" s="1"/>
  <c r="E38" i="1"/>
  <c r="E39" i="1"/>
  <c r="E40" i="1"/>
  <c r="E41" i="1"/>
  <c r="E42" i="1"/>
  <c r="E43" i="1"/>
  <c r="D43" i="1" s="1"/>
  <c r="E44" i="1"/>
  <c r="E45" i="1"/>
  <c r="E46" i="1"/>
  <c r="E47" i="1"/>
  <c r="D8" i="1"/>
  <c r="Q8" i="1" s="1"/>
  <c r="D9" i="1"/>
  <c r="Q9" i="1" s="1"/>
  <c r="D10" i="1"/>
  <c r="N10" i="1" s="1"/>
  <c r="D11" i="1"/>
  <c r="N11" i="1" s="1"/>
  <c r="D12" i="1"/>
  <c r="L12" i="1" s="1"/>
  <c r="D14" i="1"/>
  <c r="Q14" i="1" s="1"/>
  <c r="D15" i="1"/>
  <c r="Q15" i="1" s="1"/>
  <c r="D16" i="1"/>
  <c r="N16" i="1" s="1"/>
  <c r="D17" i="1"/>
  <c r="N17" i="1" s="1"/>
  <c r="D18" i="1"/>
  <c r="L18" i="1" s="1"/>
  <c r="D20" i="1"/>
  <c r="Q20" i="1" s="1"/>
  <c r="D21" i="1"/>
  <c r="N21" i="1" s="1"/>
  <c r="D22" i="1"/>
  <c r="N22" i="1" s="1"/>
  <c r="D23" i="1"/>
  <c r="N23" i="1" s="1"/>
  <c r="D24" i="1"/>
  <c r="L24" i="1" s="1"/>
  <c r="D26" i="1"/>
  <c r="Q26" i="1" s="1"/>
  <c r="D27" i="1"/>
  <c r="Q27" i="1" s="1"/>
  <c r="D28" i="1"/>
  <c r="N28" i="1" s="1"/>
  <c r="D29" i="1"/>
  <c r="N29" i="1" s="1"/>
  <c r="D30" i="1"/>
  <c r="L30" i="1" s="1"/>
  <c r="D32" i="1"/>
  <c r="Q32" i="1" s="1"/>
  <c r="D33" i="1"/>
  <c r="Q33" i="1" s="1"/>
  <c r="D34" i="1"/>
  <c r="N34" i="1" s="1"/>
  <c r="D35" i="1"/>
  <c r="N35" i="1" s="1"/>
  <c r="D36" i="1"/>
  <c r="L36" i="1" s="1"/>
  <c r="D38" i="1"/>
  <c r="Q38" i="1" s="1"/>
  <c r="D39" i="1"/>
  <c r="Q39" i="1" s="1"/>
  <c r="D40" i="1"/>
  <c r="N40" i="1" s="1"/>
  <c r="D41" i="1"/>
  <c r="N41" i="1" s="1"/>
  <c r="D42" i="1"/>
  <c r="L42" i="1" s="1"/>
  <c r="D44" i="1"/>
  <c r="Q44" i="1" s="1"/>
  <c r="D45" i="1"/>
  <c r="N45" i="1" s="1"/>
  <c r="D46" i="1"/>
  <c r="N46" i="1" s="1"/>
  <c r="D47" i="1"/>
  <c r="N47" i="1" s="1"/>
  <c r="L43" i="1" l="1"/>
  <c r="F43" i="1"/>
  <c r="Q43" i="1"/>
  <c r="N43" i="1"/>
  <c r="J43" i="1"/>
  <c r="L37" i="1"/>
  <c r="F37" i="1"/>
  <c r="J37" i="1"/>
  <c r="N37" i="1"/>
  <c r="Q37" i="1"/>
  <c r="L13" i="1"/>
  <c r="F13" i="1"/>
  <c r="Q13" i="1"/>
  <c r="N13" i="1"/>
  <c r="J13" i="1"/>
  <c r="L19" i="1"/>
  <c r="F19" i="1"/>
  <c r="Q19" i="1"/>
  <c r="N19" i="1"/>
  <c r="J19" i="1"/>
  <c r="Q31" i="1"/>
  <c r="L31" i="1"/>
  <c r="F31" i="1"/>
  <c r="N31" i="1"/>
  <c r="J31" i="1"/>
  <c r="J25" i="1"/>
  <c r="L25" i="1"/>
  <c r="F25" i="1"/>
  <c r="N25" i="1"/>
  <c r="Q25" i="1"/>
  <c r="N15" i="1"/>
  <c r="F46" i="1"/>
  <c r="F40" i="1"/>
  <c r="F34" i="1"/>
  <c r="F28" i="1"/>
  <c r="F22" i="1"/>
  <c r="F16" i="1"/>
  <c r="F10" i="1"/>
  <c r="J42" i="1"/>
  <c r="J36" i="1"/>
  <c r="J30" i="1"/>
  <c r="J24" i="1"/>
  <c r="J18" i="1"/>
  <c r="J12" i="1"/>
  <c r="L46" i="1"/>
  <c r="L40" i="1"/>
  <c r="L34" i="1"/>
  <c r="L28" i="1"/>
  <c r="L22" i="1"/>
  <c r="L16" i="1"/>
  <c r="L10" i="1"/>
  <c r="N44" i="1"/>
  <c r="N38" i="1"/>
  <c r="N32" i="1"/>
  <c r="N26" i="1"/>
  <c r="N20" i="1"/>
  <c r="N14" i="1"/>
  <c r="N8" i="1"/>
  <c r="Q42" i="1"/>
  <c r="Q36" i="1"/>
  <c r="Q30" i="1"/>
  <c r="Q24" i="1"/>
  <c r="Q18" i="1"/>
  <c r="Q12" i="1"/>
  <c r="N27" i="1"/>
  <c r="F45" i="1"/>
  <c r="F39" i="1"/>
  <c r="F33" i="1"/>
  <c r="F27" i="1"/>
  <c r="F21" i="1"/>
  <c r="F15" i="1"/>
  <c r="F9" i="1"/>
  <c r="J47" i="1"/>
  <c r="J41" i="1"/>
  <c r="J35" i="1"/>
  <c r="J29" i="1"/>
  <c r="J23" i="1"/>
  <c r="J17" i="1"/>
  <c r="J11" i="1"/>
  <c r="L45" i="1"/>
  <c r="L39" i="1"/>
  <c r="L33" i="1"/>
  <c r="L27" i="1"/>
  <c r="L21" i="1"/>
  <c r="L15" i="1"/>
  <c r="L9" i="1"/>
  <c r="Q47" i="1"/>
  <c r="Q41" i="1"/>
  <c r="Q35" i="1"/>
  <c r="Q29" i="1"/>
  <c r="Q23" i="1"/>
  <c r="Q17" i="1"/>
  <c r="Q11" i="1"/>
  <c r="N39" i="1"/>
  <c r="F44" i="1"/>
  <c r="F38" i="1"/>
  <c r="F32" i="1"/>
  <c r="F26" i="1"/>
  <c r="F20" i="1"/>
  <c r="F14" i="1"/>
  <c r="F8" i="1"/>
  <c r="J46" i="1"/>
  <c r="J40" i="1"/>
  <c r="J34" i="1"/>
  <c r="J28" i="1"/>
  <c r="J22" i="1"/>
  <c r="J16" i="1"/>
  <c r="J10" i="1"/>
  <c r="L44" i="1"/>
  <c r="L38" i="1"/>
  <c r="L32" i="1"/>
  <c r="L26" i="1"/>
  <c r="L20" i="1"/>
  <c r="L14" i="1"/>
  <c r="L8" i="1"/>
  <c r="N42" i="1"/>
  <c r="N36" i="1"/>
  <c r="N30" i="1"/>
  <c r="N24" i="1"/>
  <c r="N18" i="1"/>
  <c r="N12" i="1"/>
  <c r="Q46" i="1"/>
  <c r="Q40" i="1"/>
  <c r="Q34" i="1"/>
  <c r="Q28" i="1"/>
  <c r="Q22" i="1"/>
  <c r="Q16" i="1"/>
  <c r="Q10" i="1"/>
  <c r="N33" i="1"/>
  <c r="N9" i="1"/>
  <c r="J45" i="1"/>
  <c r="J39" i="1"/>
  <c r="J33" i="1"/>
  <c r="J27" i="1"/>
  <c r="J21" i="1"/>
  <c r="J15" i="1"/>
  <c r="J9" i="1"/>
  <c r="Q45" i="1"/>
  <c r="Q21" i="1"/>
  <c r="F42" i="1"/>
  <c r="F36" i="1"/>
  <c r="F30" i="1"/>
  <c r="F24" i="1"/>
  <c r="F18" i="1"/>
  <c r="F12" i="1"/>
  <c r="J44" i="1"/>
  <c r="J38" i="1"/>
  <c r="J32" i="1"/>
  <c r="J26" i="1"/>
  <c r="J20" i="1"/>
  <c r="J14" i="1"/>
  <c r="J8" i="1"/>
  <c r="A7" i="2"/>
  <c r="AA2" i="4" l="1"/>
  <c r="AB2" i="4" s="1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M2" i="4" s="1"/>
  <c r="AF5" i="4"/>
  <c r="AF6" i="4"/>
  <c r="AZ7" i="2" l="1"/>
  <c r="E7" i="2"/>
  <c r="E7" i="1"/>
  <c r="I7" i="1"/>
  <c r="AC7" i="2"/>
  <c r="AF7" i="2"/>
  <c r="AT7" i="2"/>
  <c r="H7" i="2"/>
  <c r="O7" i="2"/>
  <c r="AD2" i="4"/>
  <c r="AD15" i="4" s="1"/>
  <c r="H8" i="4" s="1"/>
  <c r="AG2" i="4"/>
  <c r="K7" i="2"/>
  <c r="V7" i="2"/>
  <c r="AJ7" i="2"/>
  <c r="N7" i="2" l="1"/>
  <c r="D7" i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M15" i="4" l="1"/>
  <c r="N7" i="1"/>
  <c r="J7" i="1"/>
  <c r="Q7" i="1"/>
  <c r="L7" i="1"/>
  <c r="F7" i="1"/>
  <c r="J10" i="4"/>
  <c r="J9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1" i="4" l="1"/>
  <c r="K12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<sst xmlns="http://schemas.openxmlformats.org/spreadsheetml/2006/main" count="844" uniqueCount="336">
  <si>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</si>
  <si>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</si>
  <si>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</si>
  <si>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</si>
  <si>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</si>
  <si>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</si>
  <si>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</si>
  <si>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</si>
  <si>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</si>
  <si>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</si>
  <si>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</si>
  <si>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</si>
  <si>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</si>
  <si>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</si>
  <si>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</si>
  <si>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</si>
  <si>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</si>
  <si>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</si>
  <si>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</si>
  <si>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</si>
  <si>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</si>
  <si>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</si>
  <si>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</si>
  <si>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</si>
  <si>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</si>
  <si>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</si>
  <si>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</si>
  <si>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</si>
  <si>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</si>
  <si>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</si>
  <si>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</si>
  <si>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</si>
  <si>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</si>
  <si>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</si>
  <si>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</si>
  <si>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</si>
  <si>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</si>
  <si>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</si>
  <si>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</si>
  <si>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</si>
  <si>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</si>
  <si>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</si>
  <si>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</si>
  <si>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</si>
  <si>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</si>
  <si>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</si>
  <si>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</si>
  <si>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</si>
  <si>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</si>
  <si>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</si>
  <si>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</si>
  <si>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</si>
  <si>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</si>
  <si>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</si>
  <si>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</si>
  <si>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</si>
  <si>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</si>
  <si>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</si>
  <si>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</si>
  <si>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</si>
  <si>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</si>
  <si>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</si>
  <si>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</si>
  <si>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</si>
  <si>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</si>
  <si>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</si>
  <si>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</si>
  <si>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</si>
  <si>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</si>
  <si>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</si>
  <si>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</si>
  <si>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</si>
  <si>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</si>
  <si>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</si>
  <si>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</si>
  <si>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</si>
  <si>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</si>
  <si>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</si>
  <si>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</si>
  <si>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</si>
  <si>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</si>
  <si>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</si>
  <si>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</si>
  <si>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</si>
  <si>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</si>
  <si>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</si>
  <si>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</si>
  <si>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</si>
  <si>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</si>
  <si>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</si>
  <si>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</si>
  <si>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</si>
  <si>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</si>
  <si>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</si>
  <si>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</si>
  <si>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</si>
  <si>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</si>
  <si>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</si>
  <si>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</si>
  <si>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</si>
  <si>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</si>
  <si>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</si>
  <si>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</si>
  <si>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</si>
  <si>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</si>
  <si>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</si>
  <si>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</si>
  <si>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</si>
  <si>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</si>
  <si>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</si>
  <si>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</si>
  <si>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</si>
  <si>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</si>
  <si>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</si>
  <si>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</si>
  <si>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</si>
  <si>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</si>
  <si>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</si>
  <si>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</si>
  <si>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</si>
  <si>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</si>
  <si>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</si>
  <si>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</si>
  <si>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</si>
  <si>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</si>
  <si>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</si>
  <si>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</si>
  <si>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</si>
  <si>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</si>
  <si>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</si>
  <si>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</si>
  <si>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</si>
  <si>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</si>
  <si>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</si>
  <si>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</si>
  <si>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</si>
  <si>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</si>
  <si>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</si>
  <si>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</si>
  <si>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</si>
  <si>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</si>
  <si>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</si>
  <si>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</si>
  <si>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</si>
  <si>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</si>
  <si>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</si>
  <si>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</si>
  <si>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</si>
  <si>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</si>
  <si>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</si>
  <si>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</si>
  <si>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</si>
  <si>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</si>
  <si>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</si>
  <si>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</si>
  <si>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</si>
  <si>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</si>
  <si>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</si>
  <si>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</si>
  <si>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</si>
  <si>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</si>
  <si>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</si>
  <si>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</si>
  <si>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</si>
  <si>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</si>
  <si>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</si>
  <si>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</si>
  <si>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</si>
  <si>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</si>
  <si>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</si>
  <si>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</si>
  <si>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</si>
  <si>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</si>
  <si>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</si>
  <si>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</si>
  <si>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</si>
  <si>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</si>
  <si>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</si>
  <si>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</si>
  <si>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</si>
  <si>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</si>
  <si>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</si>
  <si>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</si>
  <si>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</si>
  <si>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</si>
  <si>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</si>
  <si>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</si>
  <si>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</si>
  <si>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</si>
  <si>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</si>
  <si>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</si>
  <si>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</si>
  <si>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</si>
  <si>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</si>
  <si>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</si>
  <si>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</si>
  <si>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</si>
  <si>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</si>
  <si>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</si>
  <si>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</si>
  <si>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</si>
  <si>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</si>
  <si>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</si>
  <si>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</si>
  <si>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</si>
  <si>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</si>
  <si>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</si>
  <si>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</si>
  <si>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</si>
  <si>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</si>
  <si>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</si>
  <si>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</si>
  <si>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</si>
  <si>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</si>
  <si>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</si>
  <si>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</si>
  <si>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</si>
  <si>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</si>
  <si>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</si>
  <si>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</si>
  <si>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</si>
  <si>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</si>
  <si>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</si>
  <si>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</si>
  <si>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</si>
  <si>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</si>
  <si>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</si>
  <si>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</si>
  <si>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</si>
  <si>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</si>
  <si>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</si>
  <si>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</si>
  <si>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</si>
  <si>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</si>
  <si>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</si>
  <si>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</si>
  <si>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</si>
  <si>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</si>
  <si>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</si>
  <si>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</si>
  <si>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</si>
  <si>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</si>
  <si>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</si>
  <si>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</si>
  <si>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</si>
  <si>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</si>
  <si>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</si>
  <si>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</si>
  <si>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</si>
  <si>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</si>
  <si>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</si>
  <si>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02000</t>
  </si>
  <si>
    <t>水洗化人口等（令和2年度実績）</t>
    <phoneticPr fontId="3"/>
  </si>
  <si>
    <t>し尿処理の状況（令和2年度実績）</t>
    <phoneticPr fontId="3"/>
  </si>
  <si>
    <t>02201</t>
  </si>
  <si>
    <t>青森市</t>
  </si>
  <si>
    <t/>
  </si>
  <si>
    <t>○</t>
  </si>
  <si>
    <t>02202</t>
  </si>
  <si>
    <t>弘前市</t>
  </si>
  <si>
    <t>02203</t>
  </si>
  <si>
    <t>八戸市</t>
  </si>
  <si>
    <t>02204</t>
  </si>
  <si>
    <t>黒石市</t>
  </si>
  <si>
    <t>02205</t>
  </si>
  <si>
    <t>五所川原市</t>
  </si>
  <si>
    <t>02206</t>
  </si>
  <si>
    <t>十和田市</t>
  </si>
  <si>
    <t>02207</t>
  </si>
  <si>
    <t>三沢市</t>
  </si>
  <si>
    <t>02208</t>
  </si>
  <si>
    <t>むつ市</t>
  </si>
  <si>
    <t>02209</t>
  </si>
  <si>
    <t>つがる市</t>
  </si>
  <si>
    <t>02210</t>
  </si>
  <si>
    <t>平川市</t>
  </si>
  <si>
    <t>02301</t>
  </si>
  <si>
    <t>平内町</t>
  </si>
  <si>
    <t>02303</t>
  </si>
  <si>
    <t>今別町</t>
  </si>
  <si>
    <t>02304</t>
  </si>
  <si>
    <t>蓬田村</t>
  </si>
  <si>
    <t>02307</t>
  </si>
  <si>
    <t>外ヶ浜町</t>
  </si>
  <si>
    <t>02321</t>
  </si>
  <si>
    <t>鰺ヶ沢町</t>
  </si>
  <si>
    <t>02323</t>
  </si>
  <si>
    <t>深浦町</t>
  </si>
  <si>
    <t>02343</t>
  </si>
  <si>
    <t>西目屋村</t>
  </si>
  <si>
    <t>02361</t>
  </si>
  <si>
    <t>藤崎町</t>
  </si>
  <si>
    <t>02362</t>
  </si>
  <si>
    <t>大鰐町</t>
  </si>
  <si>
    <t>02367</t>
  </si>
  <si>
    <t>田舎館村</t>
  </si>
  <si>
    <t>02381</t>
  </si>
  <si>
    <t>板柳町</t>
  </si>
  <si>
    <t>02384</t>
  </si>
  <si>
    <t>鶴田町</t>
  </si>
  <si>
    <t>02387</t>
  </si>
  <si>
    <t>中泊町</t>
  </si>
  <si>
    <t>02401</t>
  </si>
  <si>
    <t>野辺地町</t>
  </si>
  <si>
    <t>02402</t>
  </si>
  <si>
    <t>七戸町</t>
  </si>
  <si>
    <t>02405</t>
  </si>
  <si>
    <t>六戸町</t>
  </si>
  <si>
    <t>02406</t>
  </si>
  <si>
    <t>横浜町</t>
  </si>
  <si>
    <t>02408</t>
  </si>
  <si>
    <t>東北町</t>
  </si>
  <si>
    <t>02411</t>
  </si>
  <si>
    <t>六ヶ所村</t>
  </si>
  <si>
    <t>02412</t>
  </si>
  <si>
    <t>おいらせ町</t>
  </si>
  <si>
    <t>02423</t>
  </si>
  <si>
    <t>大間町</t>
  </si>
  <si>
    <t>02424</t>
  </si>
  <si>
    <t>東通村</t>
  </si>
  <si>
    <t>02425</t>
  </si>
  <si>
    <t>風間浦村</t>
  </si>
  <si>
    <t>02426</t>
  </si>
  <si>
    <t>佐井村</t>
  </si>
  <si>
    <t>02441</t>
  </si>
  <si>
    <t>三戸町</t>
  </si>
  <si>
    <t>02442</t>
  </si>
  <si>
    <t>五戸町</t>
  </si>
  <si>
    <t>02443</t>
  </si>
  <si>
    <t>田子町</t>
  </si>
  <si>
    <t>02445</t>
  </si>
  <si>
    <t>南部町</t>
  </si>
  <si>
    <t>02446</t>
  </si>
  <si>
    <t>階上町</t>
  </si>
  <si>
    <t>02450</t>
  </si>
  <si>
    <t>新郷村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</si>
</sst>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9" fillId="2" borderId="11" xfId="0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91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>
      <c r="A2" s="119" t="s">
        <v>193</v>
      </c>
      <c r="B2" s="121" t="s">
        <v>194</v>
      </c>
      <c r="C2" s="12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25" t="s">
        <v>198</v>
      </c>
      <c r="T2" s="126"/>
      <c r="U2" s="126"/>
      <c r="V2" s="127"/>
      <c r="W2" s="131" t="s">
        <v>199</v>
      </c>
      <c r="X2" s="126"/>
      <c r="Y2" s="126"/>
      <c r="Z2" s="127"/>
      <c r="AA2" s="186"/>
      <c r="AB2" s="186"/>
    </row>
    <row r="3" spans="1:28" s="76" customFormat="1" ht="13.5" customHeight="1">
      <c r="A3" s="120"/>
      <c r="B3" s="120"/>
      <c r="C3" s="12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8"/>
      <c r="T3" s="129"/>
      <c r="U3" s="129"/>
      <c r="V3" s="130"/>
      <c r="W3" s="128"/>
      <c r="X3" s="129"/>
      <c r="Y3" s="129"/>
      <c r="Z3" s="130"/>
      <c r="AA3" s="186"/>
      <c r="AB3" s="186"/>
    </row>
    <row r="4" spans="1:28" s="76" customFormat="1" ht="18.75" customHeight="1">
      <c r="A4" s="120"/>
      <c r="B4" s="120"/>
      <c r="C4" s="123"/>
      <c r="D4" s="64"/>
      <c r="E4" s="124" t="s">
        <v>200</v>
      </c>
      <c r="F4" s="117" t="s">
        <v>203</v>
      </c>
      <c r="G4" s="117" t="s">
        <v>246</v>
      </c>
      <c r="H4" s="117" t="s">
        <v>204</v>
      </c>
      <c r="I4" s="124" t="s">
        <v>200</v>
      </c>
      <c r="J4" s="117" t="s">
        <v>205</v>
      </c>
      <c r="K4" s="117" t="s">
        <v>206</v>
      </c>
      <c r="L4" s="117" t="s">
        <v>207</v>
      </c>
      <c r="M4" s="117" t="s">
        <v>247</v>
      </c>
      <c r="N4" s="117" t="s">
        <v>208</v>
      </c>
      <c r="O4" s="133" t="s">
        <v>209</v>
      </c>
      <c r="P4" s="67"/>
      <c r="Q4" s="117" t="s">
        <v>210</v>
      </c>
      <c r="R4" s="68"/>
      <c r="S4" s="117" t="s">
        <v>211</v>
      </c>
      <c r="T4" s="117" t="s">
        <v>249</v>
      </c>
      <c r="U4" s="119" t="s">
        <v>212</v>
      </c>
      <c r="V4" s="119" t="s">
        <v>213</v>
      </c>
      <c r="W4" s="117" t="s">
        <v>211</v>
      </c>
      <c r="X4" s="117" t="s">
        <v>248</v>
      </c>
      <c r="Y4" s="119" t="s">
        <v>212</v>
      </c>
      <c r="Z4" s="119" t="s">
        <v>213</v>
      </c>
      <c r="AA4" s="186"/>
      <c r="AB4" s="186"/>
    </row>
    <row r="5" spans="1:28" s="76" customFormat="1" ht="22.5" customHeight="1">
      <c r="A5" s="120"/>
      <c r="B5" s="120"/>
      <c r="C5" s="123"/>
      <c r="D5" s="64"/>
      <c r="E5" s="124"/>
      <c r="F5" s="118"/>
      <c r="G5" s="118"/>
      <c r="H5" s="118"/>
      <c r="I5" s="124"/>
      <c r="J5" s="118"/>
      <c r="K5" s="118"/>
      <c r="L5" s="118"/>
      <c r="M5" s="118"/>
      <c r="N5" s="118"/>
      <c r="O5" s="118"/>
      <c r="P5" s="69" t="s">
        <v>214</v>
      </c>
      <c r="Q5" s="118"/>
      <c r="R5" s="70"/>
      <c r="S5" s="118"/>
      <c r="T5" s="118"/>
      <c r="U5" s="132"/>
      <c r="V5" s="132"/>
      <c r="W5" s="118"/>
      <c r="X5" s="118"/>
      <c r="Y5" s="132"/>
      <c r="Z5" s="132"/>
      <c r="AA5" s="186"/>
      <c r="AB5" s="186"/>
    </row>
    <row r="6" spans="1:28" s="77" customFormat="1" ht="13.5" customHeight="1">
      <c r="A6" s="120"/>
      <c r="B6" s="120"/>
      <c r="C6" s="12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>
      <c r="A7" s="109" t="s">
        <v>52</v>
      </c>
      <c r="B7" s="116" t="s">
        <v>251</v>
      </c>
      <c r="C7" s="109" t="s">
        <v>200</v>
      </c>
      <c r="D7" s="110">
        <f>+SUM(E7,+I7)</f>
        <v>1263133</v>
      </c>
      <c r="E7" s="110">
        <f>+SUM(G7,+H7)</f>
        <v>153496</v>
      </c>
      <c r="F7" s="111">
        <f>IF(D7&gt;0,E7/D7*100,"-")</f>
        <v>12.152006162454786</v>
      </c>
      <c r="G7" s="108">
        <f>SUM(G$8:G$207)</f>
        <v>153496</v>
      </c>
      <c r="H7" s="108">
        <f>SUM(H$8:H$207)</f>
        <v>0</v>
      </c>
      <c r="I7" s="110">
        <f>+SUM(K7,+M7,+O7)</f>
        <v>1109637</v>
      </c>
      <c r="J7" s="111">
        <f>IF(D7&gt;0,I7/D7*100,"-")</f>
        <v>87.847993837545218</v>
      </c>
      <c r="K7" s="108">
        <f>SUM(K$8:K$207)</f>
        <v>695298</v>
      </c>
      <c r="L7" s="111">
        <f>IF(D7&gt;0,K7/D7*100,"-")</f>
        <v>55.045509855256739</v>
      </c>
      <c r="M7" s="108">
        <f>SUM(M$8:M$207)</f>
        <v>0</v>
      </c>
      <c r="N7" s="111">
        <f>IF(D7&gt;0,M7/D7*100,"-")</f>
        <v>0</v>
      </c>
      <c r="O7" s="108">
        <f>SUM(O$8:O$207)</f>
        <v>414339</v>
      </c>
      <c r="P7" s="108">
        <f>SUM(P$8:P$207)</f>
        <v>194314</v>
      </c>
      <c r="Q7" s="111">
        <f>IF(D7&gt;0,O7/D7*100,"-")</f>
        <v>32.802483982288486</v>
      </c>
      <c r="R7" s="108">
        <f>SUM(R$8:R$207)</f>
        <v>6183</v>
      </c>
      <c r="S7" s="112">
        <f t="shared" ref="S7:Z7" si="0">COUNTIF(S$8:S$207,"○")</f>
        <v>24</v>
      </c>
      <c r="T7" s="112">
        <f t="shared" si="0"/>
        <v>0</v>
      </c>
      <c r="U7" s="112">
        <f t="shared" si="0"/>
        <v>6</v>
      </c>
      <c r="V7" s="112">
        <f t="shared" si="0"/>
        <v>10</v>
      </c>
      <c r="W7" s="112">
        <f t="shared" si="0"/>
        <v>25</v>
      </c>
      <c r="X7" s="112">
        <f t="shared" si="0"/>
        <v>0</v>
      </c>
      <c r="Y7" s="112">
        <f t="shared" si="0"/>
        <v>6</v>
      </c>
      <c r="Z7" s="112">
        <f t="shared" si="0"/>
        <v>9</v>
      </c>
      <c r="AA7" s="188"/>
      <c r="AB7" s="188"/>
    </row>
    <row r="8" spans="1:28" s="105" customFormat="1" ht="13.5" customHeight="1">
      <c r="A8" s="101" t="s">
        <v>52</v>
      </c>
      <c r="B8" s="102" t="s">
        <v>254</v>
      </c>
      <c r="C8" s="101" t="s">
        <v>255</v>
      </c>
      <c r="D8" s="103">
        <f>+SUM(E8,+I8)</f>
        <v>278959</v>
      </c>
      <c r="E8" s="103">
        <f>+SUM(G8,+H8)</f>
        <v>18348</v>
      </c>
      <c r="F8" s="104">
        <f>IF(D8&gt;0,E8/D8*100,"-")</f>
        <v>6.5773106442165332</v>
      </c>
      <c r="G8" s="103">
        <v>18348</v>
      </c>
      <c r="H8" s="103">
        <v>0</v>
      </c>
      <c r="I8" s="103">
        <f>+SUM(K8,+M8,+O8)</f>
        <v>260611</v>
      </c>
      <c r="J8" s="104">
        <f>IF(D8&gt;0,I8/D8*100,"-")</f>
        <v>93.422689355783461</v>
      </c>
      <c r="K8" s="103">
        <v>201546</v>
      </c>
      <c r="L8" s="104">
        <f>IF(D8&gt;0,K8/D8*100,"-")</f>
        <v>72.249326962026686</v>
      </c>
      <c r="M8" s="103">
        <v>0</v>
      </c>
      <c r="N8" s="104">
        <f>IF(D8&gt;0,M8/D8*100,"-")</f>
        <v>0</v>
      </c>
      <c r="O8" s="103">
        <v>59065</v>
      </c>
      <c r="P8" s="103">
        <v>9315</v>
      </c>
      <c r="Q8" s="104">
        <f>IF(D8&gt;0,O8/D8*100,"-")</f>
        <v>21.17336239375679</v>
      </c>
      <c r="R8" s="103">
        <v>1057</v>
      </c>
      <c r="S8" s="101"/>
      <c r="T8" s="101"/>
      <c r="U8" s="101"/>
      <c r="V8" s="101" t="s">
        <v>257</v>
      </c>
      <c r="W8" s="101"/>
      <c r="X8" s="101"/>
      <c r="Y8" s="101"/>
      <c r="Z8" s="101" t="s">
        <v>257</v>
      </c>
      <c r="AA8" s="189" t="s">
        <v>256</v>
      </c>
      <c r="AB8" s="190"/>
    </row>
    <row r="9" spans="1:28" s="105" customFormat="1" ht="13.5" customHeight="1">
      <c r="A9" s="101" t="s">
        <v>52</v>
      </c>
      <c r="B9" s="102" t="s">
        <v>258</v>
      </c>
      <c r="C9" s="101" t="s">
        <v>259</v>
      </c>
      <c r="D9" s="103">
        <f>+SUM(E9,+I9)</f>
        <v>168810</v>
      </c>
      <c r="E9" s="103">
        <f>+SUM(G9,+H9)</f>
        <v>7021</v>
      </c>
      <c r="F9" s="104">
        <f>IF(D9&gt;0,E9/D9*100,"-")</f>
        <v>4.1591137965760323</v>
      </c>
      <c r="G9" s="103">
        <v>7021</v>
      </c>
      <c r="H9" s="103">
        <v>0</v>
      </c>
      <c r="I9" s="103">
        <f>+SUM(K9,+M9,+O9)</f>
        <v>161789</v>
      </c>
      <c r="J9" s="104">
        <f>IF(D9&gt;0,I9/D9*100,"-")</f>
        <v>95.840886203423963</v>
      </c>
      <c r="K9" s="103">
        <v>134947</v>
      </c>
      <c r="L9" s="104">
        <f>IF(D9&gt;0,K9/D9*100,"-")</f>
        <v>79.940169421242814</v>
      </c>
      <c r="M9" s="103">
        <v>0</v>
      </c>
      <c r="N9" s="104">
        <f>IF(D9&gt;0,M9/D9*100,"-")</f>
        <v>0</v>
      </c>
      <c r="O9" s="103">
        <v>26842</v>
      </c>
      <c r="P9" s="103">
        <v>16850</v>
      </c>
      <c r="Q9" s="104">
        <f>IF(D9&gt;0,O9/D9*100,"-")</f>
        <v>15.900716782181151</v>
      </c>
      <c r="R9" s="103">
        <v>780</v>
      </c>
      <c r="S9" s="101"/>
      <c r="T9" s="101"/>
      <c r="U9" s="101"/>
      <c r="V9" s="101" t="s">
        <v>257</v>
      </c>
      <c r="W9" s="101"/>
      <c r="X9" s="101"/>
      <c r="Y9" s="101"/>
      <c r="Z9" s="101" t="s">
        <v>257</v>
      </c>
      <c r="AA9" s="189" t="s">
        <v>256</v>
      </c>
      <c r="AB9" s="190"/>
    </row>
    <row r="10" spans="1:28" s="105" customFormat="1" ht="13.5" customHeight="1">
      <c r="A10" s="101" t="s">
        <v>52</v>
      </c>
      <c r="B10" s="102" t="s">
        <v>260</v>
      </c>
      <c r="C10" s="101" t="s">
        <v>261</v>
      </c>
      <c r="D10" s="103">
        <f>+SUM(E10,+I10)</f>
        <v>226127</v>
      </c>
      <c r="E10" s="103">
        <f>+SUM(G10,+H10)</f>
        <v>30667</v>
      </c>
      <c r="F10" s="104">
        <f>IF(D10&gt;0,E10/D10*100,"-")</f>
        <v>13.561847988077497</v>
      </c>
      <c r="G10" s="103">
        <v>30667</v>
      </c>
      <c r="H10" s="103">
        <v>0</v>
      </c>
      <c r="I10" s="103">
        <f>+SUM(K10,+M10,+O10)</f>
        <v>195460</v>
      </c>
      <c r="J10" s="104">
        <f>IF(D10&gt;0,I10/D10*100,"-")</f>
        <v>86.438152011922512</v>
      </c>
      <c r="K10" s="103">
        <v>123350</v>
      </c>
      <c r="L10" s="104">
        <f>IF(D10&gt;0,K10/D10*100,"-")</f>
        <v>54.548992380388015</v>
      </c>
      <c r="M10" s="103">
        <v>0</v>
      </c>
      <c r="N10" s="104">
        <f>IF(D10&gt;0,M10/D10*100,"-")</f>
        <v>0</v>
      </c>
      <c r="O10" s="103">
        <v>72110</v>
      </c>
      <c r="P10" s="103">
        <v>27949</v>
      </c>
      <c r="Q10" s="104">
        <f>IF(D10&gt;0,O10/D10*100,"-")</f>
        <v>31.88915963153449</v>
      </c>
      <c r="R10" s="103">
        <v>1224</v>
      </c>
      <c r="S10" s="101"/>
      <c r="T10" s="101"/>
      <c r="U10" s="101" t="s">
        <v>257</v>
      </c>
      <c r="V10" s="101"/>
      <c r="W10" s="101"/>
      <c r="X10" s="101"/>
      <c r="Y10" s="101" t="s">
        <v>257</v>
      </c>
      <c r="Z10" s="101"/>
      <c r="AA10" s="189" t="s">
        <v>256</v>
      </c>
      <c r="AB10" s="190"/>
    </row>
    <row r="11" spans="1:28" s="105" customFormat="1" ht="13.5" customHeight="1">
      <c r="A11" s="101" t="s">
        <v>52</v>
      </c>
      <c r="B11" s="102" t="s">
        <v>262</v>
      </c>
      <c r="C11" s="101" t="s">
        <v>263</v>
      </c>
      <c r="D11" s="103">
        <f>+SUM(E11,+I11)</f>
        <v>32683</v>
      </c>
      <c r="E11" s="103">
        <f>+SUM(G11,+H11)</f>
        <v>5488</v>
      </c>
      <c r="F11" s="104">
        <f>IF(D11&gt;0,E11/D11*100,"-")</f>
        <v>16.791604197901052</v>
      </c>
      <c r="G11" s="103">
        <v>5488</v>
      </c>
      <c r="H11" s="103">
        <v>0</v>
      </c>
      <c r="I11" s="103">
        <f>+SUM(K11,+M11,+O11)</f>
        <v>27195</v>
      </c>
      <c r="J11" s="104">
        <f>IF(D11&gt;0,I11/D11*100,"-")</f>
        <v>83.208395802098948</v>
      </c>
      <c r="K11" s="103">
        <v>19543</v>
      </c>
      <c r="L11" s="104">
        <f>IF(D11&gt;0,K11/D11*100,"-")</f>
        <v>59.795612397882692</v>
      </c>
      <c r="M11" s="103">
        <v>0</v>
      </c>
      <c r="N11" s="104">
        <f>IF(D11&gt;0,M11/D11*100,"-")</f>
        <v>0</v>
      </c>
      <c r="O11" s="103">
        <v>7652</v>
      </c>
      <c r="P11" s="103">
        <v>3897</v>
      </c>
      <c r="Q11" s="104">
        <f>IF(D11&gt;0,O11/D11*100,"-")</f>
        <v>23.41278340421626</v>
      </c>
      <c r="R11" s="103">
        <v>127</v>
      </c>
      <c r="S11" s="101" t="s">
        <v>257</v>
      </c>
      <c r="T11" s="101"/>
      <c r="U11" s="101"/>
      <c r="V11" s="101"/>
      <c r="W11" s="101" t="s">
        <v>257</v>
      </c>
      <c r="X11" s="101"/>
      <c r="Y11" s="101"/>
      <c r="Z11" s="101"/>
      <c r="AA11" s="189" t="s">
        <v>256</v>
      </c>
      <c r="AB11" s="190"/>
    </row>
    <row r="12" spans="1:28" s="105" customFormat="1" ht="13.5" customHeight="1">
      <c r="A12" s="101" t="s">
        <v>52</v>
      </c>
      <c r="B12" s="102" t="s">
        <v>264</v>
      </c>
      <c r="C12" s="101" t="s">
        <v>265</v>
      </c>
      <c r="D12" s="103">
        <f>+SUM(E12,+I12)</f>
        <v>53346</v>
      </c>
      <c r="E12" s="103">
        <f>+SUM(G12,+H12)</f>
        <v>8048</v>
      </c>
      <c r="F12" s="104">
        <f>IF(D12&gt;0,E12/D12*100,"-")</f>
        <v>15.086416975968209</v>
      </c>
      <c r="G12" s="103">
        <v>8048</v>
      </c>
      <c r="H12" s="103">
        <v>0</v>
      </c>
      <c r="I12" s="103">
        <f>+SUM(K12,+M12,+O12)</f>
        <v>45298</v>
      </c>
      <c r="J12" s="104">
        <f>IF(D12&gt;0,I12/D12*100,"-")</f>
        <v>84.913583024031794</v>
      </c>
      <c r="K12" s="103">
        <v>19476</v>
      </c>
      <c r="L12" s="104">
        <f>IF(D12&gt;0,K12/D12*100,"-")</f>
        <v>36.508829153076142</v>
      </c>
      <c r="M12" s="103">
        <v>0</v>
      </c>
      <c r="N12" s="104">
        <f>IF(D12&gt;0,M12/D12*100,"-")</f>
        <v>0</v>
      </c>
      <c r="O12" s="103">
        <v>25822</v>
      </c>
      <c r="P12" s="103">
        <v>10185</v>
      </c>
      <c r="Q12" s="104">
        <f>IF(D12&gt;0,O12/D12*100,"-")</f>
        <v>48.404753870955645</v>
      </c>
      <c r="R12" s="103">
        <v>111</v>
      </c>
      <c r="S12" s="101" t="s">
        <v>257</v>
      </c>
      <c r="T12" s="101"/>
      <c r="U12" s="101"/>
      <c r="V12" s="101"/>
      <c r="W12" s="101" t="s">
        <v>257</v>
      </c>
      <c r="X12" s="101"/>
      <c r="Y12" s="101"/>
      <c r="Z12" s="101"/>
      <c r="AA12" s="189" t="s">
        <v>256</v>
      </c>
      <c r="AB12" s="190"/>
    </row>
    <row r="13" spans="1:28" s="105" customFormat="1" ht="13.5" customHeight="1">
      <c r="A13" s="101" t="s">
        <v>52</v>
      </c>
      <c r="B13" s="102" t="s">
        <v>266</v>
      </c>
      <c r="C13" s="101" t="s">
        <v>267</v>
      </c>
      <c r="D13" s="103">
        <f>+SUM(E13,+I13)</f>
        <v>60485</v>
      </c>
      <c r="E13" s="103">
        <f>+SUM(G13,+H13)</f>
        <v>6610</v>
      </c>
      <c r="F13" s="104">
        <f>IF(D13&gt;0,E13/D13*100,"-")</f>
        <v>10.928329337852361</v>
      </c>
      <c r="G13" s="103">
        <v>6610</v>
      </c>
      <c r="H13" s="103">
        <v>0</v>
      </c>
      <c r="I13" s="103">
        <f>+SUM(K13,+M13,+O13)</f>
        <v>53875</v>
      </c>
      <c r="J13" s="104">
        <f>IF(D13&gt;0,I13/D13*100,"-")</f>
        <v>89.071670662147639</v>
      </c>
      <c r="K13" s="103">
        <v>42712</v>
      </c>
      <c r="L13" s="104">
        <f>IF(D13&gt;0,K13/D13*100,"-")</f>
        <v>70.615855170703483</v>
      </c>
      <c r="M13" s="103">
        <v>0</v>
      </c>
      <c r="N13" s="104">
        <f>IF(D13&gt;0,M13/D13*100,"-")</f>
        <v>0</v>
      </c>
      <c r="O13" s="103">
        <v>11163</v>
      </c>
      <c r="P13" s="103">
        <v>4060</v>
      </c>
      <c r="Q13" s="104">
        <f>IF(D13&gt;0,O13/D13*100,"-")</f>
        <v>18.455815491444159</v>
      </c>
      <c r="R13" s="103">
        <v>333</v>
      </c>
      <c r="S13" s="101"/>
      <c r="T13" s="101"/>
      <c r="U13" s="101"/>
      <c r="V13" s="101" t="s">
        <v>257</v>
      </c>
      <c r="W13" s="101"/>
      <c r="X13" s="101"/>
      <c r="Y13" s="101"/>
      <c r="Z13" s="101" t="s">
        <v>257</v>
      </c>
      <c r="AA13" s="189" t="s">
        <v>256</v>
      </c>
      <c r="AB13" s="190"/>
    </row>
    <row r="14" spans="1:28" s="105" customFormat="1" ht="13.5" customHeight="1">
      <c r="A14" s="101" t="s">
        <v>52</v>
      </c>
      <c r="B14" s="102" t="s">
        <v>268</v>
      </c>
      <c r="C14" s="101" t="s">
        <v>269</v>
      </c>
      <c r="D14" s="103">
        <f>+SUM(E14,+I14)</f>
        <v>39273</v>
      </c>
      <c r="E14" s="103">
        <f>+SUM(G14,+H14)</f>
        <v>1316</v>
      </c>
      <c r="F14" s="104">
        <f>IF(D14&gt;0,E14/D14*100,"-")</f>
        <v>3.3509026557685941</v>
      </c>
      <c r="G14" s="103">
        <v>1316</v>
      </c>
      <c r="H14" s="103">
        <v>0</v>
      </c>
      <c r="I14" s="103">
        <f>+SUM(K14,+M14,+O14)</f>
        <v>37957</v>
      </c>
      <c r="J14" s="104">
        <f>IF(D14&gt;0,I14/D14*100,"-")</f>
        <v>96.649097344231407</v>
      </c>
      <c r="K14" s="103">
        <v>24592</v>
      </c>
      <c r="L14" s="104">
        <f>IF(D14&gt;0,K14/D14*100,"-")</f>
        <v>62.618083670715251</v>
      </c>
      <c r="M14" s="103">
        <v>0</v>
      </c>
      <c r="N14" s="104">
        <f>IF(D14&gt;0,M14/D14*100,"-")</f>
        <v>0</v>
      </c>
      <c r="O14" s="103">
        <v>13365</v>
      </c>
      <c r="P14" s="103">
        <v>4588</v>
      </c>
      <c r="Q14" s="104">
        <f>IF(D14&gt;0,O14/D14*100,"-")</f>
        <v>34.031013673516156</v>
      </c>
      <c r="R14" s="103">
        <v>642</v>
      </c>
      <c r="S14" s="101"/>
      <c r="T14" s="101"/>
      <c r="U14" s="101"/>
      <c r="V14" s="101" t="s">
        <v>257</v>
      </c>
      <c r="W14" s="101"/>
      <c r="X14" s="101"/>
      <c r="Y14" s="101"/>
      <c r="Z14" s="101" t="s">
        <v>257</v>
      </c>
      <c r="AA14" s="189" t="s">
        <v>256</v>
      </c>
      <c r="AB14" s="190"/>
    </row>
    <row r="15" spans="1:28" s="105" customFormat="1" ht="13.5" customHeight="1">
      <c r="A15" s="101" t="s">
        <v>52</v>
      </c>
      <c r="B15" s="102" t="s">
        <v>270</v>
      </c>
      <c r="C15" s="101" t="s">
        <v>271</v>
      </c>
      <c r="D15" s="103">
        <f>+SUM(E15,+I15)</f>
        <v>56158</v>
      </c>
      <c r="E15" s="103">
        <f>+SUM(G15,+H15)</f>
        <v>6818</v>
      </c>
      <c r="F15" s="104">
        <f>IF(D15&gt;0,E15/D15*100,"-")</f>
        <v>12.140745753053883</v>
      </c>
      <c r="G15" s="103">
        <v>6818</v>
      </c>
      <c r="H15" s="103">
        <v>0</v>
      </c>
      <c r="I15" s="103">
        <f>+SUM(K15,+M15,+O15)</f>
        <v>49340</v>
      </c>
      <c r="J15" s="104">
        <f>IF(D15&gt;0,I15/D15*100,"-")</f>
        <v>87.859254246946122</v>
      </c>
      <c r="K15" s="103">
        <v>11749</v>
      </c>
      <c r="L15" s="104">
        <f>IF(D15&gt;0,K15/D15*100,"-")</f>
        <v>20.921329107161938</v>
      </c>
      <c r="M15" s="103">
        <v>0</v>
      </c>
      <c r="N15" s="104">
        <f>IF(D15&gt;0,M15/D15*100,"-")</f>
        <v>0</v>
      </c>
      <c r="O15" s="103">
        <v>37591</v>
      </c>
      <c r="P15" s="103">
        <v>15141</v>
      </c>
      <c r="Q15" s="104">
        <f>IF(D15&gt;0,O15/D15*100,"-")</f>
        <v>66.937925139784184</v>
      </c>
      <c r="R15" s="103">
        <v>175</v>
      </c>
      <c r="S15" s="101" t="s">
        <v>257</v>
      </c>
      <c r="T15" s="101"/>
      <c r="U15" s="101"/>
      <c r="V15" s="101"/>
      <c r="W15" s="101" t="s">
        <v>257</v>
      </c>
      <c r="X15" s="101"/>
      <c r="Y15" s="101"/>
      <c r="Z15" s="101"/>
      <c r="AA15" s="189" t="s">
        <v>256</v>
      </c>
      <c r="AB15" s="190"/>
    </row>
    <row r="16" spans="1:28" s="105" customFormat="1" ht="13.5" customHeight="1">
      <c r="A16" s="101" t="s">
        <v>52</v>
      </c>
      <c r="B16" s="102" t="s">
        <v>272</v>
      </c>
      <c r="C16" s="101" t="s">
        <v>273</v>
      </c>
      <c r="D16" s="103">
        <f>+SUM(E16,+I16)</f>
        <v>31507</v>
      </c>
      <c r="E16" s="103">
        <f>+SUM(G16,+H16)</f>
        <v>4874</v>
      </c>
      <c r="F16" s="104">
        <f>IF(D16&gt;0,E16/D16*100,"-")</f>
        <v>15.469578188973879</v>
      </c>
      <c r="G16" s="103">
        <v>4874</v>
      </c>
      <c r="H16" s="103">
        <v>0</v>
      </c>
      <c r="I16" s="103">
        <f>+SUM(K16,+M16,+O16)</f>
        <v>26633</v>
      </c>
      <c r="J16" s="104">
        <f>IF(D16&gt;0,I16/D16*100,"-")</f>
        <v>84.53042181102613</v>
      </c>
      <c r="K16" s="103">
        <v>8350</v>
      </c>
      <c r="L16" s="104">
        <f>IF(D16&gt;0,K16/D16*100,"-")</f>
        <v>26.50204716412226</v>
      </c>
      <c r="M16" s="103">
        <v>0</v>
      </c>
      <c r="N16" s="104">
        <f>IF(D16&gt;0,M16/D16*100,"-")</f>
        <v>0</v>
      </c>
      <c r="O16" s="103">
        <v>18283</v>
      </c>
      <c r="P16" s="103">
        <v>17959</v>
      </c>
      <c r="Q16" s="104">
        <f>IF(D16&gt;0,O16/D16*100,"-")</f>
        <v>58.028374646903856</v>
      </c>
      <c r="R16" s="103">
        <v>89</v>
      </c>
      <c r="S16" s="101" t="s">
        <v>257</v>
      </c>
      <c r="T16" s="101"/>
      <c r="U16" s="101"/>
      <c r="V16" s="101"/>
      <c r="W16" s="101" t="s">
        <v>257</v>
      </c>
      <c r="X16" s="101"/>
      <c r="Y16" s="101"/>
      <c r="Z16" s="101"/>
      <c r="AA16" s="189" t="s">
        <v>256</v>
      </c>
      <c r="AB16" s="190"/>
    </row>
    <row r="17" spans="1:28" s="105" customFormat="1" ht="13.5" customHeight="1">
      <c r="A17" s="101" t="s">
        <v>52</v>
      </c>
      <c r="B17" s="102" t="s">
        <v>274</v>
      </c>
      <c r="C17" s="101" t="s">
        <v>275</v>
      </c>
      <c r="D17" s="103">
        <f>+SUM(E17,+I17)</f>
        <v>30799</v>
      </c>
      <c r="E17" s="103">
        <f>+SUM(G17,+H17)</f>
        <v>1670</v>
      </c>
      <c r="F17" s="104">
        <f>IF(D17&gt;0,E17/D17*100,"-")</f>
        <v>5.4222539692847169</v>
      </c>
      <c r="G17" s="103">
        <v>1670</v>
      </c>
      <c r="H17" s="103">
        <v>0</v>
      </c>
      <c r="I17" s="103">
        <f>+SUM(K17,+M17,+O17)</f>
        <v>29129</v>
      </c>
      <c r="J17" s="104">
        <f>IF(D17&gt;0,I17/D17*100,"-")</f>
        <v>94.577746030715275</v>
      </c>
      <c r="K17" s="103">
        <v>19777</v>
      </c>
      <c r="L17" s="104">
        <f>IF(D17&gt;0,K17/D17*100,"-")</f>
        <v>64.213123802720872</v>
      </c>
      <c r="M17" s="103">
        <v>0</v>
      </c>
      <c r="N17" s="104">
        <f>IF(D17&gt;0,M17/D17*100,"-")</f>
        <v>0</v>
      </c>
      <c r="O17" s="103">
        <v>9352</v>
      </c>
      <c r="P17" s="103">
        <v>5306</v>
      </c>
      <c r="Q17" s="104">
        <f>IF(D17&gt;0,O17/D17*100,"-")</f>
        <v>30.364622227994413</v>
      </c>
      <c r="R17" s="103">
        <v>62</v>
      </c>
      <c r="S17" s="101"/>
      <c r="T17" s="101"/>
      <c r="U17" s="101"/>
      <c r="V17" s="101" t="s">
        <v>257</v>
      </c>
      <c r="W17" s="101" t="s">
        <v>257</v>
      </c>
      <c r="X17" s="101"/>
      <c r="Y17" s="101"/>
      <c r="Z17" s="101"/>
      <c r="AA17" s="189" t="s">
        <v>256</v>
      </c>
      <c r="AB17" s="190"/>
    </row>
    <row r="18" spans="1:28" s="105" customFormat="1" ht="13.5" customHeight="1">
      <c r="A18" s="101" t="s">
        <v>52</v>
      </c>
      <c r="B18" s="102" t="s">
        <v>276</v>
      </c>
      <c r="C18" s="101" t="s">
        <v>277</v>
      </c>
      <c r="D18" s="103">
        <f>+SUM(E18,+I18)</f>
        <v>10707</v>
      </c>
      <c r="E18" s="103">
        <f>+SUM(G18,+H18)</f>
        <v>2951</v>
      </c>
      <c r="F18" s="104">
        <f>IF(D18&gt;0,E18/D18*100,"-")</f>
        <v>27.561408424395257</v>
      </c>
      <c r="G18" s="103">
        <v>2951</v>
      </c>
      <c r="H18" s="103">
        <v>0</v>
      </c>
      <c r="I18" s="103">
        <f>+SUM(K18,+M18,+O18)</f>
        <v>7756</v>
      </c>
      <c r="J18" s="104">
        <f>IF(D18&gt;0,I18/D18*100,"-")</f>
        <v>72.438591575604747</v>
      </c>
      <c r="K18" s="103">
        <v>1784</v>
      </c>
      <c r="L18" s="104">
        <f>IF(D18&gt;0,K18/D18*100,"-")</f>
        <v>16.661996824507334</v>
      </c>
      <c r="M18" s="103">
        <v>0</v>
      </c>
      <c r="N18" s="104">
        <f>IF(D18&gt;0,M18/D18*100,"-")</f>
        <v>0</v>
      </c>
      <c r="O18" s="103">
        <v>5972</v>
      </c>
      <c r="P18" s="103">
        <v>1287</v>
      </c>
      <c r="Q18" s="104">
        <f>IF(D18&gt;0,O18/D18*100,"-")</f>
        <v>55.776594751097406</v>
      </c>
      <c r="R18" s="103">
        <v>43</v>
      </c>
      <c r="S18" s="101"/>
      <c r="T18" s="101"/>
      <c r="U18" s="101"/>
      <c r="V18" s="101" t="s">
        <v>257</v>
      </c>
      <c r="W18" s="101"/>
      <c r="X18" s="101"/>
      <c r="Y18" s="101"/>
      <c r="Z18" s="101" t="s">
        <v>257</v>
      </c>
      <c r="AA18" s="189" t="s">
        <v>256</v>
      </c>
      <c r="AB18" s="190"/>
    </row>
    <row r="19" spans="1:28" s="105" customFormat="1" ht="13.5" customHeight="1">
      <c r="A19" s="101" t="s">
        <v>52</v>
      </c>
      <c r="B19" s="102" t="s">
        <v>278</v>
      </c>
      <c r="C19" s="101" t="s">
        <v>279</v>
      </c>
      <c r="D19" s="103">
        <f>+SUM(E19,+I19)</f>
        <v>2517</v>
      </c>
      <c r="E19" s="103">
        <f>+SUM(G19,+H19)</f>
        <v>573</v>
      </c>
      <c r="F19" s="104">
        <f>IF(D19&gt;0,E19/D19*100,"-")</f>
        <v>22.765196662693683</v>
      </c>
      <c r="G19" s="103">
        <v>573</v>
      </c>
      <c r="H19" s="103">
        <v>0</v>
      </c>
      <c r="I19" s="103">
        <f>+SUM(K19,+M19,+O19)</f>
        <v>1944</v>
      </c>
      <c r="J19" s="104">
        <f>IF(D19&gt;0,I19/D19*100,"-")</f>
        <v>77.234803337306317</v>
      </c>
      <c r="K19" s="103">
        <v>0</v>
      </c>
      <c r="L19" s="104">
        <f>IF(D19&gt;0,K19/D19*100,"-")</f>
        <v>0</v>
      </c>
      <c r="M19" s="103">
        <v>0</v>
      </c>
      <c r="N19" s="104">
        <f>IF(D19&gt;0,M19/D19*100,"-")</f>
        <v>0</v>
      </c>
      <c r="O19" s="103">
        <v>1944</v>
      </c>
      <c r="P19" s="103">
        <v>1330</v>
      </c>
      <c r="Q19" s="104">
        <f>IF(D19&gt;0,O19/D19*100,"-")</f>
        <v>77.234803337306317</v>
      </c>
      <c r="R19" s="103">
        <v>3</v>
      </c>
      <c r="S19" s="101" t="s">
        <v>257</v>
      </c>
      <c r="T19" s="101"/>
      <c r="U19" s="101"/>
      <c r="V19" s="101"/>
      <c r="W19" s="101" t="s">
        <v>257</v>
      </c>
      <c r="X19" s="101"/>
      <c r="Y19" s="101"/>
      <c r="Z19" s="101"/>
      <c r="AA19" s="189" t="s">
        <v>256</v>
      </c>
      <c r="AB19" s="190"/>
    </row>
    <row r="20" spans="1:28" s="105" customFormat="1" ht="13.5" customHeight="1">
      <c r="A20" s="101" t="s">
        <v>52</v>
      </c>
      <c r="B20" s="102" t="s">
        <v>280</v>
      </c>
      <c r="C20" s="101" t="s">
        <v>281</v>
      </c>
      <c r="D20" s="103">
        <f>+SUM(E20,+I20)</f>
        <v>2706</v>
      </c>
      <c r="E20" s="103">
        <f>+SUM(G20,+H20)</f>
        <v>418</v>
      </c>
      <c r="F20" s="104">
        <f>IF(D20&gt;0,E20/D20*100,"-")</f>
        <v>15.447154471544716</v>
      </c>
      <c r="G20" s="103">
        <v>418</v>
      </c>
      <c r="H20" s="103">
        <v>0</v>
      </c>
      <c r="I20" s="103">
        <f>+SUM(K20,+M20,+O20)</f>
        <v>2288</v>
      </c>
      <c r="J20" s="104">
        <f>IF(D20&gt;0,I20/D20*100,"-")</f>
        <v>84.552845528455293</v>
      </c>
      <c r="K20" s="103">
        <v>0</v>
      </c>
      <c r="L20" s="104">
        <f>IF(D20&gt;0,K20/D20*100,"-")</f>
        <v>0</v>
      </c>
      <c r="M20" s="103">
        <v>0</v>
      </c>
      <c r="N20" s="104">
        <f>IF(D20&gt;0,M20/D20*100,"-")</f>
        <v>0</v>
      </c>
      <c r="O20" s="103">
        <v>2288</v>
      </c>
      <c r="P20" s="103">
        <v>1741</v>
      </c>
      <c r="Q20" s="104">
        <f>IF(D20&gt;0,O20/D20*100,"-")</f>
        <v>84.552845528455293</v>
      </c>
      <c r="R20" s="103">
        <v>1</v>
      </c>
      <c r="S20" s="101" t="s">
        <v>257</v>
      </c>
      <c r="T20" s="101"/>
      <c r="U20" s="101"/>
      <c r="V20" s="101"/>
      <c r="W20" s="101" t="s">
        <v>257</v>
      </c>
      <c r="X20" s="101"/>
      <c r="Y20" s="101"/>
      <c r="Z20" s="101"/>
      <c r="AA20" s="189" t="s">
        <v>256</v>
      </c>
      <c r="AB20" s="190"/>
    </row>
    <row r="21" spans="1:28" s="105" customFormat="1" ht="13.5" customHeight="1">
      <c r="A21" s="101" t="s">
        <v>52</v>
      </c>
      <c r="B21" s="102" t="s">
        <v>282</v>
      </c>
      <c r="C21" s="101" t="s">
        <v>283</v>
      </c>
      <c r="D21" s="103">
        <f>+SUM(E21,+I21)</f>
        <v>5764</v>
      </c>
      <c r="E21" s="103">
        <f>+SUM(G21,+H21)</f>
        <v>1546</v>
      </c>
      <c r="F21" s="104">
        <f>IF(D21&gt;0,E21/D21*100,"-")</f>
        <v>26.821651630811939</v>
      </c>
      <c r="G21" s="103">
        <v>1546</v>
      </c>
      <c r="H21" s="103">
        <v>0</v>
      </c>
      <c r="I21" s="103">
        <f>+SUM(K21,+M21,+O21)</f>
        <v>4218</v>
      </c>
      <c r="J21" s="104">
        <f>IF(D21&gt;0,I21/D21*100,"-")</f>
        <v>73.178348369188058</v>
      </c>
      <c r="K21" s="103">
        <v>2448</v>
      </c>
      <c r="L21" s="104">
        <f>IF(D21&gt;0,K21/D21*100,"-")</f>
        <v>42.470506592644</v>
      </c>
      <c r="M21" s="103">
        <v>0</v>
      </c>
      <c r="N21" s="104">
        <f>IF(D21&gt;0,M21/D21*100,"-")</f>
        <v>0</v>
      </c>
      <c r="O21" s="103">
        <v>1770</v>
      </c>
      <c r="P21" s="103">
        <v>346</v>
      </c>
      <c r="Q21" s="104">
        <f>IF(D21&gt;0,O21/D21*100,"-")</f>
        <v>30.707841776544065</v>
      </c>
      <c r="R21" s="103">
        <v>37</v>
      </c>
      <c r="S21" s="101" t="s">
        <v>257</v>
      </c>
      <c r="T21" s="101"/>
      <c r="U21" s="101"/>
      <c r="V21" s="101"/>
      <c r="W21" s="101" t="s">
        <v>257</v>
      </c>
      <c r="X21" s="101"/>
      <c r="Y21" s="101"/>
      <c r="Z21" s="101"/>
      <c r="AA21" s="189" t="s">
        <v>256</v>
      </c>
      <c r="AB21" s="190"/>
    </row>
    <row r="22" spans="1:28" s="105" customFormat="1" ht="13.5" customHeight="1">
      <c r="A22" s="101" t="s">
        <v>52</v>
      </c>
      <c r="B22" s="102" t="s">
        <v>284</v>
      </c>
      <c r="C22" s="101" t="s">
        <v>285</v>
      </c>
      <c r="D22" s="103">
        <f>+SUM(E22,+I22)</f>
        <v>9524</v>
      </c>
      <c r="E22" s="103">
        <f>+SUM(G22,+H22)</f>
        <v>5722</v>
      </c>
      <c r="F22" s="104">
        <f>IF(D22&gt;0,E22/D22*100,"-")</f>
        <v>60.079798404031912</v>
      </c>
      <c r="G22" s="103">
        <v>5722</v>
      </c>
      <c r="H22" s="103">
        <v>0</v>
      </c>
      <c r="I22" s="103">
        <f>+SUM(K22,+M22,+O22)</f>
        <v>3802</v>
      </c>
      <c r="J22" s="104">
        <f>IF(D22&gt;0,I22/D22*100,"-")</f>
        <v>39.920201595968081</v>
      </c>
      <c r="K22" s="103">
        <v>1223</v>
      </c>
      <c r="L22" s="104">
        <f>IF(D22&gt;0,K22/D22*100,"-")</f>
        <v>12.841243175136496</v>
      </c>
      <c r="M22" s="103">
        <v>0</v>
      </c>
      <c r="N22" s="104">
        <f>IF(D22&gt;0,M22/D22*100,"-")</f>
        <v>0</v>
      </c>
      <c r="O22" s="103">
        <v>2579</v>
      </c>
      <c r="P22" s="103">
        <v>1930</v>
      </c>
      <c r="Q22" s="104">
        <f>IF(D22&gt;0,O22/D22*100,"-")</f>
        <v>27.078958420831583</v>
      </c>
      <c r="R22" s="103">
        <v>29</v>
      </c>
      <c r="S22" s="101" t="s">
        <v>257</v>
      </c>
      <c r="T22" s="101"/>
      <c r="U22" s="101"/>
      <c r="V22" s="101"/>
      <c r="W22" s="101" t="s">
        <v>257</v>
      </c>
      <c r="X22" s="101"/>
      <c r="Y22" s="101"/>
      <c r="Z22" s="101"/>
      <c r="AA22" s="189" t="s">
        <v>256</v>
      </c>
      <c r="AB22" s="190"/>
    </row>
    <row r="23" spans="1:28" s="105" customFormat="1" ht="13.5" customHeight="1">
      <c r="A23" s="101" t="s">
        <v>52</v>
      </c>
      <c r="B23" s="102" t="s">
        <v>286</v>
      </c>
      <c r="C23" s="101" t="s">
        <v>287</v>
      </c>
      <c r="D23" s="103">
        <f>+SUM(E23,+I23)</f>
        <v>7847</v>
      </c>
      <c r="E23" s="103">
        <f>+SUM(G23,+H23)</f>
        <v>2708</v>
      </c>
      <c r="F23" s="104">
        <f>IF(D23&gt;0,E23/D23*100,"-")</f>
        <v>34.510003823117117</v>
      </c>
      <c r="G23" s="103">
        <v>2708</v>
      </c>
      <c r="H23" s="103">
        <v>0</v>
      </c>
      <c r="I23" s="103">
        <f>+SUM(K23,+M23,+O23)</f>
        <v>5139</v>
      </c>
      <c r="J23" s="104">
        <f>IF(D23&gt;0,I23/D23*100,"-")</f>
        <v>65.489996176882883</v>
      </c>
      <c r="K23" s="103">
        <v>915</v>
      </c>
      <c r="L23" s="104">
        <f>IF(D23&gt;0,K23/D23*100,"-")</f>
        <v>11.660507200203901</v>
      </c>
      <c r="M23" s="103">
        <v>0</v>
      </c>
      <c r="N23" s="104">
        <f>IF(D23&gt;0,M23/D23*100,"-")</f>
        <v>0</v>
      </c>
      <c r="O23" s="103">
        <v>4224</v>
      </c>
      <c r="P23" s="103">
        <v>2544</v>
      </c>
      <c r="Q23" s="104">
        <f>IF(D23&gt;0,O23/D23*100,"-")</f>
        <v>53.829488976678988</v>
      </c>
      <c r="R23" s="103">
        <v>21</v>
      </c>
      <c r="S23" s="101" t="s">
        <v>257</v>
      </c>
      <c r="T23" s="101"/>
      <c r="U23" s="101"/>
      <c r="V23" s="101"/>
      <c r="W23" s="101" t="s">
        <v>257</v>
      </c>
      <c r="X23" s="101"/>
      <c r="Y23" s="101"/>
      <c r="Z23" s="101"/>
      <c r="AA23" s="189" t="s">
        <v>256</v>
      </c>
      <c r="AB23" s="190"/>
    </row>
    <row r="24" spans="1:28" s="105" customFormat="1" ht="13.5" customHeight="1">
      <c r="A24" s="101" t="s">
        <v>52</v>
      </c>
      <c r="B24" s="102" t="s">
        <v>288</v>
      </c>
      <c r="C24" s="101" t="s">
        <v>289</v>
      </c>
      <c r="D24" s="103">
        <f>+SUM(E24,+I24)</f>
        <v>1331</v>
      </c>
      <c r="E24" s="103">
        <f>+SUM(G24,+H24)</f>
        <v>295</v>
      </c>
      <c r="F24" s="104">
        <f>IF(D24&gt;0,E24/D24*100,"-")</f>
        <v>22.163786626596544</v>
      </c>
      <c r="G24" s="103">
        <v>295</v>
      </c>
      <c r="H24" s="103">
        <v>0</v>
      </c>
      <c r="I24" s="103">
        <f>+SUM(K24,+M24,+O24)</f>
        <v>1036</v>
      </c>
      <c r="J24" s="104">
        <f>IF(D24&gt;0,I24/D24*100,"-")</f>
        <v>77.836213373403453</v>
      </c>
      <c r="K24" s="103">
        <v>0</v>
      </c>
      <c r="L24" s="104">
        <f>IF(D24&gt;0,K24/D24*100,"-")</f>
        <v>0</v>
      </c>
      <c r="M24" s="103">
        <v>0</v>
      </c>
      <c r="N24" s="104">
        <f>IF(D24&gt;0,M24/D24*100,"-")</f>
        <v>0</v>
      </c>
      <c r="O24" s="103">
        <v>1036</v>
      </c>
      <c r="P24" s="103">
        <v>53</v>
      </c>
      <c r="Q24" s="104">
        <f>IF(D24&gt;0,O24/D24*100,"-")</f>
        <v>77.836213373403453</v>
      </c>
      <c r="R24" s="103">
        <v>0</v>
      </c>
      <c r="S24" s="101" t="s">
        <v>257</v>
      </c>
      <c r="T24" s="101"/>
      <c r="U24" s="101"/>
      <c r="V24" s="101"/>
      <c r="W24" s="101" t="s">
        <v>257</v>
      </c>
      <c r="X24" s="101"/>
      <c r="Y24" s="101"/>
      <c r="Z24" s="101"/>
      <c r="AA24" s="189" t="s">
        <v>256</v>
      </c>
      <c r="AB24" s="190"/>
    </row>
    <row r="25" spans="1:28" s="105" customFormat="1" ht="13.5" customHeight="1">
      <c r="A25" s="101" t="s">
        <v>52</v>
      </c>
      <c r="B25" s="102" t="s">
        <v>290</v>
      </c>
      <c r="C25" s="101" t="s">
        <v>291</v>
      </c>
      <c r="D25" s="103">
        <f>+SUM(E25,+I25)</f>
        <v>14859</v>
      </c>
      <c r="E25" s="103">
        <f>+SUM(G25,+H25)</f>
        <v>2070</v>
      </c>
      <c r="F25" s="104">
        <f>IF(D25&gt;0,E25/D25*100,"-")</f>
        <v>13.930950938824955</v>
      </c>
      <c r="G25" s="103">
        <v>2070</v>
      </c>
      <c r="H25" s="103">
        <v>0</v>
      </c>
      <c r="I25" s="103">
        <f>+SUM(K25,+M25,+O25)</f>
        <v>12789</v>
      </c>
      <c r="J25" s="104">
        <f>IF(D25&gt;0,I25/D25*100,"-")</f>
        <v>86.069049061175036</v>
      </c>
      <c r="K25" s="103">
        <v>5721</v>
      </c>
      <c r="L25" s="104">
        <f>IF(D25&gt;0,K25/D25*100,"-")</f>
        <v>38.501918029477082</v>
      </c>
      <c r="M25" s="103">
        <v>0</v>
      </c>
      <c r="N25" s="104">
        <f>IF(D25&gt;0,M25/D25*100,"-")</f>
        <v>0</v>
      </c>
      <c r="O25" s="103">
        <v>7068</v>
      </c>
      <c r="P25" s="103">
        <v>5691</v>
      </c>
      <c r="Q25" s="104">
        <f>IF(D25&gt;0,O25/D25*100,"-")</f>
        <v>47.567131031697961</v>
      </c>
      <c r="R25" s="103">
        <v>28</v>
      </c>
      <c r="S25" s="101" t="s">
        <v>257</v>
      </c>
      <c r="T25" s="101"/>
      <c r="U25" s="101"/>
      <c r="V25" s="101"/>
      <c r="W25" s="101" t="s">
        <v>257</v>
      </c>
      <c r="X25" s="101"/>
      <c r="Y25" s="101"/>
      <c r="Z25" s="101"/>
      <c r="AA25" s="189" t="s">
        <v>256</v>
      </c>
      <c r="AB25" s="190"/>
    </row>
    <row r="26" spans="1:28" s="105" customFormat="1" ht="13.5" customHeight="1">
      <c r="A26" s="101" t="s">
        <v>52</v>
      </c>
      <c r="B26" s="102" t="s">
        <v>292</v>
      </c>
      <c r="C26" s="101" t="s">
        <v>293</v>
      </c>
      <c r="D26" s="103">
        <f>+SUM(E26,+I26)</f>
        <v>9233</v>
      </c>
      <c r="E26" s="103">
        <f>+SUM(G26,+H26)</f>
        <v>1932</v>
      </c>
      <c r="F26" s="104">
        <f>IF(D26&gt;0,E26/D26*100,"-")</f>
        <v>20.924943138741469</v>
      </c>
      <c r="G26" s="103">
        <v>1932</v>
      </c>
      <c r="H26" s="103">
        <v>0</v>
      </c>
      <c r="I26" s="103">
        <f>+SUM(K26,+M26,+O26)</f>
        <v>7301</v>
      </c>
      <c r="J26" s="104">
        <f>IF(D26&gt;0,I26/D26*100,"-")</f>
        <v>79.075056861258531</v>
      </c>
      <c r="K26" s="103">
        <v>3047</v>
      </c>
      <c r="L26" s="104">
        <f>IF(D26&gt;0,K26/D26*100,"-")</f>
        <v>33.001191378750136</v>
      </c>
      <c r="M26" s="103">
        <v>0</v>
      </c>
      <c r="N26" s="104">
        <f>IF(D26&gt;0,M26/D26*100,"-")</f>
        <v>0</v>
      </c>
      <c r="O26" s="103">
        <v>4254</v>
      </c>
      <c r="P26" s="103">
        <v>1805</v>
      </c>
      <c r="Q26" s="104">
        <f>IF(D26&gt;0,O26/D26*100,"-")</f>
        <v>46.073865482508388</v>
      </c>
      <c r="R26" s="103">
        <v>3</v>
      </c>
      <c r="S26" s="101" t="s">
        <v>257</v>
      </c>
      <c r="T26" s="101"/>
      <c r="U26" s="101"/>
      <c r="V26" s="101"/>
      <c r="W26" s="101" t="s">
        <v>257</v>
      </c>
      <c r="X26" s="101"/>
      <c r="Y26" s="101"/>
      <c r="Z26" s="101"/>
      <c r="AA26" s="189" t="s">
        <v>256</v>
      </c>
      <c r="AB26" s="190"/>
    </row>
    <row r="27" spans="1:28" s="105" customFormat="1" ht="13.5" customHeight="1">
      <c r="A27" s="101" t="s">
        <v>52</v>
      </c>
      <c r="B27" s="102" t="s">
        <v>294</v>
      </c>
      <c r="C27" s="101" t="s">
        <v>295</v>
      </c>
      <c r="D27" s="103">
        <f>+SUM(E27,+I27)</f>
        <v>7715</v>
      </c>
      <c r="E27" s="103">
        <f>+SUM(G27,+H27)</f>
        <v>727</v>
      </c>
      <c r="F27" s="104">
        <f>IF(D27&gt;0,E27/D27*100,"-")</f>
        <v>9.423201555411536</v>
      </c>
      <c r="G27" s="103">
        <v>727</v>
      </c>
      <c r="H27" s="103">
        <v>0</v>
      </c>
      <c r="I27" s="103">
        <f>+SUM(K27,+M27,+O27)</f>
        <v>6988</v>
      </c>
      <c r="J27" s="104">
        <f>IF(D27&gt;0,I27/D27*100,"-")</f>
        <v>90.576798444588462</v>
      </c>
      <c r="K27" s="103">
        <v>6099</v>
      </c>
      <c r="L27" s="104">
        <f>IF(D27&gt;0,K27/D27*100,"-")</f>
        <v>79.053791315618923</v>
      </c>
      <c r="M27" s="103">
        <v>0</v>
      </c>
      <c r="N27" s="104">
        <f>IF(D27&gt;0,M27/D27*100,"-")</f>
        <v>0</v>
      </c>
      <c r="O27" s="103">
        <v>889</v>
      </c>
      <c r="P27" s="103">
        <v>743</v>
      </c>
      <c r="Q27" s="104">
        <f>IF(D27&gt;0,O27/D27*100,"-")</f>
        <v>11.523007128969539</v>
      </c>
      <c r="R27" s="103">
        <v>11</v>
      </c>
      <c r="S27" s="101" t="s">
        <v>257</v>
      </c>
      <c r="T27" s="101"/>
      <c r="U27" s="101"/>
      <c r="V27" s="101"/>
      <c r="W27" s="101" t="s">
        <v>257</v>
      </c>
      <c r="X27" s="101"/>
      <c r="Y27" s="101"/>
      <c r="Z27" s="101"/>
      <c r="AA27" s="189" t="s">
        <v>256</v>
      </c>
      <c r="AB27" s="190"/>
    </row>
    <row r="28" spans="1:28" s="105" customFormat="1" ht="13.5" customHeight="1">
      <c r="A28" s="101" t="s">
        <v>52</v>
      </c>
      <c r="B28" s="102" t="s">
        <v>296</v>
      </c>
      <c r="C28" s="101" t="s">
        <v>297</v>
      </c>
      <c r="D28" s="103">
        <f>+SUM(E28,+I28)</f>
        <v>13262</v>
      </c>
      <c r="E28" s="103">
        <f>+SUM(G28,+H28)</f>
        <v>1317</v>
      </c>
      <c r="F28" s="104">
        <f>IF(D28&gt;0,E28/D28*100,"-")</f>
        <v>9.930628864424671</v>
      </c>
      <c r="G28" s="103">
        <v>1317</v>
      </c>
      <c r="H28" s="103">
        <v>0</v>
      </c>
      <c r="I28" s="103">
        <f>+SUM(K28,+M28,+O28)</f>
        <v>11945</v>
      </c>
      <c r="J28" s="104">
        <f>IF(D28&gt;0,I28/D28*100,"-")</f>
        <v>90.069371135575324</v>
      </c>
      <c r="K28" s="103">
        <v>7283</v>
      </c>
      <c r="L28" s="104">
        <f>IF(D28&gt;0,K28/D28*100,"-")</f>
        <v>54.916302216860203</v>
      </c>
      <c r="M28" s="103">
        <v>0</v>
      </c>
      <c r="N28" s="104">
        <f>IF(D28&gt;0,M28/D28*100,"-")</f>
        <v>0</v>
      </c>
      <c r="O28" s="103">
        <v>4662</v>
      </c>
      <c r="P28" s="103">
        <v>4662</v>
      </c>
      <c r="Q28" s="104">
        <f>IF(D28&gt;0,O28/D28*100,"-")</f>
        <v>35.153068918715121</v>
      </c>
      <c r="R28" s="103">
        <v>22</v>
      </c>
      <c r="S28" s="101"/>
      <c r="T28" s="101"/>
      <c r="U28" s="101"/>
      <c r="V28" s="101" t="s">
        <v>257</v>
      </c>
      <c r="W28" s="101"/>
      <c r="X28" s="101"/>
      <c r="Y28" s="101"/>
      <c r="Z28" s="101" t="s">
        <v>257</v>
      </c>
      <c r="AA28" s="189" t="s">
        <v>256</v>
      </c>
      <c r="AB28" s="190"/>
    </row>
    <row r="29" spans="1:28" s="105" customFormat="1" ht="13.5" customHeight="1">
      <c r="A29" s="101" t="s">
        <v>52</v>
      </c>
      <c r="B29" s="102" t="s">
        <v>298</v>
      </c>
      <c r="C29" s="101" t="s">
        <v>299</v>
      </c>
      <c r="D29" s="103">
        <f>+SUM(E29,+I29)</f>
        <v>12555</v>
      </c>
      <c r="E29" s="103">
        <f>+SUM(G29,+H29)</f>
        <v>3462</v>
      </c>
      <c r="F29" s="104">
        <f>IF(D29&gt;0,E29/D29*100,"-")</f>
        <v>27.574671445639186</v>
      </c>
      <c r="G29" s="103">
        <v>3462</v>
      </c>
      <c r="H29" s="103">
        <v>0</v>
      </c>
      <c r="I29" s="103">
        <f>+SUM(K29,+M29,+O29)</f>
        <v>9093</v>
      </c>
      <c r="J29" s="104">
        <f>IF(D29&gt;0,I29/D29*100,"-")</f>
        <v>72.425328554360817</v>
      </c>
      <c r="K29" s="103">
        <v>3696</v>
      </c>
      <c r="L29" s="104">
        <f>IF(D29&gt;0,K29/D29*100,"-")</f>
        <v>29.438470728793309</v>
      </c>
      <c r="M29" s="103">
        <v>0</v>
      </c>
      <c r="N29" s="104">
        <f>IF(D29&gt;0,M29/D29*100,"-")</f>
        <v>0</v>
      </c>
      <c r="O29" s="103">
        <v>5397</v>
      </c>
      <c r="P29" s="103">
        <v>3847</v>
      </c>
      <c r="Q29" s="104">
        <f>IF(D29&gt;0,O29/D29*100,"-")</f>
        <v>42.986857825567505</v>
      </c>
      <c r="R29" s="103">
        <v>15</v>
      </c>
      <c r="S29" s="101" t="s">
        <v>257</v>
      </c>
      <c r="T29" s="101"/>
      <c r="U29" s="101"/>
      <c r="V29" s="101"/>
      <c r="W29" s="101" t="s">
        <v>257</v>
      </c>
      <c r="X29" s="101"/>
      <c r="Y29" s="101"/>
      <c r="Z29" s="101"/>
      <c r="AA29" s="189" t="s">
        <v>256</v>
      </c>
      <c r="AB29" s="190"/>
    </row>
    <row r="30" spans="1:28" s="105" customFormat="1" ht="13.5" customHeight="1">
      <c r="A30" s="101" t="s">
        <v>52</v>
      </c>
      <c r="B30" s="102" t="s">
        <v>300</v>
      </c>
      <c r="C30" s="101" t="s">
        <v>301</v>
      </c>
      <c r="D30" s="103">
        <f>+SUM(E30,+I30)</f>
        <v>10628</v>
      </c>
      <c r="E30" s="103">
        <f>+SUM(G30,+H30)</f>
        <v>4014</v>
      </c>
      <c r="F30" s="104">
        <f>IF(D30&gt;0,E30/D30*100,"-")</f>
        <v>37.768159578471959</v>
      </c>
      <c r="G30" s="103">
        <v>4014</v>
      </c>
      <c r="H30" s="103">
        <v>0</v>
      </c>
      <c r="I30" s="103">
        <f>+SUM(K30,+M30,+O30)</f>
        <v>6614</v>
      </c>
      <c r="J30" s="104">
        <f>IF(D30&gt;0,I30/D30*100,"-")</f>
        <v>62.231840421528041</v>
      </c>
      <c r="K30" s="103">
        <v>0</v>
      </c>
      <c r="L30" s="104">
        <f>IF(D30&gt;0,K30/D30*100,"-")</f>
        <v>0</v>
      </c>
      <c r="M30" s="103">
        <v>0</v>
      </c>
      <c r="N30" s="104">
        <f>IF(D30&gt;0,M30/D30*100,"-")</f>
        <v>0</v>
      </c>
      <c r="O30" s="103">
        <v>6614</v>
      </c>
      <c r="P30" s="103">
        <v>2881</v>
      </c>
      <c r="Q30" s="104">
        <f>IF(D30&gt;0,O30/D30*100,"-")</f>
        <v>62.231840421528041</v>
      </c>
      <c r="R30" s="103">
        <v>73</v>
      </c>
      <c r="S30" s="101" t="s">
        <v>257</v>
      </c>
      <c r="T30" s="101"/>
      <c r="U30" s="101"/>
      <c r="V30" s="101"/>
      <c r="W30" s="101" t="s">
        <v>257</v>
      </c>
      <c r="X30" s="101"/>
      <c r="Y30" s="101"/>
      <c r="Z30" s="101"/>
      <c r="AA30" s="189" t="s">
        <v>256</v>
      </c>
      <c r="AB30" s="190"/>
    </row>
    <row r="31" spans="1:28" s="105" customFormat="1" ht="13.5" customHeight="1">
      <c r="A31" s="101" t="s">
        <v>52</v>
      </c>
      <c r="B31" s="102" t="s">
        <v>302</v>
      </c>
      <c r="C31" s="101" t="s">
        <v>303</v>
      </c>
      <c r="D31" s="103">
        <f>+SUM(E31,+I31)</f>
        <v>12929</v>
      </c>
      <c r="E31" s="103">
        <f>+SUM(G31,+H31)</f>
        <v>1936</v>
      </c>
      <c r="F31" s="104">
        <f>IF(D31&gt;0,E31/D31*100,"-")</f>
        <v>14.974089256709721</v>
      </c>
      <c r="G31" s="103">
        <v>1936</v>
      </c>
      <c r="H31" s="103">
        <v>0</v>
      </c>
      <c r="I31" s="103">
        <f>+SUM(K31,+M31,+O31)</f>
        <v>10993</v>
      </c>
      <c r="J31" s="104">
        <f>IF(D31&gt;0,I31/D31*100,"-")</f>
        <v>85.025910743290282</v>
      </c>
      <c r="K31" s="103">
        <v>0</v>
      </c>
      <c r="L31" s="104">
        <f>IF(D31&gt;0,K31/D31*100,"-")</f>
        <v>0</v>
      </c>
      <c r="M31" s="103">
        <v>0</v>
      </c>
      <c r="N31" s="104">
        <f>IF(D31&gt;0,M31/D31*100,"-")</f>
        <v>0</v>
      </c>
      <c r="O31" s="103">
        <v>10993</v>
      </c>
      <c r="P31" s="103">
        <v>8137</v>
      </c>
      <c r="Q31" s="104">
        <f>IF(D31&gt;0,O31/D31*100,"-")</f>
        <v>85.025910743290282</v>
      </c>
      <c r="R31" s="103">
        <v>168</v>
      </c>
      <c r="S31" s="101" t="s">
        <v>257</v>
      </c>
      <c r="T31" s="101"/>
      <c r="U31" s="101"/>
      <c r="V31" s="101"/>
      <c r="W31" s="101" t="s">
        <v>257</v>
      </c>
      <c r="X31" s="101"/>
      <c r="Y31" s="101"/>
      <c r="Z31" s="101"/>
      <c r="AA31" s="189" t="s">
        <v>256</v>
      </c>
      <c r="AB31" s="190"/>
    </row>
    <row r="32" spans="1:28" s="105" customFormat="1" ht="13.5" customHeight="1">
      <c r="A32" s="101" t="s">
        <v>52</v>
      </c>
      <c r="B32" s="102" t="s">
        <v>304</v>
      </c>
      <c r="C32" s="101" t="s">
        <v>305</v>
      </c>
      <c r="D32" s="103">
        <f>+SUM(E32,+I32)</f>
        <v>15199</v>
      </c>
      <c r="E32" s="103">
        <f>+SUM(G32,+H32)</f>
        <v>5191</v>
      </c>
      <c r="F32" s="104">
        <f>IF(D32&gt;0,E32/D32*100,"-")</f>
        <v>34.15356273439042</v>
      </c>
      <c r="G32" s="103">
        <v>5191</v>
      </c>
      <c r="H32" s="103">
        <v>0</v>
      </c>
      <c r="I32" s="103">
        <f>+SUM(K32,+M32,+O32)</f>
        <v>10008</v>
      </c>
      <c r="J32" s="104">
        <f>IF(D32&gt;0,I32/D32*100,"-")</f>
        <v>65.84643726560958</v>
      </c>
      <c r="K32" s="103">
        <v>3616</v>
      </c>
      <c r="L32" s="104">
        <f>IF(D32&gt;0,K32/D32*100,"-")</f>
        <v>23.791038884137112</v>
      </c>
      <c r="M32" s="103">
        <v>0</v>
      </c>
      <c r="N32" s="104">
        <f>IF(D32&gt;0,M32/D32*100,"-")</f>
        <v>0</v>
      </c>
      <c r="O32" s="103">
        <v>6392</v>
      </c>
      <c r="P32" s="103">
        <v>6392</v>
      </c>
      <c r="Q32" s="104">
        <f>IF(D32&gt;0,O32/D32*100,"-")</f>
        <v>42.055398381472465</v>
      </c>
      <c r="R32" s="103">
        <v>59</v>
      </c>
      <c r="S32" s="101"/>
      <c r="T32" s="101"/>
      <c r="U32" s="101" t="s">
        <v>257</v>
      </c>
      <c r="V32" s="101"/>
      <c r="W32" s="101"/>
      <c r="X32" s="101"/>
      <c r="Y32" s="101" t="s">
        <v>257</v>
      </c>
      <c r="Z32" s="101"/>
      <c r="AA32" s="189" t="s">
        <v>256</v>
      </c>
      <c r="AB32" s="190"/>
    </row>
    <row r="33" spans="1:28" s="105" customFormat="1" ht="13.5" customHeight="1">
      <c r="A33" s="101" t="s">
        <v>52</v>
      </c>
      <c r="B33" s="102" t="s">
        <v>306</v>
      </c>
      <c r="C33" s="101" t="s">
        <v>307</v>
      </c>
      <c r="D33" s="103">
        <f>+SUM(E33,+I33)</f>
        <v>10950</v>
      </c>
      <c r="E33" s="103">
        <f>+SUM(G33,+H33)</f>
        <v>1258</v>
      </c>
      <c r="F33" s="104">
        <f>IF(D33&gt;0,E33/D33*100,"-")</f>
        <v>11.488584474885846</v>
      </c>
      <c r="G33" s="103">
        <v>1258</v>
      </c>
      <c r="H33" s="103">
        <v>0</v>
      </c>
      <c r="I33" s="103">
        <f>+SUM(K33,+M33,+O33)</f>
        <v>9692</v>
      </c>
      <c r="J33" s="104">
        <f>IF(D33&gt;0,I33/D33*100,"-")</f>
        <v>88.51141552511416</v>
      </c>
      <c r="K33" s="103">
        <v>5774</v>
      </c>
      <c r="L33" s="104">
        <f>IF(D33&gt;0,K33/D33*100,"-")</f>
        <v>52.730593607305934</v>
      </c>
      <c r="M33" s="103">
        <v>0</v>
      </c>
      <c r="N33" s="104">
        <f>IF(D33&gt;0,M33/D33*100,"-")</f>
        <v>0</v>
      </c>
      <c r="O33" s="103">
        <v>3918</v>
      </c>
      <c r="P33" s="103">
        <v>2252</v>
      </c>
      <c r="Q33" s="104">
        <f>IF(D33&gt;0,O33/D33*100,"-")</f>
        <v>35.780821917808218</v>
      </c>
      <c r="R33" s="103">
        <v>97</v>
      </c>
      <c r="S33" s="101" t="s">
        <v>257</v>
      </c>
      <c r="T33" s="101"/>
      <c r="U33" s="101"/>
      <c r="V33" s="101"/>
      <c r="W33" s="101" t="s">
        <v>257</v>
      </c>
      <c r="X33" s="101"/>
      <c r="Y33" s="101"/>
      <c r="Z33" s="101"/>
      <c r="AA33" s="189" t="s">
        <v>256</v>
      </c>
      <c r="AB33" s="190"/>
    </row>
    <row r="34" spans="1:28" s="105" customFormat="1" ht="13.5" customHeight="1">
      <c r="A34" s="101" t="s">
        <v>52</v>
      </c>
      <c r="B34" s="102" t="s">
        <v>308</v>
      </c>
      <c r="C34" s="101" t="s">
        <v>309</v>
      </c>
      <c r="D34" s="103">
        <f>+SUM(E34,+I34)</f>
        <v>4400</v>
      </c>
      <c r="E34" s="103">
        <f>+SUM(G34,+H34)</f>
        <v>2022</v>
      </c>
      <c r="F34" s="104">
        <f>IF(D34&gt;0,E34/D34*100,"-")</f>
        <v>45.954545454545453</v>
      </c>
      <c r="G34" s="103">
        <v>2022</v>
      </c>
      <c r="H34" s="103">
        <v>0</v>
      </c>
      <c r="I34" s="103">
        <f>+SUM(K34,+M34,+O34)</f>
        <v>2378</v>
      </c>
      <c r="J34" s="104">
        <f>IF(D34&gt;0,I34/D34*100,"-")</f>
        <v>54.04545454545454</v>
      </c>
      <c r="K34" s="103">
        <v>0</v>
      </c>
      <c r="L34" s="104">
        <f>IF(D34&gt;0,K34/D34*100,"-")</f>
        <v>0</v>
      </c>
      <c r="M34" s="103">
        <v>0</v>
      </c>
      <c r="N34" s="104">
        <f>IF(D34&gt;0,M34/D34*100,"-")</f>
        <v>0</v>
      </c>
      <c r="O34" s="103">
        <v>2378</v>
      </c>
      <c r="P34" s="103">
        <v>1453</v>
      </c>
      <c r="Q34" s="104">
        <f>IF(D34&gt;0,O34/D34*100,"-")</f>
        <v>54.04545454545454</v>
      </c>
      <c r="R34" s="103">
        <v>75</v>
      </c>
      <c r="S34" s="101" t="s">
        <v>257</v>
      </c>
      <c r="T34" s="101"/>
      <c r="U34" s="101"/>
      <c r="V34" s="101"/>
      <c r="W34" s="101" t="s">
        <v>257</v>
      </c>
      <c r="X34" s="101"/>
      <c r="Y34" s="101"/>
      <c r="Z34" s="101"/>
      <c r="AA34" s="189" t="s">
        <v>256</v>
      </c>
      <c r="AB34" s="190"/>
    </row>
    <row r="35" spans="1:28" s="105" customFormat="1" ht="13.5" customHeight="1">
      <c r="A35" s="101" t="s">
        <v>52</v>
      </c>
      <c r="B35" s="102" t="s">
        <v>310</v>
      </c>
      <c r="C35" s="101" t="s">
        <v>311</v>
      </c>
      <c r="D35" s="103">
        <f>+SUM(E35,+I35)</f>
        <v>17215</v>
      </c>
      <c r="E35" s="103">
        <f>+SUM(G35,+H35)</f>
        <v>925</v>
      </c>
      <c r="F35" s="104">
        <f>IF(D35&gt;0,E35/D35*100,"-")</f>
        <v>5.3732210281731048</v>
      </c>
      <c r="G35" s="103">
        <v>925</v>
      </c>
      <c r="H35" s="103">
        <v>0</v>
      </c>
      <c r="I35" s="103">
        <f>+SUM(K35,+M35,+O35)</f>
        <v>16290</v>
      </c>
      <c r="J35" s="104">
        <f>IF(D35&gt;0,I35/D35*100,"-")</f>
        <v>94.626778971826894</v>
      </c>
      <c r="K35" s="103">
        <v>5242</v>
      </c>
      <c r="L35" s="104">
        <f>IF(D35&gt;0,K35/D35*100,"-")</f>
        <v>30.450188788846937</v>
      </c>
      <c r="M35" s="103">
        <v>0</v>
      </c>
      <c r="N35" s="104">
        <f>IF(D35&gt;0,M35/D35*100,"-")</f>
        <v>0</v>
      </c>
      <c r="O35" s="103">
        <v>11048</v>
      </c>
      <c r="P35" s="103">
        <v>5581</v>
      </c>
      <c r="Q35" s="104">
        <f>IF(D35&gt;0,O35/D35*100,"-")</f>
        <v>64.176590182979965</v>
      </c>
      <c r="R35" s="103">
        <v>153</v>
      </c>
      <c r="S35" s="101"/>
      <c r="T35" s="101"/>
      <c r="U35" s="101" t="s">
        <v>257</v>
      </c>
      <c r="V35" s="101"/>
      <c r="W35" s="101"/>
      <c r="X35" s="101"/>
      <c r="Y35" s="101" t="s">
        <v>257</v>
      </c>
      <c r="Z35" s="101"/>
      <c r="AA35" s="189" t="s">
        <v>256</v>
      </c>
      <c r="AB35" s="190"/>
    </row>
    <row r="36" spans="1:28" s="105" customFormat="1" ht="13.5" customHeight="1">
      <c r="A36" s="101" t="s">
        <v>52</v>
      </c>
      <c r="B36" s="102" t="s">
        <v>312</v>
      </c>
      <c r="C36" s="101" t="s">
        <v>313</v>
      </c>
      <c r="D36" s="103">
        <f>+SUM(E36,+I36)</f>
        <v>10181</v>
      </c>
      <c r="E36" s="103">
        <f>+SUM(G36,+H36)</f>
        <v>305</v>
      </c>
      <c r="F36" s="104">
        <f>IF(D36&gt;0,E36/D36*100,"-")</f>
        <v>2.9957764463215795</v>
      </c>
      <c r="G36" s="103">
        <v>305</v>
      </c>
      <c r="H36" s="103">
        <v>0</v>
      </c>
      <c r="I36" s="103">
        <f>+SUM(K36,+M36,+O36)</f>
        <v>9876</v>
      </c>
      <c r="J36" s="104">
        <f>IF(D36&gt;0,I36/D36*100,"-")</f>
        <v>97.004223553678429</v>
      </c>
      <c r="K36" s="103">
        <v>8398</v>
      </c>
      <c r="L36" s="104">
        <f>IF(D36&gt;0,K36/D36*100,"-")</f>
        <v>82.48698556133975</v>
      </c>
      <c r="M36" s="103">
        <v>0</v>
      </c>
      <c r="N36" s="104">
        <f>IF(D36&gt;0,M36/D36*100,"-")</f>
        <v>0</v>
      </c>
      <c r="O36" s="103">
        <v>1478</v>
      </c>
      <c r="P36" s="103">
        <v>309</v>
      </c>
      <c r="Q36" s="104">
        <f>IF(D36&gt;0,O36/D36*100,"-")</f>
        <v>14.51723799233867</v>
      </c>
      <c r="R36" s="103">
        <v>181</v>
      </c>
      <c r="S36" s="101" t="s">
        <v>257</v>
      </c>
      <c r="T36" s="101"/>
      <c r="U36" s="101"/>
      <c r="V36" s="101"/>
      <c r="W36" s="101" t="s">
        <v>257</v>
      </c>
      <c r="X36" s="101"/>
      <c r="Y36" s="101"/>
      <c r="Z36" s="101"/>
      <c r="AA36" s="189" t="s">
        <v>256</v>
      </c>
      <c r="AB36" s="190"/>
    </row>
    <row r="37" spans="1:28" s="105" customFormat="1" ht="13.5" customHeight="1">
      <c r="A37" s="101" t="s">
        <v>52</v>
      </c>
      <c r="B37" s="102" t="s">
        <v>314</v>
      </c>
      <c r="C37" s="101" t="s">
        <v>315</v>
      </c>
      <c r="D37" s="103">
        <f>+SUM(E37,+I37)</f>
        <v>25282</v>
      </c>
      <c r="E37" s="103">
        <f>+SUM(G37,+H37)</f>
        <v>2051</v>
      </c>
      <c r="F37" s="104">
        <f>IF(D37&gt;0,E37/D37*100,"-")</f>
        <v>8.1124911003876274</v>
      </c>
      <c r="G37" s="103">
        <v>2051</v>
      </c>
      <c r="H37" s="103">
        <v>0</v>
      </c>
      <c r="I37" s="103">
        <f>+SUM(K37,+M37,+O37)</f>
        <v>23231</v>
      </c>
      <c r="J37" s="104">
        <f>IF(D37&gt;0,I37/D37*100,"-")</f>
        <v>91.887508899612371</v>
      </c>
      <c r="K37" s="103">
        <v>14793</v>
      </c>
      <c r="L37" s="104">
        <f>IF(D37&gt;0,K37/D37*100,"-")</f>
        <v>58.511984811328219</v>
      </c>
      <c r="M37" s="103">
        <v>0</v>
      </c>
      <c r="N37" s="104">
        <f>IF(D37&gt;0,M37/D37*100,"-")</f>
        <v>0</v>
      </c>
      <c r="O37" s="103">
        <v>8438</v>
      </c>
      <c r="P37" s="103">
        <v>5013</v>
      </c>
      <c r="Q37" s="104">
        <f>IF(D37&gt;0,O37/D37*100,"-")</f>
        <v>33.375524088284152</v>
      </c>
      <c r="R37" s="103">
        <v>264</v>
      </c>
      <c r="S37" s="101"/>
      <c r="T37" s="101"/>
      <c r="U37" s="101"/>
      <c r="V37" s="101" t="s">
        <v>257</v>
      </c>
      <c r="W37" s="101"/>
      <c r="X37" s="101"/>
      <c r="Y37" s="101"/>
      <c r="Z37" s="101" t="s">
        <v>257</v>
      </c>
      <c r="AA37" s="189" t="s">
        <v>256</v>
      </c>
      <c r="AB37" s="190"/>
    </row>
    <row r="38" spans="1:28" s="105" customFormat="1" ht="13.5" customHeight="1">
      <c r="A38" s="101" t="s">
        <v>52</v>
      </c>
      <c r="B38" s="102" t="s">
        <v>316</v>
      </c>
      <c r="C38" s="101" t="s">
        <v>317</v>
      </c>
      <c r="D38" s="103">
        <f>+SUM(E38,+I38)</f>
        <v>5133</v>
      </c>
      <c r="E38" s="103">
        <f>+SUM(G38,+H38)</f>
        <v>225</v>
      </c>
      <c r="F38" s="104">
        <f>IF(D38&gt;0,E38/D38*100,"-")</f>
        <v>4.3834015195791931</v>
      </c>
      <c r="G38" s="103">
        <v>225</v>
      </c>
      <c r="H38" s="103">
        <v>0</v>
      </c>
      <c r="I38" s="103">
        <f>+SUM(K38,+M38,+O38)</f>
        <v>4908</v>
      </c>
      <c r="J38" s="104">
        <f>IF(D38&gt;0,I38/D38*100,"-")</f>
        <v>95.616598480420805</v>
      </c>
      <c r="K38" s="103">
        <v>2820</v>
      </c>
      <c r="L38" s="104">
        <f>IF(D38&gt;0,K38/D38*100,"-")</f>
        <v>54.938632378725892</v>
      </c>
      <c r="M38" s="103">
        <v>0</v>
      </c>
      <c r="N38" s="104">
        <f>IF(D38&gt;0,M38/D38*100,"-")</f>
        <v>0</v>
      </c>
      <c r="O38" s="103">
        <v>2088</v>
      </c>
      <c r="P38" s="103">
        <v>500</v>
      </c>
      <c r="Q38" s="104">
        <f>IF(D38&gt;0,O38/D38*100,"-")</f>
        <v>40.677966101694921</v>
      </c>
      <c r="R38" s="103">
        <v>13</v>
      </c>
      <c r="S38" s="101" t="s">
        <v>257</v>
      </c>
      <c r="T38" s="101"/>
      <c r="U38" s="101"/>
      <c r="V38" s="101"/>
      <c r="W38" s="101" t="s">
        <v>257</v>
      </c>
      <c r="X38" s="101"/>
      <c r="Y38" s="101"/>
      <c r="Z38" s="101"/>
      <c r="AA38" s="189" t="s">
        <v>256</v>
      </c>
      <c r="AB38" s="190"/>
    </row>
    <row r="39" spans="1:28" s="105" customFormat="1" ht="13.5" customHeight="1">
      <c r="A39" s="101" t="s">
        <v>52</v>
      </c>
      <c r="B39" s="102" t="s">
        <v>318</v>
      </c>
      <c r="C39" s="101" t="s">
        <v>319</v>
      </c>
      <c r="D39" s="103">
        <f>+SUM(E39,+I39)</f>
        <v>6209</v>
      </c>
      <c r="E39" s="103">
        <f>+SUM(G39,+H39)</f>
        <v>293</v>
      </c>
      <c r="F39" s="104">
        <f>IF(D39&gt;0,E39/D39*100,"-")</f>
        <v>4.7189563536801415</v>
      </c>
      <c r="G39" s="103">
        <v>293</v>
      </c>
      <c r="H39" s="103">
        <v>0</v>
      </c>
      <c r="I39" s="103">
        <f>+SUM(K39,+M39,+O39)</f>
        <v>5916</v>
      </c>
      <c r="J39" s="104">
        <f>IF(D39&gt;0,I39/D39*100,"-")</f>
        <v>95.281043646319858</v>
      </c>
      <c r="K39" s="103">
        <v>651</v>
      </c>
      <c r="L39" s="104">
        <f>IF(D39&gt;0,K39/D39*100,"-")</f>
        <v>10.484780157835401</v>
      </c>
      <c r="M39" s="103">
        <v>0</v>
      </c>
      <c r="N39" s="104">
        <f>IF(D39&gt;0,M39/D39*100,"-")</f>
        <v>0</v>
      </c>
      <c r="O39" s="103">
        <v>5265</v>
      </c>
      <c r="P39" s="103">
        <v>650</v>
      </c>
      <c r="Q39" s="104">
        <f>IF(D39&gt;0,O39/D39*100,"-")</f>
        <v>84.796263488484456</v>
      </c>
      <c r="R39" s="103">
        <v>15</v>
      </c>
      <c r="S39" s="101" t="s">
        <v>257</v>
      </c>
      <c r="T39" s="101"/>
      <c r="U39" s="101"/>
      <c r="V39" s="101"/>
      <c r="W39" s="101" t="s">
        <v>257</v>
      </c>
      <c r="X39" s="101"/>
      <c r="Y39" s="101"/>
      <c r="Z39" s="101"/>
      <c r="AA39" s="189" t="s">
        <v>256</v>
      </c>
      <c r="AB39" s="190"/>
    </row>
    <row r="40" spans="1:28" s="105" customFormat="1" ht="13.5" customHeight="1">
      <c r="A40" s="101" t="s">
        <v>52</v>
      </c>
      <c r="B40" s="102" t="s">
        <v>320</v>
      </c>
      <c r="C40" s="101" t="s">
        <v>321</v>
      </c>
      <c r="D40" s="103">
        <f>+SUM(E40,+I40)</f>
        <v>1809</v>
      </c>
      <c r="E40" s="103">
        <f>+SUM(G40,+H40)</f>
        <v>74</v>
      </c>
      <c r="F40" s="104">
        <f>IF(D40&gt;0,E40/D40*100,"-")</f>
        <v>4.0906578220011056</v>
      </c>
      <c r="G40" s="103">
        <v>74</v>
      </c>
      <c r="H40" s="103">
        <v>0</v>
      </c>
      <c r="I40" s="103">
        <f>+SUM(K40,+M40,+O40)</f>
        <v>1735</v>
      </c>
      <c r="J40" s="104">
        <f>IF(D40&gt;0,I40/D40*100,"-")</f>
        <v>95.909342177998894</v>
      </c>
      <c r="K40" s="103">
        <v>0</v>
      </c>
      <c r="L40" s="104">
        <f>IF(D40&gt;0,K40/D40*100,"-")</f>
        <v>0</v>
      </c>
      <c r="M40" s="103">
        <v>0</v>
      </c>
      <c r="N40" s="104">
        <f>IF(D40&gt;0,M40/D40*100,"-")</f>
        <v>0</v>
      </c>
      <c r="O40" s="103">
        <v>1735</v>
      </c>
      <c r="P40" s="103">
        <v>539</v>
      </c>
      <c r="Q40" s="104">
        <f>IF(D40&gt;0,O40/D40*100,"-")</f>
        <v>95.909342177998894</v>
      </c>
      <c r="R40" s="103">
        <v>2</v>
      </c>
      <c r="S40" s="101" t="s">
        <v>257</v>
      </c>
      <c r="T40" s="101"/>
      <c r="U40" s="101"/>
      <c r="V40" s="101"/>
      <c r="W40" s="101" t="s">
        <v>257</v>
      </c>
      <c r="X40" s="101"/>
      <c r="Y40" s="101"/>
      <c r="Z40" s="101"/>
      <c r="AA40" s="189" t="s">
        <v>256</v>
      </c>
      <c r="AB40" s="190"/>
    </row>
    <row r="41" spans="1:28" s="105" customFormat="1" ht="13.5" customHeight="1">
      <c r="A41" s="101" t="s">
        <v>52</v>
      </c>
      <c r="B41" s="102" t="s">
        <v>322</v>
      </c>
      <c r="C41" s="101" t="s">
        <v>323</v>
      </c>
      <c r="D41" s="103">
        <f>+SUM(E41,+I41)</f>
        <v>1925</v>
      </c>
      <c r="E41" s="103">
        <f>+SUM(G41,+H41)</f>
        <v>24</v>
      </c>
      <c r="F41" s="104">
        <f>IF(D41&gt;0,E41/D41*100,"-")</f>
        <v>1.2467532467532467</v>
      </c>
      <c r="G41" s="103">
        <v>24</v>
      </c>
      <c r="H41" s="103">
        <v>0</v>
      </c>
      <c r="I41" s="103">
        <f>+SUM(K41,+M41,+O41)</f>
        <v>1901</v>
      </c>
      <c r="J41" s="104">
        <f>IF(D41&gt;0,I41/D41*100,"-")</f>
        <v>98.753246753246742</v>
      </c>
      <c r="K41" s="103">
        <v>1341</v>
      </c>
      <c r="L41" s="104">
        <f>IF(D41&gt;0,K41/D41*100,"-")</f>
        <v>69.662337662337663</v>
      </c>
      <c r="M41" s="103">
        <v>0</v>
      </c>
      <c r="N41" s="104">
        <f>IF(D41&gt;0,M41/D41*100,"-")</f>
        <v>0</v>
      </c>
      <c r="O41" s="103">
        <v>560</v>
      </c>
      <c r="P41" s="103">
        <v>493</v>
      </c>
      <c r="Q41" s="104">
        <f>IF(D41&gt;0,O41/D41*100,"-")</f>
        <v>29.09090909090909</v>
      </c>
      <c r="R41" s="103">
        <v>1</v>
      </c>
      <c r="S41" s="101" t="s">
        <v>257</v>
      </c>
      <c r="T41" s="101"/>
      <c r="U41" s="101"/>
      <c r="V41" s="101"/>
      <c r="W41" s="101" t="s">
        <v>257</v>
      </c>
      <c r="X41" s="101"/>
      <c r="Y41" s="101"/>
      <c r="Z41" s="101"/>
      <c r="AA41" s="189" t="s">
        <v>256</v>
      </c>
      <c r="AB41" s="190"/>
    </row>
    <row r="42" spans="1:28" s="105" customFormat="1" ht="13.5" customHeight="1">
      <c r="A42" s="101" t="s">
        <v>52</v>
      </c>
      <c r="B42" s="102" t="s">
        <v>324</v>
      </c>
      <c r="C42" s="101" t="s">
        <v>325</v>
      </c>
      <c r="D42" s="103">
        <f>+SUM(E42,+I42)</f>
        <v>9744</v>
      </c>
      <c r="E42" s="103">
        <f>+SUM(G42,+H42)</f>
        <v>4674</v>
      </c>
      <c r="F42" s="104">
        <f>IF(D42&gt;0,E42/D42*100,"-")</f>
        <v>47.967980295566505</v>
      </c>
      <c r="G42" s="103">
        <v>4674</v>
      </c>
      <c r="H42" s="103">
        <v>0</v>
      </c>
      <c r="I42" s="103">
        <f>+SUM(K42,+M42,+O42)</f>
        <v>5070</v>
      </c>
      <c r="J42" s="104">
        <f>IF(D42&gt;0,I42/D42*100,"-")</f>
        <v>52.032019704433495</v>
      </c>
      <c r="K42" s="103">
        <v>1196</v>
      </c>
      <c r="L42" s="104">
        <f>IF(D42&gt;0,K42/D42*100,"-")</f>
        <v>12.274220032840724</v>
      </c>
      <c r="M42" s="103">
        <v>0</v>
      </c>
      <c r="N42" s="104">
        <f>IF(D42&gt;0,M42/D42*100,"-")</f>
        <v>0</v>
      </c>
      <c r="O42" s="103">
        <v>3874</v>
      </c>
      <c r="P42" s="103">
        <v>1890</v>
      </c>
      <c r="Q42" s="104">
        <f>IF(D42&gt;0,O42/D42*100,"-")</f>
        <v>39.757799671592778</v>
      </c>
      <c r="R42" s="103">
        <v>60</v>
      </c>
      <c r="S42" s="101"/>
      <c r="T42" s="101"/>
      <c r="U42" s="101"/>
      <c r="V42" s="101" t="s">
        <v>257</v>
      </c>
      <c r="W42" s="101"/>
      <c r="X42" s="101"/>
      <c r="Y42" s="101"/>
      <c r="Z42" s="101" t="s">
        <v>257</v>
      </c>
      <c r="AA42" s="189" t="s">
        <v>256</v>
      </c>
      <c r="AB42" s="190"/>
    </row>
    <row r="43" spans="1:28" s="105" customFormat="1" ht="13.5" customHeight="1">
      <c r="A43" s="101" t="s">
        <v>52</v>
      </c>
      <c r="B43" s="102" t="s">
        <v>326</v>
      </c>
      <c r="C43" s="101" t="s">
        <v>327</v>
      </c>
      <c r="D43" s="103">
        <f>+SUM(E43,+I43)</f>
        <v>16761</v>
      </c>
      <c r="E43" s="103">
        <f>+SUM(G43,+H43)</f>
        <v>5960</v>
      </c>
      <c r="F43" s="104">
        <f>IF(D43&gt;0,E43/D43*100,"-")</f>
        <v>35.558737545492512</v>
      </c>
      <c r="G43" s="103">
        <v>5960</v>
      </c>
      <c r="H43" s="103">
        <v>0</v>
      </c>
      <c r="I43" s="103">
        <f>+SUM(K43,+M43,+O43)</f>
        <v>10801</v>
      </c>
      <c r="J43" s="104">
        <f>IF(D43&gt;0,I43/D43*100,"-")</f>
        <v>64.441262454507481</v>
      </c>
      <c r="K43" s="103">
        <v>6546</v>
      </c>
      <c r="L43" s="104">
        <f>IF(D43&gt;0,K43/D43*100,"-")</f>
        <v>39.054948988723822</v>
      </c>
      <c r="M43" s="103">
        <v>0</v>
      </c>
      <c r="N43" s="104">
        <f>IF(D43&gt;0,M43/D43*100,"-")</f>
        <v>0</v>
      </c>
      <c r="O43" s="103">
        <v>4255</v>
      </c>
      <c r="P43" s="103">
        <v>1971</v>
      </c>
      <c r="Q43" s="104">
        <f>IF(D43&gt;0,O43/D43*100,"-")</f>
        <v>25.386313465783665</v>
      </c>
      <c r="R43" s="103">
        <v>74</v>
      </c>
      <c r="S43" s="101" t="s">
        <v>257</v>
      </c>
      <c r="T43" s="101"/>
      <c r="U43" s="101"/>
      <c r="V43" s="101"/>
      <c r="W43" s="101" t="s">
        <v>257</v>
      </c>
      <c r="X43" s="101"/>
      <c r="Y43" s="101"/>
      <c r="Z43" s="101"/>
      <c r="AA43" s="189" t="s">
        <v>256</v>
      </c>
      <c r="AB43" s="190"/>
    </row>
    <row r="44" spans="1:28" s="105" customFormat="1" ht="13.5" customHeight="1">
      <c r="A44" s="101" t="s">
        <v>52</v>
      </c>
      <c r="B44" s="102" t="s">
        <v>328</v>
      </c>
      <c r="C44" s="101" t="s">
        <v>329</v>
      </c>
      <c r="D44" s="103">
        <f>+SUM(E44,+I44)</f>
        <v>5306</v>
      </c>
      <c r="E44" s="103">
        <f>+SUM(G44,+H44)</f>
        <v>2731</v>
      </c>
      <c r="F44" s="104">
        <f>IF(D44&gt;0,E44/D44*100,"-")</f>
        <v>51.470033923859781</v>
      </c>
      <c r="G44" s="103">
        <v>2731</v>
      </c>
      <c r="H44" s="103">
        <v>0</v>
      </c>
      <c r="I44" s="103">
        <f>+SUM(K44,+M44,+O44)</f>
        <v>2575</v>
      </c>
      <c r="J44" s="104">
        <f>IF(D44&gt;0,I44/D44*100,"-")</f>
        <v>48.529966076140219</v>
      </c>
      <c r="K44" s="103">
        <v>0</v>
      </c>
      <c r="L44" s="104">
        <f>IF(D44&gt;0,K44/D44*100,"-")</f>
        <v>0</v>
      </c>
      <c r="M44" s="103">
        <v>0</v>
      </c>
      <c r="N44" s="104">
        <f>IF(D44&gt;0,M44/D44*100,"-")</f>
        <v>0</v>
      </c>
      <c r="O44" s="103">
        <v>2575</v>
      </c>
      <c r="P44" s="103">
        <v>1717</v>
      </c>
      <c r="Q44" s="104">
        <f>IF(D44&gt;0,O44/D44*100,"-")</f>
        <v>48.529966076140219</v>
      </c>
      <c r="R44" s="103">
        <v>13</v>
      </c>
      <c r="S44" s="101"/>
      <c r="T44" s="101"/>
      <c r="U44" s="101"/>
      <c r="V44" s="101" t="s">
        <v>257</v>
      </c>
      <c r="W44" s="101"/>
      <c r="X44" s="101"/>
      <c r="Y44" s="101"/>
      <c r="Z44" s="101" t="s">
        <v>257</v>
      </c>
      <c r="AA44" s="189" t="s">
        <v>256</v>
      </c>
      <c r="AB44" s="190"/>
    </row>
    <row r="45" spans="1:28" s="105" customFormat="1" ht="13.5" customHeight="1">
      <c r="A45" s="101" t="s">
        <v>52</v>
      </c>
      <c r="B45" s="102" t="s">
        <v>330</v>
      </c>
      <c r="C45" s="101" t="s">
        <v>331</v>
      </c>
      <c r="D45" s="103">
        <f>+SUM(E45,+I45)</f>
        <v>17649</v>
      </c>
      <c r="E45" s="103">
        <f>+SUM(G45,+H45)</f>
        <v>4074</v>
      </c>
      <c r="F45" s="104">
        <f>IF(D45&gt;0,E45/D45*100,"-")</f>
        <v>23.083460819309877</v>
      </c>
      <c r="G45" s="103">
        <v>4074</v>
      </c>
      <c r="H45" s="103">
        <v>0</v>
      </c>
      <c r="I45" s="103">
        <f>+SUM(K45,+M45,+O45)</f>
        <v>13575</v>
      </c>
      <c r="J45" s="104">
        <f>IF(D45&gt;0,I45/D45*100,"-")</f>
        <v>76.916539180690123</v>
      </c>
      <c r="K45" s="103">
        <v>3456</v>
      </c>
      <c r="L45" s="104">
        <f>IF(D45&gt;0,K45/D45*100,"-")</f>
        <v>19.581845996940338</v>
      </c>
      <c r="M45" s="103">
        <v>0</v>
      </c>
      <c r="N45" s="104">
        <f>IF(D45&gt;0,M45/D45*100,"-")</f>
        <v>0</v>
      </c>
      <c r="O45" s="103">
        <v>10119</v>
      </c>
      <c r="P45" s="103">
        <v>9417</v>
      </c>
      <c r="Q45" s="104">
        <f>IF(D45&gt;0,O45/D45*100,"-")</f>
        <v>57.334693183749785</v>
      </c>
      <c r="R45" s="103">
        <v>42</v>
      </c>
      <c r="S45" s="101"/>
      <c r="T45" s="101"/>
      <c r="U45" s="101" t="s">
        <v>257</v>
      </c>
      <c r="V45" s="101"/>
      <c r="W45" s="101"/>
      <c r="X45" s="101"/>
      <c r="Y45" s="101" t="s">
        <v>257</v>
      </c>
      <c r="Z45" s="101"/>
      <c r="AA45" s="189" t="s">
        <v>256</v>
      </c>
      <c r="AB45" s="190"/>
    </row>
    <row r="46" spans="1:28" s="105" customFormat="1" ht="13.5" customHeight="1">
      <c r="A46" s="101" t="s">
        <v>52</v>
      </c>
      <c r="B46" s="102" t="s">
        <v>332</v>
      </c>
      <c r="C46" s="101" t="s">
        <v>333</v>
      </c>
      <c r="D46" s="103">
        <f>+SUM(E46,+I46)</f>
        <v>13280</v>
      </c>
      <c r="E46" s="103">
        <f>+SUM(G46,+H46)</f>
        <v>2577</v>
      </c>
      <c r="F46" s="104">
        <f>IF(D46&gt;0,E46/D46*100,"-")</f>
        <v>19.40512048192771</v>
      </c>
      <c r="G46" s="103">
        <v>2577</v>
      </c>
      <c r="H46" s="103">
        <v>0</v>
      </c>
      <c r="I46" s="103">
        <f>+SUM(K46,+M46,+O46)</f>
        <v>10703</v>
      </c>
      <c r="J46" s="104">
        <f>IF(D46&gt;0,I46/D46*100,"-")</f>
        <v>80.59487951807229</v>
      </c>
      <c r="K46" s="103">
        <v>2008</v>
      </c>
      <c r="L46" s="104">
        <f>IF(D46&gt;0,K46/D46*100,"-")</f>
        <v>15.120481927710843</v>
      </c>
      <c r="M46" s="103">
        <v>0</v>
      </c>
      <c r="N46" s="104">
        <f>IF(D46&gt;0,M46/D46*100,"-")</f>
        <v>0</v>
      </c>
      <c r="O46" s="103">
        <v>8695</v>
      </c>
      <c r="P46" s="103">
        <v>3697</v>
      </c>
      <c r="Q46" s="104">
        <f>IF(D46&gt;0,O46/D46*100,"-")</f>
        <v>65.474397590361448</v>
      </c>
      <c r="R46" s="103">
        <v>74</v>
      </c>
      <c r="S46" s="101"/>
      <c r="T46" s="101"/>
      <c r="U46" s="101" t="s">
        <v>257</v>
      </c>
      <c r="V46" s="101"/>
      <c r="W46" s="101"/>
      <c r="X46" s="101"/>
      <c r="Y46" s="101" t="s">
        <v>257</v>
      </c>
      <c r="Z46" s="101"/>
      <c r="AA46" s="189" t="s">
        <v>256</v>
      </c>
      <c r="AB46" s="190"/>
    </row>
    <row r="47" spans="1:28" s="105" customFormat="1" ht="13.5" customHeight="1">
      <c r="A47" s="101" t="s">
        <v>52</v>
      </c>
      <c r="B47" s="102" t="s">
        <v>334</v>
      </c>
      <c r="C47" s="101" t="s">
        <v>335</v>
      </c>
      <c r="D47" s="103">
        <f>+SUM(E47,+I47)</f>
        <v>2366</v>
      </c>
      <c r="E47" s="103">
        <f>+SUM(G47,+H47)</f>
        <v>581</v>
      </c>
      <c r="F47" s="104">
        <f>IF(D47&gt;0,E47/D47*100,"-")</f>
        <v>24.556213017751478</v>
      </c>
      <c r="G47" s="103">
        <v>581</v>
      </c>
      <c r="H47" s="103">
        <v>0</v>
      </c>
      <c r="I47" s="103">
        <f>+SUM(K47,+M47,+O47)</f>
        <v>1785</v>
      </c>
      <c r="J47" s="104">
        <f>IF(D47&gt;0,I47/D47*100,"-")</f>
        <v>75.443786982248511</v>
      </c>
      <c r="K47" s="103">
        <v>1199</v>
      </c>
      <c r="L47" s="104">
        <f>IF(D47&gt;0,K47/D47*100,"-")</f>
        <v>50.676246830092985</v>
      </c>
      <c r="M47" s="103">
        <v>0</v>
      </c>
      <c r="N47" s="104">
        <f>IF(D47&gt;0,M47/D47*100,"-")</f>
        <v>0</v>
      </c>
      <c r="O47" s="103">
        <v>586</v>
      </c>
      <c r="P47" s="103">
        <v>193</v>
      </c>
      <c r="Q47" s="104">
        <f>IF(D47&gt;0,O47/D47*100,"-")</f>
        <v>24.767540152155537</v>
      </c>
      <c r="R47" s="103">
        <v>6</v>
      </c>
      <c r="S47" s="101"/>
      <c r="T47" s="101"/>
      <c r="U47" s="101" t="s">
        <v>257</v>
      </c>
      <c r="V47" s="101"/>
      <c r="W47" s="101"/>
      <c r="X47" s="101"/>
      <c r="Y47" s="101" t="s">
        <v>257</v>
      </c>
      <c r="Z47" s="101"/>
      <c r="AA47" s="189" t="s">
        <v>256</v>
      </c>
      <c r="AB47" s="190"/>
    </row>
    <row r="48" spans="1:28" s="105" customFormat="1" ht="13.5" customHeight="1">
      <c r="A48" s="101"/>
      <c r="B48" s="102"/>
      <c r="C48" s="101"/>
      <c r="D48" s="103"/>
      <c r="E48" s="103"/>
      <c r="F48" s="104"/>
      <c r="G48" s="103"/>
      <c r="H48" s="103"/>
      <c r="I48" s="103"/>
      <c r="J48" s="104"/>
      <c r="K48" s="103"/>
      <c r="L48" s="104"/>
      <c r="M48" s="103"/>
      <c r="N48" s="104"/>
      <c r="O48" s="103"/>
      <c r="P48" s="103"/>
      <c r="Q48" s="104"/>
      <c r="R48" s="103"/>
      <c r="S48" s="101"/>
      <c r="T48" s="101"/>
      <c r="U48" s="101"/>
      <c r="V48" s="101"/>
      <c r="W48" s="101"/>
      <c r="X48" s="101"/>
      <c r="Y48" s="101"/>
      <c r="Z48" s="101"/>
      <c r="AA48" s="190"/>
      <c r="AB48" s="190"/>
    </row>
    <row r="49" spans="1:28" s="105" customFormat="1" ht="13.5" customHeight="1">
      <c r="A49" s="101"/>
      <c r="B49" s="102"/>
      <c r="C49" s="101"/>
      <c r="D49" s="103"/>
      <c r="E49" s="103"/>
      <c r="F49" s="104"/>
      <c r="G49" s="103"/>
      <c r="H49" s="103"/>
      <c r="I49" s="103"/>
      <c r="J49" s="104"/>
      <c r="K49" s="103"/>
      <c r="L49" s="104"/>
      <c r="M49" s="103"/>
      <c r="N49" s="104"/>
      <c r="O49" s="103"/>
      <c r="P49" s="103"/>
      <c r="Q49" s="104"/>
      <c r="R49" s="103"/>
      <c r="S49" s="101"/>
      <c r="T49" s="101"/>
      <c r="U49" s="101"/>
      <c r="V49" s="101"/>
      <c r="W49" s="101"/>
      <c r="X49" s="101"/>
      <c r="Y49" s="101"/>
      <c r="Z49" s="101"/>
      <c r="AA49" s="190"/>
      <c r="AB49" s="190"/>
    </row>
    <row r="50" spans="1:28" s="105" customFormat="1" ht="13.5" customHeight="1">
      <c r="A50" s="101"/>
      <c r="B50" s="102"/>
      <c r="C50" s="101"/>
      <c r="D50" s="103"/>
      <c r="E50" s="103"/>
      <c r="F50" s="104"/>
      <c r="G50" s="103"/>
      <c r="H50" s="103"/>
      <c r="I50" s="103"/>
      <c r="J50" s="104"/>
      <c r="K50" s="103"/>
      <c r="L50" s="104"/>
      <c r="M50" s="103"/>
      <c r="N50" s="104"/>
      <c r="O50" s="103"/>
      <c r="P50" s="103"/>
      <c r="Q50" s="104"/>
      <c r="R50" s="103"/>
      <c r="S50" s="101"/>
      <c r="T50" s="101"/>
      <c r="U50" s="101"/>
      <c r="V50" s="101"/>
      <c r="W50" s="101"/>
      <c r="X50" s="101"/>
      <c r="Y50" s="101"/>
      <c r="Z50" s="101"/>
      <c r="AA50" s="190"/>
      <c r="AB50" s="190"/>
    </row>
    <row r="51" spans="1:28" s="105" customFormat="1" ht="13.5" customHeight="1">
      <c r="A51" s="101"/>
      <c r="B51" s="102"/>
      <c r="C51" s="101"/>
      <c r="D51" s="103"/>
      <c r="E51" s="103"/>
      <c r="F51" s="104"/>
      <c r="G51" s="103"/>
      <c r="H51" s="103"/>
      <c r="I51" s="103"/>
      <c r="J51" s="104"/>
      <c r="K51" s="103"/>
      <c r="L51" s="104"/>
      <c r="M51" s="103"/>
      <c r="N51" s="104"/>
      <c r="O51" s="103"/>
      <c r="P51" s="103"/>
      <c r="Q51" s="104"/>
      <c r="R51" s="103"/>
      <c r="S51" s="101"/>
      <c r="T51" s="101"/>
      <c r="U51" s="101"/>
      <c r="V51" s="101"/>
      <c r="W51" s="101"/>
      <c r="X51" s="101"/>
      <c r="Y51" s="101"/>
      <c r="Z51" s="101"/>
      <c r="AA51" s="190"/>
      <c r="AB51" s="190"/>
    </row>
    <row r="52" spans="1:28" s="105" customFormat="1" ht="13.5" customHeight="1">
      <c r="A52" s="101"/>
      <c r="B52" s="102"/>
      <c r="C52" s="101"/>
      <c r="D52" s="103"/>
      <c r="E52" s="103"/>
      <c r="F52" s="104"/>
      <c r="G52" s="103"/>
      <c r="H52" s="103"/>
      <c r="I52" s="103"/>
      <c r="J52" s="104"/>
      <c r="K52" s="103"/>
      <c r="L52" s="104"/>
      <c r="M52" s="103"/>
      <c r="N52" s="104"/>
      <c r="O52" s="103"/>
      <c r="P52" s="103"/>
      <c r="Q52" s="104"/>
      <c r="R52" s="103"/>
      <c r="S52" s="101"/>
      <c r="T52" s="101"/>
      <c r="U52" s="101"/>
      <c r="V52" s="101"/>
      <c r="W52" s="101"/>
      <c r="X52" s="101"/>
      <c r="Y52" s="101"/>
      <c r="Z52" s="101"/>
      <c r="AA52" s="190"/>
      <c r="AB52" s="190"/>
    </row>
    <row r="53" spans="1:28" s="105" customFormat="1" ht="13.5" customHeight="1">
      <c r="A53" s="101"/>
      <c r="B53" s="102"/>
      <c r="C53" s="101"/>
      <c r="D53" s="103"/>
      <c r="E53" s="103"/>
      <c r="F53" s="104"/>
      <c r="G53" s="103"/>
      <c r="H53" s="103"/>
      <c r="I53" s="103"/>
      <c r="J53" s="104"/>
      <c r="K53" s="103"/>
      <c r="L53" s="104"/>
      <c r="M53" s="103"/>
      <c r="N53" s="104"/>
      <c r="O53" s="103"/>
      <c r="P53" s="103"/>
      <c r="Q53" s="104"/>
      <c r="R53" s="103"/>
      <c r="S53" s="101"/>
      <c r="T53" s="101"/>
      <c r="U53" s="101"/>
      <c r="V53" s="101"/>
      <c r="W53" s="101"/>
      <c r="X53" s="101"/>
      <c r="Y53" s="101"/>
      <c r="Z53" s="101"/>
      <c r="AA53" s="190"/>
      <c r="AB53" s="190"/>
    </row>
    <row r="54" spans="1:28" s="105" customFormat="1" ht="13.5" customHeight="1">
      <c r="A54" s="101"/>
      <c r="B54" s="102"/>
      <c r="C54" s="101"/>
      <c r="D54" s="103"/>
      <c r="E54" s="103"/>
      <c r="F54" s="104"/>
      <c r="G54" s="103"/>
      <c r="H54" s="103"/>
      <c r="I54" s="103"/>
      <c r="J54" s="104"/>
      <c r="K54" s="103"/>
      <c r="L54" s="104"/>
      <c r="M54" s="103"/>
      <c r="N54" s="104"/>
      <c r="O54" s="103"/>
      <c r="P54" s="103"/>
      <c r="Q54" s="104"/>
      <c r="R54" s="103"/>
      <c r="S54" s="101"/>
      <c r="T54" s="101"/>
      <c r="U54" s="101"/>
      <c r="V54" s="101"/>
      <c r="W54" s="101"/>
      <c r="X54" s="101"/>
      <c r="Y54" s="101"/>
      <c r="Z54" s="101"/>
      <c r="AA54" s="190"/>
      <c r="AB54" s="190"/>
    </row>
    <row r="55" spans="1:28" s="105" customFormat="1" ht="13.5" customHeight="1">
      <c r="A55" s="101"/>
      <c r="B55" s="102"/>
      <c r="C55" s="101"/>
      <c r="D55" s="103"/>
      <c r="E55" s="103"/>
      <c r="F55" s="104"/>
      <c r="G55" s="103"/>
      <c r="H55" s="103"/>
      <c r="I55" s="103"/>
      <c r="J55" s="104"/>
      <c r="K55" s="103"/>
      <c r="L55" s="104"/>
      <c r="M55" s="103"/>
      <c r="N55" s="104"/>
      <c r="O55" s="103"/>
      <c r="P55" s="103"/>
      <c r="Q55" s="104"/>
      <c r="R55" s="103"/>
      <c r="S55" s="101"/>
      <c r="T55" s="101"/>
      <c r="U55" s="101"/>
      <c r="V55" s="101"/>
      <c r="W55" s="101"/>
      <c r="X55" s="101"/>
      <c r="Y55" s="101"/>
      <c r="Z55" s="101"/>
      <c r="AA55" s="190"/>
      <c r="AB55" s="190"/>
    </row>
    <row r="56" spans="1:28" s="105" customFormat="1" ht="13.5" customHeight="1">
      <c r="A56" s="101"/>
      <c r="B56" s="102"/>
      <c r="C56" s="101"/>
      <c r="D56" s="103"/>
      <c r="E56" s="103"/>
      <c r="F56" s="104"/>
      <c r="G56" s="103"/>
      <c r="H56" s="103"/>
      <c r="I56" s="103"/>
      <c r="J56" s="104"/>
      <c r="K56" s="103"/>
      <c r="L56" s="104"/>
      <c r="M56" s="103"/>
      <c r="N56" s="104"/>
      <c r="O56" s="103"/>
      <c r="P56" s="103"/>
      <c r="Q56" s="104"/>
      <c r="R56" s="103"/>
      <c r="S56" s="101"/>
      <c r="T56" s="101"/>
      <c r="U56" s="101"/>
      <c r="V56" s="101"/>
      <c r="W56" s="101"/>
      <c r="X56" s="101"/>
      <c r="Y56" s="101"/>
      <c r="Z56" s="101"/>
      <c r="AA56" s="190"/>
      <c r="AB56" s="190"/>
    </row>
    <row r="57" spans="1:28" s="105" customFormat="1" ht="13.5" customHeight="1">
      <c r="A57" s="101"/>
      <c r="B57" s="102"/>
      <c r="C57" s="101"/>
      <c r="D57" s="103"/>
      <c r="E57" s="103"/>
      <c r="F57" s="104"/>
      <c r="G57" s="103"/>
      <c r="H57" s="103"/>
      <c r="I57" s="103"/>
      <c r="J57" s="104"/>
      <c r="K57" s="103"/>
      <c r="L57" s="104"/>
      <c r="M57" s="103"/>
      <c r="N57" s="104"/>
      <c r="O57" s="103"/>
      <c r="P57" s="103"/>
      <c r="Q57" s="104"/>
      <c r="R57" s="103"/>
      <c r="S57" s="101"/>
      <c r="T57" s="101"/>
      <c r="U57" s="101"/>
      <c r="V57" s="101"/>
      <c r="W57" s="101"/>
      <c r="X57" s="101"/>
      <c r="Y57" s="101"/>
      <c r="Z57" s="101"/>
      <c r="AA57" s="190"/>
      <c r="AB57" s="190"/>
    </row>
    <row r="58" spans="1:28" s="105" customFormat="1" ht="13.5" customHeight="1">
      <c r="A58" s="101"/>
      <c r="B58" s="102"/>
      <c r="C58" s="101"/>
      <c r="D58" s="103"/>
      <c r="E58" s="103"/>
      <c r="F58" s="104"/>
      <c r="G58" s="103"/>
      <c r="H58" s="103"/>
      <c r="I58" s="103"/>
      <c r="J58" s="104"/>
      <c r="K58" s="103"/>
      <c r="L58" s="104"/>
      <c r="M58" s="103"/>
      <c r="N58" s="104"/>
      <c r="O58" s="103"/>
      <c r="P58" s="103"/>
      <c r="Q58" s="104"/>
      <c r="R58" s="103"/>
      <c r="S58" s="101"/>
      <c r="T58" s="101"/>
      <c r="U58" s="101"/>
      <c r="V58" s="101"/>
      <c r="W58" s="101"/>
      <c r="X58" s="101"/>
      <c r="Y58" s="101"/>
      <c r="Z58" s="101"/>
      <c r="AA58" s="190"/>
      <c r="AB58" s="190"/>
    </row>
    <row r="59" spans="1:28" s="105" customFormat="1" ht="13.5" customHeight="1">
      <c r="A59" s="101"/>
      <c r="B59" s="102"/>
      <c r="C59" s="101"/>
      <c r="D59" s="103"/>
      <c r="E59" s="103"/>
      <c r="F59" s="104"/>
      <c r="G59" s="103"/>
      <c r="H59" s="103"/>
      <c r="I59" s="103"/>
      <c r="J59" s="104"/>
      <c r="K59" s="103"/>
      <c r="L59" s="104"/>
      <c r="M59" s="103"/>
      <c r="N59" s="104"/>
      <c r="O59" s="103"/>
      <c r="P59" s="103"/>
      <c r="Q59" s="104"/>
      <c r="R59" s="103"/>
      <c r="S59" s="101"/>
      <c r="T59" s="101"/>
      <c r="U59" s="101"/>
      <c r="V59" s="101"/>
      <c r="W59" s="101"/>
      <c r="X59" s="101"/>
      <c r="Y59" s="101"/>
      <c r="Z59" s="101"/>
      <c r="AA59" s="190"/>
      <c r="AB59" s="190"/>
    </row>
    <row r="60" spans="1:28" s="105" customFormat="1" ht="13.5" customHeight="1">
      <c r="A60" s="101"/>
      <c r="B60" s="102"/>
      <c r="C60" s="101"/>
      <c r="D60" s="103"/>
      <c r="E60" s="103"/>
      <c r="F60" s="104"/>
      <c r="G60" s="103"/>
      <c r="H60" s="103"/>
      <c r="I60" s="103"/>
      <c r="J60" s="104"/>
      <c r="K60" s="103"/>
      <c r="L60" s="104"/>
      <c r="M60" s="103"/>
      <c r="N60" s="104"/>
      <c r="O60" s="103"/>
      <c r="P60" s="103"/>
      <c r="Q60" s="104"/>
      <c r="R60" s="103"/>
      <c r="S60" s="101"/>
      <c r="T60" s="101"/>
      <c r="U60" s="101"/>
      <c r="V60" s="101"/>
      <c r="W60" s="101"/>
      <c r="X60" s="101"/>
      <c r="Y60" s="101"/>
      <c r="Z60" s="101"/>
      <c r="AA60" s="190"/>
      <c r="AB60" s="190"/>
    </row>
    <row r="61" spans="1:28" s="105" customFormat="1" ht="13.5" customHeight="1">
      <c r="A61" s="101"/>
      <c r="B61" s="102"/>
      <c r="C61" s="101"/>
      <c r="D61" s="103"/>
      <c r="E61" s="103"/>
      <c r="F61" s="104"/>
      <c r="G61" s="103"/>
      <c r="H61" s="103"/>
      <c r="I61" s="103"/>
      <c r="J61" s="104"/>
      <c r="K61" s="103"/>
      <c r="L61" s="104"/>
      <c r="M61" s="103"/>
      <c r="N61" s="104"/>
      <c r="O61" s="103"/>
      <c r="P61" s="103"/>
      <c r="Q61" s="104"/>
      <c r="R61" s="103"/>
      <c r="S61" s="101"/>
      <c r="T61" s="101"/>
      <c r="U61" s="101"/>
      <c r="V61" s="101"/>
      <c r="W61" s="101"/>
      <c r="X61" s="101"/>
      <c r="Y61" s="101"/>
      <c r="Z61" s="101"/>
      <c r="AA61" s="190"/>
      <c r="AB61" s="190"/>
    </row>
    <row r="62" spans="1:28" s="105" customFormat="1" ht="13.5" customHeight="1">
      <c r="A62" s="101"/>
      <c r="B62" s="102"/>
      <c r="C62" s="101"/>
      <c r="D62" s="103"/>
      <c r="E62" s="103"/>
      <c r="F62" s="104"/>
      <c r="G62" s="103"/>
      <c r="H62" s="103"/>
      <c r="I62" s="103"/>
      <c r="J62" s="104"/>
      <c r="K62" s="103"/>
      <c r="L62" s="104"/>
      <c r="M62" s="103"/>
      <c r="N62" s="104"/>
      <c r="O62" s="103"/>
      <c r="P62" s="103"/>
      <c r="Q62" s="104"/>
      <c r="R62" s="103"/>
      <c r="S62" s="101"/>
      <c r="T62" s="101"/>
      <c r="U62" s="101"/>
      <c r="V62" s="101"/>
      <c r="W62" s="101"/>
      <c r="X62" s="101"/>
      <c r="Y62" s="101"/>
      <c r="Z62" s="101"/>
      <c r="AA62" s="190"/>
      <c r="AB62" s="190"/>
    </row>
    <row r="63" spans="1:28" s="105" customFormat="1" ht="13.5" customHeight="1">
      <c r="A63" s="101"/>
      <c r="B63" s="102"/>
      <c r="C63" s="101"/>
      <c r="D63" s="103"/>
      <c r="E63" s="103"/>
      <c r="F63" s="104"/>
      <c r="G63" s="103"/>
      <c r="H63" s="103"/>
      <c r="I63" s="103"/>
      <c r="J63" s="104"/>
      <c r="K63" s="103"/>
      <c r="L63" s="104"/>
      <c r="M63" s="103"/>
      <c r="N63" s="104"/>
      <c r="O63" s="103"/>
      <c r="P63" s="103"/>
      <c r="Q63" s="104"/>
      <c r="R63" s="103"/>
      <c r="S63" s="101"/>
      <c r="T63" s="101"/>
      <c r="U63" s="101"/>
      <c r="V63" s="101"/>
      <c r="W63" s="101"/>
      <c r="X63" s="101"/>
      <c r="Y63" s="101"/>
      <c r="Z63" s="101"/>
      <c r="AA63" s="190"/>
      <c r="AB63" s="190"/>
    </row>
    <row r="64" spans="1:28" s="105" customFormat="1" ht="13.5" customHeight="1">
      <c r="A64" s="101"/>
      <c r="B64" s="102"/>
      <c r="C64" s="101"/>
      <c r="D64" s="103"/>
      <c r="E64" s="103"/>
      <c r="F64" s="104"/>
      <c r="G64" s="103"/>
      <c r="H64" s="103"/>
      <c r="I64" s="103"/>
      <c r="J64" s="104"/>
      <c r="K64" s="103"/>
      <c r="L64" s="104"/>
      <c r="M64" s="103"/>
      <c r="N64" s="104"/>
      <c r="O64" s="103"/>
      <c r="P64" s="103"/>
      <c r="Q64" s="104"/>
      <c r="R64" s="103"/>
      <c r="S64" s="101"/>
      <c r="T64" s="101"/>
      <c r="U64" s="101"/>
      <c r="V64" s="101"/>
      <c r="W64" s="101"/>
      <c r="X64" s="101"/>
      <c r="Y64" s="101"/>
      <c r="Z64" s="101"/>
      <c r="AA64" s="190"/>
      <c r="AB64" s="190"/>
    </row>
    <row r="65" spans="1:28" s="105" customFormat="1" ht="13.5" customHeight="1">
      <c r="A65" s="101"/>
      <c r="B65" s="102"/>
      <c r="C65" s="101"/>
      <c r="D65" s="103"/>
      <c r="E65" s="103"/>
      <c r="F65" s="104"/>
      <c r="G65" s="103"/>
      <c r="H65" s="103"/>
      <c r="I65" s="103"/>
      <c r="J65" s="104"/>
      <c r="K65" s="103"/>
      <c r="L65" s="104"/>
      <c r="M65" s="103"/>
      <c r="N65" s="104"/>
      <c r="O65" s="103"/>
      <c r="P65" s="103"/>
      <c r="Q65" s="104"/>
      <c r="R65" s="103"/>
      <c r="S65" s="101"/>
      <c r="T65" s="101"/>
      <c r="U65" s="101"/>
      <c r="V65" s="101"/>
      <c r="W65" s="101"/>
      <c r="X65" s="101"/>
      <c r="Y65" s="101"/>
      <c r="Z65" s="101"/>
      <c r="AA65" s="190"/>
      <c r="AB65" s="190"/>
    </row>
    <row r="66" spans="1:28" s="105" customFormat="1" ht="13.5" customHeight="1">
      <c r="A66" s="101"/>
      <c r="B66" s="102"/>
      <c r="C66" s="101"/>
      <c r="D66" s="103"/>
      <c r="E66" s="103"/>
      <c r="F66" s="104"/>
      <c r="G66" s="103"/>
      <c r="H66" s="103"/>
      <c r="I66" s="103"/>
      <c r="J66" s="104"/>
      <c r="K66" s="103"/>
      <c r="L66" s="104"/>
      <c r="M66" s="103"/>
      <c r="N66" s="104"/>
      <c r="O66" s="103"/>
      <c r="P66" s="103"/>
      <c r="Q66" s="104"/>
      <c r="R66" s="103"/>
      <c r="S66" s="101"/>
      <c r="T66" s="101"/>
      <c r="U66" s="101"/>
      <c r="V66" s="101"/>
      <c r="W66" s="101"/>
      <c r="X66" s="101"/>
      <c r="Y66" s="101"/>
      <c r="Z66" s="101"/>
      <c r="AA66" s="190"/>
      <c r="AB66" s="190"/>
    </row>
    <row r="67" spans="1:28" s="105" customFormat="1" ht="13.5" customHeight="1">
      <c r="A67" s="101"/>
      <c r="B67" s="102"/>
      <c r="C67" s="101"/>
      <c r="D67" s="103"/>
      <c r="E67" s="103"/>
      <c r="F67" s="104"/>
      <c r="G67" s="103"/>
      <c r="H67" s="103"/>
      <c r="I67" s="103"/>
      <c r="J67" s="104"/>
      <c r="K67" s="103"/>
      <c r="L67" s="104"/>
      <c r="M67" s="103"/>
      <c r="N67" s="104"/>
      <c r="O67" s="103"/>
      <c r="P67" s="103"/>
      <c r="Q67" s="104"/>
      <c r="R67" s="103"/>
      <c r="S67" s="101"/>
      <c r="T67" s="101"/>
      <c r="U67" s="101"/>
      <c r="V67" s="101"/>
      <c r="W67" s="101"/>
      <c r="X67" s="101"/>
      <c r="Y67" s="101"/>
      <c r="Z67" s="101"/>
      <c r="AA67" s="190"/>
      <c r="AB67" s="190"/>
    </row>
    <row r="68" spans="1:28" s="105" customFormat="1" ht="13.5" customHeight="1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90"/>
      <c r="AB68" s="190"/>
    </row>
    <row r="69" spans="1:28" s="105" customFormat="1" ht="13.5" customHeight="1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90"/>
      <c r="AB69" s="190"/>
    </row>
    <row r="70" spans="1:28" s="105" customFormat="1" ht="13.5" customHeight="1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90"/>
      <c r="AB70" s="190"/>
    </row>
    <row r="71" spans="1:28" s="105" customFormat="1" ht="13.5" customHeight="1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90"/>
      <c r="AB71" s="190"/>
    </row>
    <row r="72" spans="1:28" s="105" customFormat="1" ht="13.5" customHeight="1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90"/>
      <c r="AB72" s="190"/>
    </row>
    <row r="73" spans="1:28" s="105" customFormat="1" ht="13.5" customHeight="1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90"/>
      <c r="AB73" s="190"/>
    </row>
    <row r="74" spans="1:28" s="105" customFormat="1" ht="13.5" customHeight="1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90"/>
      <c r="AB74" s="190"/>
    </row>
    <row r="75" spans="1:28" s="105" customFormat="1" ht="13.5" customHeight="1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90"/>
      <c r="AB75" s="190"/>
    </row>
    <row r="76" spans="1:28" s="105" customFormat="1" ht="13.5" customHeight="1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90"/>
      <c r="AB76" s="190"/>
    </row>
    <row r="77" spans="1:28" s="105" customFormat="1" ht="13.5" customHeight="1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90"/>
      <c r="AB77" s="190"/>
    </row>
    <row r="78" spans="1:28" s="105" customFormat="1" ht="13.5" customHeight="1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90"/>
      <c r="AB78" s="190"/>
    </row>
    <row r="79" spans="1:28" s="105" customFormat="1" ht="13.5" customHeight="1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90"/>
      <c r="AB79" s="190"/>
    </row>
    <row r="80" spans="1:28" s="105" customFormat="1" ht="13.5" customHeight="1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90"/>
      <c r="AB80" s="190"/>
    </row>
    <row r="81" spans="1:28" s="105" customFormat="1" ht="13.5" customHeight="1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90"/>
      <c r="AB81" s="190"/>
    </row>
    <row r="82" spans="1:28" s="105" customFormat="1" ht="13.5" customHeight="1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90"/>
      <c r="AB82" s="190"/>
    </row>
    <row r="83" spans="1:28" s="105" customFormat="1" ht="13.5" customHeight="1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90"/>
      <c r="AB83" s="190"/>
    </row>
    <row r="84" spans="1:28" s="105" customFormat="1" ht="13.5" customHeight="1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90"/>
      <c r="AB84" s="190"/>
    </row>
    <row r="85" spans="1:28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90"/>
      <c r="AB85" s="190"/>
    </row>
    <row r="86" spans="1:28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90"/>
      <c r="AB86" s="190"/>
    </row>
    <row r="87" spans="1:28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90"/>
      <c r="AB87" s="190"/>
    </row>
    <row r="88" spans="1:28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90"/>
      <c r="AB88" s="190"/>
    </row>
    <row r="89" spans="1:28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90"/>
      <c r="AB89" s="190"/>
    </row>
    <row r="90" spans="1:28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90"/>
      <c r="AB90" s="190"/>
    </row>
    <row r="91" spans="1:28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90"/>
      <c r="AB91" s="190"/>
    </row>
    <row r="92" spans="1:28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90"/>
      <c r="AB92" s="190"/>
    </row>
    <row r="93" spans="1:28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90"/>
      <c r="AB93" s="190"/>
    </row>
    <row r="94" spans="1:28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90"/>
      <c r="AB94" s="190"/>
    </row>
    <row r="95" spans="1:28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90"/>
      <c r="AB95" s="190"/>
    </row>
    <row r="96" spans="1:28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90"/>
      <c r="AB96" s="190"/>
    </row>
    <row r="97" spans="1:28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90"/>
      <c r="AB97" s="190"/>
    </row>
    <row r="98" spans="1:28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90"/>
      <c r="AB98" s="190"/>
    </row>
    <row r="99" spans="1:28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90"/>
      <c r="AB99" s="190"/>
    </row>
    <row r="100" spans="1:28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90"/>
      <c r="AB100" s="190"/>
    </row>
    <row r="101" spans="1:28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90"/>
      <c r="AB101" s="190"/>
    </row>
    <row r="102" spans="1:28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90"/>
      <c r="AB102" s="190"/>
    </row>
    <row r="103" spans="1:28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90"/>
      <c r="AB103" s="190"/>
    </row>
    <row r="104" spans="1:28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90"/>
      <c r="AB104" s="190"/>
    </row>
    <row r="105" spans="1:28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90"/>
      <c r="AB105" s="190"/>
    </row>
    <row r="106" spans="1:28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90"/>
      <c r="AB106" s="190"/>
    </row>
    <row r="107" spans="1:28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90"/>
      <c r="AB107" s="190"/>
    </row>
    <row r="108" spans="1:28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90"/>
      <c r="AB108" s="190"/>
    </row>
    <row r="109" spans="1:28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90"/>
      <c r="AB109" s="190"/>
    </row>
    <row r="110" spans="1:28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90"/>
      <c r="AB110" s="190"/>
    </row>
    <row r="111" spans="1:28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90"/>
      <c r="AB111" s="190"/>
    </row>
    <row r="112" spans="1:28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90"/>
      <c r="AB112" s="190"/>
    </row>
    <row r="113" spans="1:28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90"/>
      <c r="AB113" s="190"/>
    </row>
    <row r="114" spans="1:28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90"/>
      <c r="AB114" s="190"/>
    </row>
    <row r="115" spans="1:28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90"/>
      <c r="AB115" s="190"/>
    </row>
    <row r="116" spans="1:28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90"/>
      <c r="AB116" s="190"/>
    </row>
    <row r="117" spans="1:28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90"/>
      <c r="AB117" s="190"/>
    </row>
    <row r="118" spans="1:28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90"/>
      <c r="AB118" s="190"/>
    </row>
    <row r="119" spans="1:28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90"/>
      <c r="AB119" s="190"/>
    </row>
    <row r="120" spans="1:28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90"/>
      <c r="AB120" s="190"/>
    </row>
    <row r="121" spans="1:28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90"/>
      <c r="AB121" s="190"/>
    </row>
    <row r="122" spans="1:28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90"/>
      <c r="AB122" s="190"/>
    </row>
    <row r="123" spans="1:28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90"/>
      <c r="AB123" s="190"/>
    </row>
    <row r="124" spans="1:28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90"/>
      <c r="AB124" s="190"/>
    </row>
    <row r="125" spans="1:28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90"/>
      <c r="AB125" s="190"/>
    </row>
    <row r="126" spans="1:28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90"/>
      <c r="AB126" s="190"/>
    </row>
    <row r="127" spans="1:28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90"/>
      <c r="AB127" s="190"/>
    </row>
    <row r="128" spans="1:28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90"/>
      <c r="AB128" s="190"/>
    </row>
    <row r="129" spans="1:28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90"/>
      <c r="AB129" s="190"/>
    </row>
    <row r="130" spans="1:28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90"/>
      <c r="AB130" s="190"/>
    </row>
    <row r="131" spans="1:28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90"/>
      <c r="AB131" s="190"/>
    </row>
    <row r="132" spans="1:28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90"/>
      <c r="AB132" s="190"/>
    </row>
    <row r="133" spans="1:28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90"/>
      <c r="AB133" s="190"/>
    </row>
    <row r="134" spans="1:28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90"/>
      <c r="AB134" s="190"/>
    </row>
    <row r="135" spans="1:28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90"/>
      <c r="AB135" s="190"/>
    </row>
    <row r="136" spans="1:28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90"/>
      <c r="AB136" s="190"/>
    </row>
    <row r="137" spans="1:28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90"/>
      <c r="AB137" s="190"/>
    </row>
    <row r="138" spans="1:28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90"/>
      <c r="AB138" s="190"/>
    </row>
    <row r="139" spans="1:28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90"/>
      <c r="AB139" s="190"/>
    </row>
    <row r="140" spans="1:28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90"/>
      <c r="AB140" s="190"/>
    </row>
    <row r="141" spans="1:28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90"/>
      <c r="AB141" s="190"/>
    </row>
    <row r="142" spans="1:28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90"/>
      <c r="AB142" s="190"/>
    </row>
    <row r="143" spans="1:28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90"/>
      <c r="AB143" s="190"/>
    </row>
    <row r="144" spans="1:28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90"/>
      <c r="AB144" s="190"/>
    </row>
    <row r="145" spans="1:28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90"/>
      <c r="AB145" s="190"/>
    </row>
    <row r="146" spans="1:28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90"/>
      <c r="AB146" s="190"/>
    </row>
    <row r="147" spans="1:28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90"/>
      <c r="AB147" s="190"/>
    </row>
    <row r="148" spans="1:28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90"/>
      <c r="AB148" s="190"/>
    </row>
    <row r="149" spans="1:28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90"/>
      <c r="AB149" s="190"/>
    </row>
    <row r="150" spans="1:28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90"/>
      <c r="AB150" s="190"/>
    </row>
    <row r="151" spans="1:28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90"/>
      <c r="AB151" s="190"/>
    </row>
    <row r="152" spans="1:28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90"/>
      <c r="AB152" s="190"/>
    </row>
    <row r="153" spans="1:28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90"/>
      <c r="AB153" s="190"/>
    </row>
    <row r="154" spans="1:28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90"/>
      <c r="AB154" s="190"/>
    </row>
    <row r="155" spans="1:28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90"/>
      <c r="AB155" s="190"/>
    </row>
    <row r="156" spans="1:28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90"/>
      <c r="AB156" s="190"/>
    </row>
    <row r="157" spans="1:28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90"/>
      <c r="AB157" s="190"/>
    </row>
    <row r="158" spans="1:28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90"/>
      <c r="AB158" s="190"/>
    </row>
    <row r="159" spans="1:28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90"/>
      <c r="AB159" s="190"/>
    </row>
    <row r="160" spans="1:28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90"/>
      <c r="AB160" s="190"/>
    </row>
    <row r="161" spans="1:28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90"/>
      <c r="AB161" s="190"/>
    </row>
    <row r="162" spans="1:28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90"/>
      <c r="AB162" s="190"/>
    </row>
    <row r="163" spans="1:28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90"/>
      <c r="AB163" s="190"/>
    </row>
    <row r="164" spans="1:28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90"/>
      <c r="AB164" s="190"/>
    </row>
    <row r="165" spans="1:28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90"/>
      <c r="AB165" s="190"/>
    </row>
    <row r="166" spans="1:28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90"/>
      <c r="AB166" s="190"/>
    </row>
    <row r="167" spans="1:28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90"/>
      <c r="AB167" s="190"/>
    </row>
    <row r="168" spans="1:28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90"/>
      <c r="AB168" s="190"/>
    </row>
    <row r="169" spans="1:28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90"/>
      <c r="AB169" s="190"/>
    </row>
    <row r="170" spans="1:28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90"/>
      <c r="AB170" s="190"/>
    </row>
    <row r="171" spans="1:28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90"/>
      <c r="AB171" s="190"/>
    </row>
    <row r="172" spans="1:28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90"/>
      <c r="AB172" s="190"/>
    </row>
    <row r="173" spans="1:28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90"/>
      <c r="AB173" s="190"/>
    </row>
    <row r="174" spans="1:28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90"/>
      <c r="AB174" s="190"/>
    </row>
    <row r="175" spans="1:28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90"/>
      <c r="AB175" s="190"/>
    </row>
    <row r="176" spans="1:28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90"/>
      <c r="AB176" s="190"/>
    </row>
    <row r="177" spans="1:28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90"/>
      <c r="AB177" s="190"/>
    </row>
    <row r="178" spans="1:28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90"/>
      <c r="AB178" s="190"/>
    </row>
    <row r="179" spans="1:28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90"/>
      <c r="AB179" s="190"/>
    </row>
    <row r="180" spans="1:28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90"/>
      <c r="AB180" s="190"/>
    </row>
    <row r="181" spans="1:28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90"/>
      <c r="AB181" s="190"/>
    </row>
    <row r="182" spans="1:28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90"/>
      <c r="AB182" s="190"/>
    </row>
    <row r="183" spans="1:28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90"/>
      <c r="AB183" s="190"/>
    </row>
    <row r="184" spans="1:28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90"/>
      <c r="AB184" s="190"/>
    </row>
    <row r="185" spans="1:28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90"/>
      <c r="AB185" s="190"/>
    </row>
    <row r="186" spans="1:28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90"/>
      <c r="AB186" s="190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</sheetData>
  <sortState ref="A8:AA47">
    <sortCondition ref="A8:A47"/>
    <sortCondition ref="B8:B47"/>
    <sortCondition ref="C8:C47"/>
  </sortState>
  <mergeCells count="25"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  <mergeCell ref="J4:J5"/>
    <mergeCell ref="K4:K5"/>
    <mergeCell ref="A2:A6"/>
    <mergeCell ref="B2:B6"/>
    <mergeCell ref="C2:C6"/>
    <mergeCell ref="F4:F5"/>
    <mergeCell ref="E4:E5"/>
    <mergeCell ref="H4:H5"/>
    <mergeCell ref="G4:G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&amp;L水洗化人口等（令和2年度実績）</oddHeader>
  </headerFooter>
  <colBreaks count="1" manualBreakCount="1">
    <brk id="17" min="1" max="4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45" t="s">
        <v>193</v>
      </c>
      <c r="B2" s="142" t="s">
        <v>194</v>
      </c>
      <c r="C2" s="146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34" t="s">
        <v>219</v>
      </c>
      <c r="AG2" s="135"/>
      <c r="AH2" s="135"/>
      <c r="AI2" s="136"/>
      <c r="AJ2" s="134" t="s">
        <v>220</v>
      </c>
      <c r="AK2" s="135"/>
      <c r="AL2" s="135"/>
      <c r="AM2" s="135"/>
      <c r="AN2" s="135"/>
      <c r="AO2" s="135"/>
      <c r="AP2" s="135"/>
      <c r="AQ2" s="135"/>
      <c r="AR2" s="135"/>
      <c r="AS2" s="136"/>
      <c r="AT2" s="144" t="s">
        <v>221</v>
      </c>
      <c r="AU2" s="142"/>
      <c r="AV2" s="142"/>
      <c r="AW2" s="142"/>
      <c r="AX2" s="142"/>
      <c r="AY2" s="142"/>
      <c r="AZ2" s="134" t="s">
        <v>222</v>
      </c>
      <c r="BA2" s="135"/>
      <c r="BB2" s="135"/>
      <c r="BC2" s="136"/>
    </row>
    <row r="3" spans="1:55" s="100" customFormat="1" ht="13.5" customHeight="1">
      <c r="A3" s="143"/>
      <c r="B3" s="143"/>
      <c r="C3" s="143"/>
      <c r="D3" s="91" t="s">
        <v>200</v>
      </c>
      <c r="E3" s="137" t="s">
        <v>223</v>
      </c>
      <c r="F3" s="135"/>
      <c r="G3" s="136"/>
      <c r="H3" s="138" t="s">
        <v>224</v>
      </c>
      <c r="I3" s="139"/>
      <c r="J3" s="140"/>
      <c r="K3" s="137" t="s">
        <v>225</v>
      </c>
      <c r="L3" s="139"/>
      <c r="M3" s="140"/>
      <c r="N3" s="91" t="s">
        <v>200</v>
      </c>
      <c r="O3" s="137" t="s">
        <v>226</v>
      </c>
      <c r="P3" s="147"/>
      <c r="Q3" s="147"/>
      <c r="R3" s="147"/>
      <c r="S3" s="147"/>
      <c r="T3" s="147"/>
      <c r="U3" s="148"/>
      <c r="V3" s="137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1" t="s">
        <v>200</v>
      </c>
      <c r="AG3" s="142" t="s">
        <v>229</v>
      </c>
      <c r="AH3" s="142" t="s">
        <v>230</v>
      </c>
      <c r="AI3" s="142" t="s">
        <v>231</v>
      </c>
      <c r="AJ3" s="143" t="s">
        <v>200</v>
      </c>
      <c r="AK3" s="142" t="s">
        <v>232</v>
      </c>
      <c r="AL3" s="142" t="s">
        <v>233</v>
      </c>
      <c r="AM3" s="142" t="s">
        <v>234</v>
      </c>
      <c r="AN3" s="142" t="s">
        <v>230</v>
      </c>
      <c r="AO3" s="142" t="s">
        <v>231</v>
      </c>
      <c r="AP3" s="142" t="s">
        <v>235</v>
      </c>
      <c r="AQ3" s="142" t="s">
        <v>236</v>
      </c>
      <c r="AR3" s="142" t="s">
        <v>237</v>
      </c>
      <c r="AS3" s="142" t="s">
        <v>238</v>
      </c>
      <c r="AT3" s="141" t="s">
        <v>200</v>
      </c>
      <c r="AU3" s="142" t="s">
        <v>232</v>
      </c>
      <c r="AV3" s="142" t="s">
        <v>233</v>
      </c>
      <c r="AW3" s="142" t="s">
        <v>234</v>
      </c>
      <c r="AX3" s="142" t="s">
        <v>230</v>
      </c>
      <c r="AY3" s="142" t="s">
        <v>231</v>
      </c>
      <c r="AZ3" s="141" t="s">
        <v>200</v>
      </c>
      <c r="BA3" s="142" t="s">
        <v>229</v>
      </c>
      <c r="BB3" s="142" t="s">
        <v>230</v>
      </c>
      <c r="BC3" s="142" t="s">
        <v>231</v>
      </c>
    </row>
    <row r="4" spans="1:55" s="100" customFormat="1" ht="18.75" customHeight="1">
      <c r="A4" s="143"/>
      <c r="B4" s="143"/>
      <c r="C4" s="143"/>
      <c r="D4" s="91"/>
      <c r="E4" s="91" t="s">
        <v>200</v>
      </c>
      <c r="F4" s="151" t="s">
        <v>239</v>
      </c>
      <c r="G4" s="151" t="s">
        <v>240</v>
      </c>
      <c r="H4" s="91" t="s">
        <v>200</v>
      </c>
      <c r="I4" s="151" t="s">
        <v>239</v>
      </c>
      <c r="J4" s="151" t="s">
        <v>240</v>
      </c>
      <c r="K4" s="91" t="s">
        <v>200</v>
      </c>
      <c r="L4" s="151" t="s">
        <v>239</v>
      </c>
      <c r="M4" s="151" t="s">
        <v>240</v>
      </c>
      <c r="N4" s="91"/>
      <c r="O4" s="91" t="s">
        <v>200</v>
      </c>
      <c r="P4" s="151" t="s">
        <v>229</v>
      </c>
      <c r="Q4" s="149" t="s">
        <v>230</v>
      </c>
      <c r="R4" s="149" t="s">
        <v>231</v>
      </c>
      <c r="S4" s="151" t="s">
        <v>241</v>
      </c>
      <c r="T4" s="151" t="s">
        <v>242</v>
      </c>
      <c r="U4" s="151" t="s">
        <v>243</v>
      </c>
      <c r="V4" s="91" t="s">
        <v>200</v>
      </c>
      <c r="W4" s="151" t="s">
        <v>229</v>
      </c>
      <c r="X4" s="149" t="s">
        <v>230</v>
      </c>
      <c r="Y4" s="149" t="s">
        <v>231</v>
      </c>
      <c r="Z4" s="151" t="s">
        <v>241</v>
      </c>
      <c r="AA4" s="151" t="s">
        <v>242</v>
      </c>
      <c r="AB4" s="151" t="s">
        <v>243</v>
      </c>
      <c r="AC4" s="91" t="s">
        <v>200</v>
      </c>
      <c r="AD4" s="151" t="s">
        <v>239</v>
      </c>
      <c r="AE4" s="151" t="s">
        <v>240</v>
      </c>
      <c r="AF4" s="141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1"/>
      <c r="AU4" s="143"/>
      <c r="AV4" s="143"/>
      <c r="AW4" s="143"/>
      <c r="AX4" s="143"/>
      <c r="AY4" s="143"/>
      <c r="AZ4" s="141"/>
      <c r="BA4" s="143"/>
      <c r="BB4" s="143"/>
      <c r="BC4" s="143"/>
    </row>
    <row r="5" spans="1:55" s="52" customFormat="1" ht="22.5" customHeight="1">
      <c r="A5" s="143"/>
      <c r="B5" s="143"/>
      <c r="C5" s="143"/>
      <c r="D5" s="93"/>
      <c r="E5" s="93"/>
      <c r="F5" s="152"/>
      <c r="G5" s="152"/>
      <c r="H5" s="93"/>
      <c r="I5" s="152"/>
      <c r="J5" s="152"/>
      <c r="K5" s="93"/>
      <c r="L5" s="152"/>
      <c r="M5" s="152"/>
      <c r="N5" s="93"/>
      <c r="O5" s="93"/>
      <c r="P5" s="152"/>
      <c r="Q5" s="150"/>
      <c r="R5" s="150"/>
      <c r="S5" s="152"/>
      <c r="T5" s="152"/>
      <c r="U5" s="152"/>
      <c r="V5" s="93"/>
      <c r="W5" s="152"/>
      <c r="X5" s="150"/>
      <c r="Y5" s="150"/>
      <c r="Z5" s="152"/>
      <c r="AA5" s="152"/>
      <c r="AB5" s="152"/>
      <c r="AC5" s="93"/>
      <c r="AD5" s="152"/>
      <c r="AE5" s="152"/>
      <c r="AF5" s="90"/>
      <c r="AG5" s="90"/>
      <c r="AH5" s="90"/>
      <c r="AI5" s="90"/>
      <c r="AJ5" s="90"/>
      <c r="AK5" s="90"/>
      <c r="AL5" s="143"/>
      <c r="AM5" s="90"/>
      <c r="AN5" s="90"/>
      <c r="AO5" s="90"/>
      <c r="AP5" s="90"/>
      <c r="AQ5" s="90"/>
      <c r="AR5" s="90"/>
      <c r="AS5" s="90"/>
      <c r="AT5" s="90"/>
      <c r="AU5" s="90"/>
      <c r="AV5" s="143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43"/>
      <c r="B6" s="143"/>
      <c r="C6" s="143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青森県</v>
      </c>
      <c r="B7" s="107" t="str">
        <f>水洗化人口等!B7</f>
        <v>02000</v>
      </c>
      <c r="C7" s="106" t="s">
        <v>200</v>
      </c>
      <c r="D7" s="108">
        <f>SUM(E7,+H7,+K7)</f>
        <v>413243</v>
      </c>
      <c r="E7" s="108">
        <f>SUM(F7:G7)</f>
        <v>0</v>
      </c>
      <c r="F7" s="108">
        <f>SUM(F$8:F$207)</f>
        <v>0</v>
      </c>
      <c r="G7" s="108">
        <f>SUM(G$8:G$207)</f>
        <v>0</v>
      </c>
      <c r="H7" s="108">
        <f>SUM(I7:J7)</f>
        <v>8031</v>
      </c>
      <c r="I7" s="108">
        <f>SUM(I$8:I$207)</f>
        <v>0</v>
      </c>
      <c r="J7" s="108">
        <f>SUM(J$8:J$207)</f>
        <v>8031</v>
      </c>
      <c r="K7" s="108">
        <f>SUM(L7:M7)</f>
        <v>405212</v>
      </c>
      <c r="L7" s="108">
        <f>SUM(L$8:L$207)</f>
        <v>114499</v>
      </c>
      <c r="M7" s="108">
        <f>SUM(M$8:M$207)</f>
        <v>290713</v>
      </c>
      <c r="N7" s="108">
        <f>SUM(O7,+V7,+AC7)</f>
        <v>413243</v>
      </c>
      <c r="O7" s="108">
        <f>SUM(P7:U7)</f>
        <v>114499</v>
      </c>
      <c r="P7" s="108">
        <f t="shared" ref="P7:U7" si="0">SUM(P$8:P$207)</f>
        <v>114499</v>
      </c>
      <c r="Q7" s="108">
        <f t="shared" si="0"/>
        <v>0</v>
      </c>
      <c r="R7" s="108">
        <f t="shared" si="0"/>
        <v>0</v>
      </c>
      <c r="S7" s="108">
        <f t="shared" si="0"/>
        <v>0</v>
      </c>
      <c r="T7" s="108">
        <f t="shared" si="0"/>
        <v>0</v>
      </c>
      <c r="U7" s="108">
        <f t="shared" si="0"/>
        <v>0</v>
      </c>
      <c r="V7" s="108">
        <f>SUM(W7:AB7)</f>
        <v>298744</v>
      </c>
      <c r="W7" s="108">
        <f t="shared" ref="W7:AB7" si="1">SUM(W$8:W$207)</f>
        <v>298744</v>
      </c>
      <c r="X7" s="108">
        <f t="shared" si="1"/>
        <v>0</v>
      </c>
      <c r="Y7" s="108">
        <f t="shared" si="1"/>
        <v>0</v>
      </c>
      <c r="Z7" s="108">
        <f t="shared" si="1"/>
        <v>0</v>
      </c>
      <c r="AA7" s="108">
        <f t="shared" si="1"/>
        <v>0</v>
      </c>
      <c r="AB7" s="108">
        <f t="shared" si="1"/>
        <v>0</v>
      </c>
      <c r="AC7" s="108">
        <f>SUM(AD7:AE7)</f>
        <v>0</v>
      </c>
      <c r="AD7" s="108">
        <f>SUM(AD$8:AD$207)</f>
        <v>0</v>
      </c>
      <c r="AE7" s="108">
        <f>SUM(AE$8:AE$207)</f>
        <v>0</v>
      </c>
      <c r="AF7" s="108">
        <f>SUM(AG7:AI7)</f>
        <v>11898</v>
      </c>
      <c r="AG7" s="108">
        <f>SUM(AG$8:AG$207)</f>
        <v>11898</v>
      </c>
      <c r="AH7" s="108">
        <f>SUM(AH$8:AH$207)</f>
        <v>0</v>
      </c>
      <c r="AI7" s="108">
        <f>SUM(AI$8:AI$207)</f>
        <v>0</v>
      </c>
      <c r="AJ7" s="108">
        <f>SUM(AK7:AS7)</f>
        <v>11894</v>
      </c>
      <c r="AK7" s="108">
        <f t="shared" ref="AK7:AS7" si="2">SUM(AK$8:AK$207)</f>
        <v>13</v>
      </c>
      <c r="AL7" s="108">
        <f t="shared" si="2"/>
        <v>0</v>
      </c>
      <c r="AM7" s="108">
        <f t="shared" si="2"/>
        <v>4592</v>
      </c>
      <c r="AN7" s="108">
        <f t="shared" si="2"/>
        <v>2501</v>
      </c>
      <c r="AO7" s="108">
        <f t="shared" si="2"/>
        <v>0</v>
      </c>
      <c r="AP7" s="108">
        <f t="shared" si="2"/>
        <v>0</v>
      </c>
      <c r="AQ7" s="108">
        <f t="shared" si="2"/>
        <v>4522</v>
      </c>
      <c r="AR7" s="108">
        <f t="shared" si="2"/>
        <v>0</v>
      </c>
      <c r="AS7" s="108">
        <f t="shared" si="2"/>
        <v>266</v>
      </c>
      <c r="AT7" s="108">
        <f>SUM(AU7:AY7)</f>
        <v>88</v>
      </c>
      <c r="AU7" s="108">
        <f>SUM(AU$8:AU$207)</f>
        <v>17</v>
      </c>
      <c r="AV7" s="108">
        <f>SUM(AV$8:AV$207)</f>
        <v>0</v>
      </c>
      <c r="AW7" s="108">
        <f>SUM(AW$8:AW$207)</f>
        <v>71</v>
      </c>
      <c r="AX7" s="108">
        <f>SUM(AX$8:AX$207)</f>
        <v>0</v>
      </c>
      <c r="AY7" s="108">
        <f>SUM(AY$8:AY$207)</f>
        <v>0</v>
      </c>
      <c r="AZ7" s="108">
        <f>SUM(BA7:BC7)</f>
        <v>1439</v>
      </c>
      <c r="BA7" s="108">
        <f>SUM(BA$8:BA$207)</f>
        <v>1439</v>
      </c>
      <c r="BB7" s="108">
        <f>SUM(BB$8:BB$207)</f>
        <v>0</v>
      </c>
      <c r="BC7" s="108">
        <f>SUM(BC$8:BC$207)</f>
        <v>0</v>
      </c>
    </row>
    <row r="8" spans="1:55" s="105" customFormat="1" ht="13.5" customHeight="1">
      <c r="A8" s="115" t="s">
        <v>52</v>
      </c>
      <c r="B8" s="113" t="s">
        <v>254</v>
      </c>
      <c r="C8" s="101" t="s">
        <v>255</v>
      </c>
      <c r="D8" s="103">
        <f>SUM(E8,+H8,+K8)</f>
        <v>57226</v>
      </c>
      <c r="E8" s="103">
        <f>SUM(F8:G8)</f>
        <v>0</v>
      </c>
      <c r="F8" s="103">
        <v>0</v>
      </c>
      <c r="G8" s="103">
        <v>0</v>
      </c>
      <c r="H8" s="103">
        <f>SUM(I8:J8)</f>
        <v>0</v>
      </c>
      <c r="I8" s="103">
        <v>0</v>
      </c>
      <c r="J8" s="103">
        <v>0</v>
      </c>
      <c r="K8" s="103">
        <f>SUM(L8:M8)</f>
        <v>57226</v>
      </c>
      <c r="L8" s="103">
        <v>12800</v>
      </c>
      <c r="M8" s="103">
        <v>44426</v>
      </c>
      <c r="N8" s="103">
        <f>SUM(O8,+V8,+AC8)</f>
        <v>57226</v>
      </c>
      <c r="O8" s="103">
        <f>SUM(P8:U8)</f>
        <v>12800</v>
      </c>
      <c r="P8" s="103">
        <v>12800</v>
      </c>
      <c r="Q8" s="103">
        <v>0</v>
      </c>
      <c r="R8" s="103">
        <v>0</v>
      </c>
      <c r="S8" s="103">
        <v>0</v>
      </c>
      <c r="T8" s="103">
        <v>0</v>
      </c>
      <c r="U8" s="103">
        <v>0</v>
      </c>
      <c r="V8" s="103">
        <f>SUM(W8:AB8)</f>
        <v>44426</v>
      </c>
      <c r="W8" s="103">
        <v>44426</v>
      </c>
      <c r="X8" s="103">
        <v>0</v>
      </c>
      <c r="Y8" s="103">
        <v>0</v>
      </c>
      <c r="Z8" s="103">
        <v>0</v>
      </c>
      <c r="AA8" s="103">
        <v>0</v>
      </c>
      <c r="AB8" s="103">
        <v>0</v>
      </c>
      <c r="AC8" s="103">
        <f>SUM(AD8:AE8)</f>
        <v>0</v>
      </c>
      <c r="AD8" s="103">
        <v>0</v>
      </c>
      <c r="AE8" s="103">
        <v>0</v>
      </c>
      <c r="AF8" s="103">
        <f>SUM(AG8:AI8)</f>
        <v>2141</v>
      </c>
      <c r="AG8" s="103">
        <v>2141</v>
      </c>
      <c r="AH8" s="103">
        <v>0</v>
      </c>
      <c r="AI8" s="103">
        <v>0</v>
      </c>
      <c r="AJ8" s="103">
        <f>SUM(AK8:AS8)</f>
        <v>2141</v>
      </c>
      <c r="AK8" s="103">
        <v>0</v>
      </c>
      <c r="AL8" s="103">
        <v>0</v>
      </c>
      <c r="AM8" s="103">
        <v>2141</v>
      </c>
      <c r="AN8" s="103">
        <v>0</v>
      </c>
      <c r="AO8" s="103">
        <v>0</v>
      </c>
      <c r="AP8" s="103">
        <v>0</v>
      </c>
      <c r="AQ8" s="103">
        <v>0</v>
      </c>
      <c r="AR8" s="103">
        <v>0</v>
      </c>
      <c r="AS8" s="103">
        <v>0</v>
      </c>
      <c r="AT8" s="103">
        <f>SUM(AU8:AY8)</f>
        <v>47</v>
      </c>
      <c r="AU8" s="103">
        <v>0</v>
      </c>
      <c r="AV8" s="103">
        <v>0</v>
      </c>
      <c r="AW8" s="103">
        <v>47</v>
      </c>
      <c r="AX8" s="103">
        <v>0</v>
      </c>
      <c r="AY8" s="103">
        <v>0</v>
      </c>
      <c r="AZ8" s="103">
        <f>SUM(BA8:BC8)</f>
        <v>0</v>
      </c>
      <c r="BA8" s="103">
        <v>0</v>
      </c>
      <c r="BB8" s="103">
        <v>0</v>
      </c>
      <c r="BC8" s="103">
        <v>0</v>
      </c>
    </row>
    <row r="9" spans="1:55" s="105" customFormat="1" ht="13.5" customHeight="1">
      <c r="A9" s="115" t="s">
        <v>52</v>
      </c>
      <c r="B9" s="113" t="s">
        <v>258</v>
      </c>
      <c r="C9" s="101" t="s">
        <v>259</v>
      </c>
      <c r="D9" s="103">
        <f>SUM(E9,+H9,+K9)</f>
        <v>17938</v>
      </c>
      <c r="E9" s="103">
        <f>SUM(F9:G9)</f>
        <v>0</v>
      </c>
      <c r="F9" s="103">
        <v>0</v>
      </c>
      <c r="G9" s="103">
        <v>0</v>
      </c>
      <c r="H9" s="103">
        <f>SUM(I9:J9)</f>
        <v>8031</v>
      </c>
      <c r="I9" s="103">
        <v>0</v>
      </c>
      <c r="J9" s="103">
        <v>8031</v>
      </c>
      <c r="K9" s="103">
        <f>SUM(L9:M9)</f>
        <v>9907</v>
      </c>
      <c r="L9" s="103">
        <v>3784</v>
      </c>
      <c r="M9" s="103">
        <v>6123</v>
      </c>
      <c r="N9" s="103">
        <f>SUM(O9,+V9,+AC9)</f>
        <v>17938</v>
      </c>
      <c r="O9" s="103">
        <f>SUM(P9:U9)</f>
        <v>3784</v>
      </c>
      <c r="P9" s="103">
        <v>3784</v>
      </c>
      <c r="Q9" s="103">
        <v>0</v>
      </c>
      <c r="R9" s="103">
        <v>0</v>
      </c>
      <c r="S9" s="103">
        <v>0</v>
      </c>
      <c r="T9" s="103">
        <v>0</v>
      </c>
      <c r="U9" s="103">
        <v>0</v>
      </c>
      <c r="V9" s="103">
        <f>SUM(W9:AB9)</f>
        <v>14154</v>
      </c>
      <c r="W9" s="103">
        <v>14154</v>
      </c>
      <c r="X9" s="103">
        <v>0</v>
      </c>
      <c r="Y9" s="103">
        <v>0</v>
      </c>
      <c r="Z9" s="103">
        <v>0</v>
      </c>
      <c r="AA9" s="103">
        <v>0</v>
      </c>
      <c r="AB9" s="103">
        <v>0</v>
      </c>
      <c r="AC9" s="103">
        <f>SUM(AD9:AE9)</f>
        <v>0</v>
      </c>
      <c r="AD9" s="103">
        <v>0</v>
      </c>
      <c r="AE9" s="103">
        <v>0</v>
      </c>
      <c r="AF9" s="103">
        <f>SUM(AG9:AI9)</f>
        <v>29</v>
      </c>
      <c r="AG9" s="103">
        <v>29</v>
      </c>
      <c r="AH9" s="103">
        <v>0</v>
      </c>
      <c r="AI9" s="103">
        <v>0</v>
      </c>
      <c r="AJ9" s="103">
        <f>SUM(AK9:AS9)</f>
        <v>29</v>
      </c>
      <c r="AK9" s="103">
        <v>0</v>
      </c>
      <c r="AL9" s="103">
        <v>0</v>
      </c>
      <c r="AM9" s="103">
        <v>29</v>
      </c>
      <c r="AN9" s="103">
        <v>0</v>
      </c>
      <c r="AO9" s="103">
        <v>0</v>
      </c>
      <c r="AP9" s="103">
        <v>0</v>
      </c>
      <c r="AQ9" s="103">
        <v>0</v>
      </c>
      <c r="AR9" s="103">
        <v>0</v>
      </c>
      <c r="AS9" s="103">
        <v>0</v>
      </c>
      <c r="AT9" s="103">
        <f>SUM(AU9:AY9)</f>
        <v>0</v>
      </c>
      <c r="AU9" s="103">
        <v>0</v>
      </c>
      <c r="AV9" s="103">
        <v>0</v>
      </c>
      <c r="AW9" s="103">
        <v>0</v>
      </c>
      <c r="AX9" s="103">
        <v>0</v>
      </c>
      <c r="AY9" s="103">
        <v>0</v>
      </c>
      <c r="AZ9" s="103">
        <f>SUM(BA9:BC9)</f>
        <v>0</v>
      </c>
      <c r="BA9" s="103">
        <v>0</v>
      </c>
      <c r="BB9" s="103">
        <v>0</v>
      </c>
      <c r="BC9" s="103">
        <v>0</v>
      </c>
    </row>
    <row r="10" spans="1:55" s="105" customFormat="1" ht="13.5" customHeight="1">
      <c r="A10" s="115" t="s">
        <v>52</v>
      </c>
      <c r="B10" s="113" t="s">
        <v>260</v>
      </c>
      <c r="C10" s="101" t="s">
        <v>261</v>
      </c>
      <c r="D10" s="103">
        <f>SUM(E10,+H10,+K10)</f>
        <v>78794</v>
      </c>
      <c r="E10" s="103">
        <f>SUM(F10:G10)</f>
        <v>0</v>
      </c>
      <c r="F10" s="103">
        <v>0</v>
      </c>
      <c r="G10" s="103">
        <v>0</v>
      </c>
      <c r="H10" s="103">
        <f>SUM(I10:J10)</f>
        <v>0</v>
      </c>
      <c r="I10" s="103">
        <v>0</v>
      </c>
      <c r="J10" s="103">
        <v>0</v>
      </c>
      <c r="K10" s="103">
        <f>SUM(L10:M10)</f>
        <v>78794</v>
      </c>
      <c r="L10" s="103">
        <v>28377</v>
      </c>
      <c r="M10" s="103">
        <v>50417</v>
      </c>
      <c r="N10" s="103">
        <f>SUM(O10,+V10,+AC10)</f>
        <v>78794</v>
      </c>
      <c r="O10" s="103">
        <f>SUM(P10:U10)</f>
        <v>28377</v>
      </c>
      <c r="P10" s="103">
        <v>28377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>SUM(W10:AB10)</f>
        <v>50417</v>
      </c>
      <c r="W10" s="103">
        <v>50417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f>SUM(AD10:AE10)</f>
        <v>0</v>
      </c>
      <c r="AD10" s="103">
        <v>0</v>
      </c>
      <c r="AE10" s="103">
        <v>0</v>
      </c>
      <c r="AF10" s="103">
        <f>SUM(AG10:AI10)</f>
        <v>3520</v>
      </c>
      <c r="AG10" s="103">
        <v>3520</v>
      </c>
      <c r="AH10" s="103">
        <v>0</v>
      </c>
      <c r="AI10" s="103">
        <v>0</v>
      </c>
      <c r="AJ10" s="103">
        <f>SUM(AK10:AS10)</f>
        <v>3520</v>
      </c>
      <c r="AK10" s="103">
        <v>0</v>
      </c>
      <c r="AL10" s="103">
        <v>0</v>
      </c>
      <c r="AM10" s="103">
        <v>127</v>
      </c>
      <c r="AN10" s="103">
        <v>0</v>
      </c>
      <c r="AO10" s="103">
        <v>0</v>
      </c>
      <c r="AP10" s="103">
        <v>0</v>
      </c>
      <c r="AQ10" s="103">
        <v>3300</v>
      </c>
      <c r="AR10" s="103">
        <v>0</v>
      </c>
      <c r="AS10" s="103">
        <v>93</v>
      </c>
      <c r="AT10" s="103">
        <f>SUM(AU10:AY10)</f>
        <v>0</v>
      </c>
      <c r="AU10" s="103">
        <v>0</v>
      </c>
      <c r="AV10" s="103">
        <v>0</v>
      </c>
      <c r="AW10" s="103">
        <v>0</v>
      </c>
      <c r="AX10" s="103">
        <v>0</v>
      </c>
      <c r="AY10" s="103">
        <v>0</v>
      </c>
      <c r="AZ10" s="103">
        <f>SUM(BA10:BC10)</f>
        <v>0</v>
      </c>
      <c r="BA10" s="103">
        <v>0</v>
      </c>
      <c r="BB10" s="103">
        <v>0</v>
      </c>
      <c r="BC10" s="103">
        <v>0</v>
      </c>
    </row>
    <row r="11" spans="1:55" s="105" customFormat="1" ht="13.5" customHeight="1">
      <c r="A11" s="115" t="s">
        <v>52</v>
      </c>
      <c r="B11" s="113" t="s">
        <v>262</v>
      </c>
      <c r="C11" s="101" t="s">
        <v>263</v>
      </c>
      <c r="D11" s="103">
        <f>SUM(E11,+H11,+K11)</f>
        <v>10397</v>
      </c>
      <c r="E11" s="103">
        <f>SUM(F11:G11)</f>
        <v>0</v>
      </c>
      <c r="F11" s="103">
        <v>0</v>
      </c>
      <c r="G11" s="103">
        <v>0</v>
      </c>
      <c r="H11" s="103">
        <f>SUM(I11:J11)</f>
        <v>0</v>
      </c>
      <c r="I11" s="103">
        <v>0</v>
      </c>
      <c r="J11" s="103">
        <v>0</v>
      </c>
      <c r="K11" s="103">
        <f>SUM(L11:M11)</f>
        <v>10397</v>
      </c>
      <c r="L11" s="103">
        <v>1651</v>
      </c>
      <c r="M11" s="103">
        <v>8746</v>
      </c>
      <c r="N11" s="103">
        <f>SUM(O11,+V11,+AC11)</f>
        <v>10397</v>
      </c>
      <c r="O11" s="103">
        <f>SUM(P11:U11)</f>
        <v>1651</v>
      </c>
      <c r="P11" s="103">
        <v>1651</v>
      </c>
      <c r="Q11" s="103">
        <v>0</v>
      </c>
      <c r="R11" s="103">
        <v>0</v>
      </c>
      <c r="S11" s="103">
        <v>0</v>
      </c>
      <c r="T11" s="103">
        <v>0</v>
      </c>
      <c r="U11" s="103">
        <v>0</v>
      </c>
      <c r="V11" s="103">
        <f>SUM(W11:AB11)</f>
        <v>8746</v>
      </c>
      <c r="W11" s="103">
        <v>8746</v>
      </c>
      <c r="X11" s="103">
        <v>0</v>
      </c>
      <c r="Y11" s="103">
        <v>0</v>
      </c>
      <c r="Z11" s="103">
        <v>0</v>
      </c>
      <c r="AA11" s="103">
        <v>0</v>
      </c>
      <c r="AB11" s="103">
        <v>0</v>
      </c>
      <c r="AC11" s="103">
        <f>SUM(AD11:AE11)</f>
        <v>0</v>
      </c>
      <c r="AD11" s="103">
        <v>0</v>
      </c>
      <c r="AE11" s="103">
        <v>0</v>
      </c>
      <c r="AF11" s="103">
        <f>SUM(AG11:AI11)</f>
        <v>16</v>
      </c>
      <c r="AG11" s="103">
        <v>16</v>
      </c>
      <c r="AH11" s="103">
        <v>0</v>
      </c>
      <c r="AI11" s="103">
        <v>0</v>
      </c>
      <c r="AJ11" s="103">
        <f>SUM(AK11:AS11)</f>
        <v>16</v>
      </c>
      <c r="AK11" s="103">
        <v>0</v>
      </c>
      <c r="AL11" s="103">
        <v>0</v>
      </c>
      <c r="AM11" s="103">
        <v>16</v>
      </c>
      <c r="AN11" s="103">
        <v>0</v>
      </c>
      <c r="AO11" s="103">
        <v>0</v>
      </c>
      <c r="AP11" s="103">
        <v>0</v>
      </c>
      <c r="AQ11" s="103">
        <v>0</v>
      </c>
      <c r="AR11" s="103">
        <v>0</v>
      </c>
      <c r="AS11" s="103">
        <v>0</v>
      </c>
      <c r="AT11" s="103">
        <f>SUM(AU11:AY11)</f>
        <v>2</v>
      </c>
      <c r="AU11" s="103">
        <v>0</v>
      </c>
      <c r="AV11" s="103">
        <v>0</v>
      </c>
      <c r="AW11" s="103">
        <v>2</v>
      </c>
      <c r="AX11" s="103">
        <v>0</v>
      </c>
      <c r="AY11" s="103">
        <v>0</v>
      </c>
      <c r="AZ11" s="103">
        <f>SUM(BA11:BC11)</f>
        <v>0</v>
      </c>
      <c r="BA11" s="103">
        <v>0</v>
      </c>
      <c r="BB11" s="103">
        <v>0</v>
      </c>
      <c r="BC11" s="103">
        <v>0</v>
      </c>
    </row>
    <row r="12" spans="1:55" s="105" customFormat="1" ht="13.5" customHeight="1">
      <c r="A12" s="115" t="s">
        <v>52</v>
      </c>
      <c r="B12" s="113" t="s">
        <v>264</v>
      </c>
      <c r="C12" s="101" t="s">
        <v>265</v>
      </c>
      <c r="D12" s="103">
        <f>SUM(E12,+H12,+K12)</f>
        <v>24556</v>
      </c>
      <c r="E12" s="103">
        <f>SUM(F12:G12)</f>
        <v>0</v>
      </c>
      <c r="F12" s="103">
        <v>0</v>
      </c>
      <c r="G12" s="103">
        <v>0</v>
      </c>
      <c r="H12" s="103">
        <f>SUM(I12:J12)</f>
        <v>0</v>
      </c>
      <c r="I12" s="103">
        <v>0</v>
      </c>
      <c r="J12" s="103">
        <v>0</v>
      </c>
      <c r="K12" s="103">
        <f>SUM(L12:M12)</f>
        <v>24556</v>
      </c>
      <c r="L12" s="103">
        <v>5331</v>
      </c>
      <c r="M12" s="103">
        <v>19225</v>
      </c>
      <c r="N12" s="103">
        <f>SUM(O12,+V12,+AC12)</f>
        <v>24556</v>
      </c>
      <c r="O12" s="103">
        <f>SUM(P12:U12)</f>
        <v>5331</v>
      </c>
      <c r="P12" s="103">
        <v>5331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f>SUM(W12:AB12)</f>
        <v>19225</v>
      </c>
      <c r="W12" s="103">
        <v>19225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f>SUM(AD12:AE12)</f>
        <v>0</v>
      </c>
      <c r="AD12" s="103">
        <v>0</v>
      </c>
      <c r="AE12" s="103">
        <v>0</v>
      </c>
      <c r="AF12" s="103">
        <f>SUM(AG12:AI12)</f>
        <v>776</v>
      </c>
      <c r="AG12" s="103">
        <v>776</v>
      </c>
      <c r="AH12" s="103">
        <v>0</v>
      </c>
      <c r="AI12" s="103">
        <v>0</v>
      </c>
      <c r="AJ12" s="103">
        <f>SUM(AK12:AS12)</f>
        <v>776</v>
      </c>
      <c r="AK12" s="103">
        <v>0</v>
      </c>
      <c r="AL12" s="103">
        <v>0</v>
      </c>
      <c r="AM12" s="103">
        <v>0</v>
      </c>
      <c r="AN12" s="103">
        <v>553</v>
      </c>
      <c r="AO12" s="103">
        <v>0</v>
      </c>
      <c r="AP12" s="103">
        <v>0</v>
      </c>
      <c r="AQ12" s="103">
        <v>223</v>
      </c>
      <c r="AR12" s="103">
        <v>0</v>
      </c>
      <c r="AS12" s="103">
        <v>0</v>
      </c>
      <c r="AT12" s="103">
        <f>SUM(AU12:AY12)</f>
        <v>0</v>
      </c>
      <c r="AU12" s="103">
        <v>0</v>
      </c>
      <c r="AV12" s="103">
        <v>0</v>
      </c>
      <c r="AW12" s="103">
        <v>0</v>
      </c>
      <c r="AX12" s="103">
        <v>0</v>
      </c>
      <c r="AY12" s="103">
        <v>0</v>
      </c>
      <c r="AZ12" s="103">
        <f>SUM(BA12:BC12)</f>
        <v>0</v>
      </c>
      <c r="BA12" s="103">
        <v>0</v>
      </c>
      <c r="BB12" s="103">
        <v>0</v>
      </c>
      <c r="BC12" s="103">
        <v>0</v>
      </c>
    </row>
    <row r="13" spans="1:55" s="105" customFormat="1" ht="13.5" customHeight="1">
      <c r="A13" s="115" t="s">
        <v>52</v>
      </c>
      <c r="B13" s="113" t="s">
        <v>266</v>
      </c>
      <c r="C13" s="101" t="s">
        <v>267</v>
      </c>
      <c r="D13" s="103">
        <f>SUM(E13,+H13,+K13)</f>
        <v>15500</v>
      </c>
      <c r="E13" s="103">
        <f>SUM(F13:G13)</f>
        <v>0</v>
      </c>
      <c r="F13" s="103">
        <v>0</v>
      </c>
      <c r="G13" s="103">
        <v>0</v>
      </c>
      <c r="H13" s="103">
        <f>SUM(I13:J13)</f>
        <v>0</v>
      </c>
      <c r="I13" s="103">
        <v>0</v>
      </c>
      <c r="J13" s="103">
        <v>0</v>
      </c>
      <c r="K13" s="103">
        <f>SUM(L13:M13)</f>
        <v>15500</v>
      </c>
      <c r="L13" s="103">
        <v>2750</v>
      </c>
      <c r="M13" s="103">
        <v>12750</v>
      </c>
      <c r="N13" s="103">
        <f>SUM(O13,+V13,+AC13)</f>
        <v>15500</v>
      </c>
      <c r="O13" s="103">
        <f>SUM(P13:U13)</f>
        <v>2750</v>
      </c>
      <c r="P13" s="103">
        <v>2750</v>
      </c>
      <c r="Q13" s="103">
        <v>0</v>
      </c>
      <c r="R13" s="103">
        <v>0</v>
      </c>
      <c r="S13" s="103">
        <v>0</v>
      </c>
      <c r="T13" s="103">
        <v>0</v>
      </c>
      <c r="U13" s="103">
        <v>0</v>
      </c>
      <c r="V13" s="103">
        <f>SUM(W13:AB13)</f>
        <v>12750</v>
      </c>
      <c r="W13" s="103">
        <v>12750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>
        <f>SUM(AD13:AE13)</f>
        <v>0</v>
      </c>
      <c r="AD13" s="103">
        <v>0</v>
      </c>
      <c r="AE13" s="103">
        <v>0</v>
      </c>
      <c r="AF13" s="103">
        <f>SUM(AG13:AI13)</f>
        <v>619</v>
      </c>
      <c r="AG13" s="103">
        <v>619</v>
      </c>
      <c r="AH13" s="103">
        <v>0</v>
      </c>
      <c r="AI13" s="103">
        <v>0</v>
      </c>
      <c r="AJ13" s="103">
        <f>SUM(AK13:AS13)</f>
        <v>619</v>
      </c>
      <c r="AK13" s="103">
        <v>0</v>
      </c>
      <c r="AL13" s="103">
        <v>0</v>
      </c>
      <c r="AM13" s="103">
        <v>88</v>
      </c>
      <c r="AN13" s="103">
        <v>531</v>
      </c>
      <c r="AO13" s="103">
        <v>0</v>
      </c>
      <c r="AP13" s="103">
        <v>0</v>
      </c>
      <c r="AQ13" s="103">
        <v>0</v>
      </c>
      <c r="AR13" s="103">
        <v>0</v>
      </c>
      <c r="AS13" s="103">
        <v>0</v>
      </c>
      <c r="AT13" s="103">
        <f>SUM(AU13:AY13)</f>
        <v>9</v>
      </c>
      <c r="AU13" s="103">
        <v>0</v>
      </c>
      <c r="AV13" s="103">
        <v>0</v>
      </c>
      <c r="AW13" s="103">
        <v>9</v>
      </c>
      <c r="AX13" s="103">
        <v>0</v>
      </c>
      <c r="AY13" s="103">
        <v>0</v>
      </c>
      <c r="AZ13" s="103">
        <f>SUM(BA13:BC13)</f>
        <v>0</v>
      </c>
      <c r="BA13" s="103">
        <v>0</v>
      </c>
      <c r="BB13" s="103">
        <v>0</v>
      </c>
      <c r="BC13" s="103">
        <v>0</v>
      </c>
    </row>
    <row r="14" spans="1:55" s="105" customFormat="1" ht="13.5" customHeight="1">
      <c r="A14" s="115" t="s">
        <v>52</v>
      </c>
      <c r="B14" s="113" t="s">
        <v>268</v>
      </c>
      <c r="C14" s="101" t="s">
        <v>269</v>
      </c>
      <c r="D14" s="103">
        <f>SUM(E14,+H14,+K14)</f>
        <v>12765</v>
      </c>
      <c r="E14" s="103">
        <f>SUM(F14:G14)</f>
        <v>0</v>
      </c>
      <c r="F14" s="103">
        <v>0</v>
      </c>
      <c r="G14" s="103">
        <v>0</v>
      </c>
      <c r="H14" s="103">
        <f>SUM(I14:J14)</f>
        <v>0</v>
      </c>
      <c r="I14" s="103">
        <v>0</v>
      </c>
      <c r="J14" s="103">
        <v>0</v>
      </c>
      <c r="K14" s="103">
        <f>SUM(L14:M14)</f>
        <v>12765</v>
      </c>
      <c r="L14" s="103">
        <v>1273</v>
      </c>
      <c r="M14" s="103">
        <v>11492</v>
      </c>
      <c r="N14" s="103">
        <f>SUM(O14,+V14,+AC14)</f>
        <v>12765</v>
      </c>
      <c r="O14" s="103">
        <f>SUM(P14:U14)</f>
        <v>1273</v>
      </c>
      <c r="P14" s="103">
        <v>1273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>SUM(W14:AB14)</f>
        <v>11492</v>
      </c>
      <c r="W14" s="103">
        <v>11492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>SUM(AD14:AE14)</f>
        <v>0</v>
      </c>
      <c r="AD14" s="103">
        <v>0</v>
      </c>
      <c r="AE14" s="103">
        <v>0</v>
      </c>
      <c r="AF14" s="103">
        <f>SUM(AG14:AI14)</f>
        <v>590</v>
      </c>
      <c r="AG14" s="103">
        <v>590</v>
      </c>
      <c r="AH14" s="103">
        <v>0</v>
      </c>
      <c r="AI14" s="103">
        <v>0</v>
      </c>
      <c r="AJ14" s="103">
        <f>SUM(AK14:AS14)</f>
        <v>590</v>
      </c>
      <c r="AK14" s="103">
        <v>0</v>
      </c>
      <c r="AL14" s="103">
        <v>0</v>
      </c>
      <c r="AM14" s="103">
        <v>46</v>
      </c>
      <c r="AN14" s="103">
        <v>544</v>
      </c>
      <c r="AO14" s="103">
        <v>0</v>
      </c>
      <c r="AP14" s="103">
        <v>0</v>
      </c>
      <c r="AQ14" s="103">
        <v>0</v>
      </c>
      <c r="AR14" s="103">
        <v>0</v>
      </c>
      <c r="AS14" s="103">
        <v>0</v>
      </c>
      <c r="AT14" s="103">
        <f>SUM(AU14:AY14)</f>
        <v>5</v>
      </c>
      <c r="AU14" s="103">
        <v>0</v>
      </c>
      <c r="AV14" s="103">
        <v>0</v>
      </c>
      <c r="AW14" s="103">
        <v>5</v>
      </c>
      <c r="AX14" s="103">
        <v>0</v>
      </c>
      <c r="AY14" s="103">
        <v>0</v>
      </c>
      <c r="AZ14" s="103">
        <f>SUM(BA14:BC14)</f>
        <v>0</v>
      </c>
      <c r="BA14" s="103">
        <v>0</v>
      </c>
      <c r="BB14" s="103">
        <v>0</v>
      </c>
      <c r="BC14" s="103">
        <v>0</v>
      </c>
    </row>
    <row r="15" spans="1:55" s="105" customFormat="1" ht="13.5" customHeight="1">
      <c r="A15" s="115" t="s">
        <v>52</v>
      </c>
      <c r="B15" s="113" t="s">
        <v>270</v>
      </c>
      <c r="C15" s="101" t="s">
        <v>271</v>
      </c>
      <c r="D15" s="103">
        <f>SUM(E15,+H15,+K15)</f>
        <v>42121</v>
      </c>
      <c r="E15" s="103">
        <f>SUM(F15:G15)</f>
        <v>0</v>
      </c>
      <c r="F15" s="103">
        <v>0</v>
      </c>
      <c r="G15" s="103">
        <v>0</v>
      </c>
      <c r="H15" s="103">
        <f>SUM(I15:J15)</f>
        <v>0</v>
      </c>
      <c r="I15" s="103">
        <v>0</v>
      </c>
      <c r="J15" s="103">
        <v>0</v>
      </c>
      <c r="K15" s="103">
        <f>SUM(L15:M15)</f>
        <v>42121</v>
      </c>
      <c r="L15" s="103">
        <v>9351</v>
      </c>
      <c r="M15" s="103">
        <v>32770</v>
      </c>
      <c r="N15" s="103">
        <f>SUM(O15,+V15,+AC15)</f>
        <v>42121</v>
      </c>
      <c r="O15" s="103">
        <f>SUM(P15:U15)</f>
        <v>9351</v>
      </c>
      <c r="P15" s="103">
        <v>9351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f>SUM(W15:AB15)</f>
        <v>32770</v>
      </c>
      <c r="W15" s="103">
        <v>32770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103">
        <f>SUM(AD15:AE15)</f>
        <v>0</v>
      </c>
      <c r="AD15" s="103">
        <v>0</v>
      </c>
      <c r="AE15" s="103">
        <v>0</v>
      </c>
      <c r="AF15" s="103">
        <f>SUM(AG15:AI15)</f>
        <v>105</v>
      </c>
      <c r="AG15" s="103">
        <v>105</v>
      </c>
      <c r="AH15" s="103">
        <v>0</v>
      </c>
      <c r="AI15" s="103">
        <v>0</v>
      </c>
      <c r="AJ15" s="103">
        <f>SUM(AK15:AS15)</f>
        <v>105</v>
      </c>
      <c r="AK15" s="103">
        <v>0</v>
      </c>
      <c r="AL15" s="103">
        <v>0</v>
      </c>
      <c r="AM15" s="103">
        <v>105</v>
      </c>
      <c r="AN15" s="103">
        <v>0</v>
      </c>
      <c r="AO15" s="103">
        <v>0</v>
      </c>
      <c r="AP15" s="103">
        <v>0</v>
      </c>
      <c r="AQ15" s="103">
        <v>0</v>
      </c>
      <c r="AR15" s="103">
        <v>0</v>
      </c>
      <c r="AS15" s="103">
        <v>0</v>
      </c>
      <c r="AT15" s="103">
        <f>SUM(AU15:AY15)</f>
        <v>0</v>
      </c>
      <c r="AU15" s="103">
        <v>0</v>
      </c>
      <c r="AV15" s="103">
        <v>0</v>
      </c>
      <c r="AW15" s="103">
        <v>0</v>
      </c>
      <c r="AX15" s="103">
        <v>0</v>
      </c>
      <c r="AY15" s="103">
        <v>0</v>
      </c>
      <c r="AZ15" s="103">
        <f>SUM(BA15:BC15)</f>
        <v>954</v>
      </c>
      <c r="BA15" s="103">
        <v>954</v>
      </c>
      <c r="BB15" s="103">
        <v>0</v>
      </c>
      <c r="BC15" s="103">
        <v>0</v>
      </c>
    </row>
    <row r="16" spans="1:55" s="105" customFormat="1" ht="13.5" customHeight="1">
      <c r="A16" s="115" t="s">
        <v>52</v>
      </c>
      <c r="B16" s="113" t="s">
        <v>272</v>
      </c>
      <c r="C16" s="101" t="s">
        <v>273</v>
      </c>
      <c r="D16" s="103">
        <f>SUM(E16,+H16,+K16)</f>
        <v>11529</v>
      </c>
      <c r="E16" s="103">
        <f>SUM(F16:G16)</f>
        <v>0</v>
      </c>
      <c r="F16" s="103">
        <v>0</v>
      </c>
      <c r="G16" s="103">
        <v>0</v>
      </c>
      <c r="H16" s="103">
        <f>SUM(I16:J16)</f>
        <v>0</v>
      </c>
      <c r="I16" s="103">
        <v>0</v>
      </c>
      <c r="J16" s="103">
        <v>0</v>
      </c>
      <c r="K16" s="103">
        <f>SUM(L16:M16)</f>
        <v>11529</v>
      </c>
      <c r="L16" s="103">
        <v>3238</v>
      </c>
      <c r="M16" s="103">
        <v>8291</v>
      </c>
      <c r="N16" s="103">
        <f>SUM(O16,+V16,+AC16)</f>
        <v>11529</v>
      </c>
      <c r="O16" s="103">
        <f>SUM(P16:U16)</f>
        <v>3238</v>
      </c>
      <c r="P16" s="103">
        <v>3238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f>SUM(W16:AB16)</f>
        <v>8291</v>
      </c>
      <c r="W16" s="103">
        <v>8291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f>SUM(AD16:AE16)</f>
        <v>0</v>
      </c>
      <c r="AD16" s="103">
        <v>0</v>
      </c>
      <c r="AE16" s="103">
        <v>0</v>
      </c>
      <c r="AF16" s="103">
        <f>SUM(AG16:AI16)</f>
        <v>364</v>
      </c>
      <c r="AG16" s="103">
        <v>364</v>
      </c>
      <c r="AH16" s="103">
        <v>0</v>
      </c>
      <c r="AI16" s="103">
        <v>0</v>
      </c>
      <c r="AJ16" s="103">
        <f>SUM(AK16:AS16)</f>
        <v>364</v>
      </c>
      <c r="AK16" s="103">
        <v>0</v>
      </c>
      <c r="AL16" s="103">
        <v>0</v>
      </c>
      <c r="AM16" s="103">
        <v>0</v>
      </c>
      <c r="AN16" s="103">
        <v>105</v>
      </c>
      <c r="AO16" s="103">
        <v>0</v>
      </c>
      <c r="AP16" s="103">
        <v>0</v>
      </c>
      <c r="AQ16" s="103">
        <v>259</v>
      </c>
      <c r="AR16" s="103">
        <v>0</v>
      </c>
      <c r="AS16" s="103">
        <v>0</v>
      </c>
      <c r="AT16" s="103">
        <f>SUM(AU16:AY16)</f>
        <v>0</v>
      </c>
      <c r="AU16" s="103">
        <v>0</v>
      </c>
      <c r="AV16" s="103">
        <v>0</v>
      </c>
      <c r="AW16" s="103">
        <v>0</v>
      </c>
      <c r="AX16" s="103">
        <v>0</v>
      </c>
      <c r="AY16" s="103">
        <v>0</v>
      </c>
      <c r="AZ16" s="103">
        <f>SUM(BA16:BC16)</f>
        <v>0</v>
      </c>
      <c r="BA16" s="103">
        <v>0</v>
      </c>
      <c r="BB16" s="103">
        <v>0</v>
      </c>
      <c r="BC16" s="103">
        <v>0</v>
      </c>
    </row>
    <row r="17" spans="1:55" s="105" customFormat="1" ht="13.5" customHeight="1">
      <c r="A17" s="115" t="s">
        <v>52</v>
      </c>
      <c r="B17" s="113" t="s">
        <v>274</v>
      </c>
      <c r="C17" s="101" t="s">
        <v>275</v>
      </c>
      <c r="D17" s="103">
        <f>SUM(E17,+H17,+K17)</f>
        <v>4816</v>
      </c>
      <c r="E17" s="103">
        <f>SUM(F17:G17)</f>
        <v>0</v>
      </c>
      <c r="F17" s="103">
        <v>0</v>
      </c>
      <c r="G17" s="103">
        <v>0</v>
      </c>
      <c r="H17" s="103">
        <f>SUM(I17:J17)</f>
        <v>0</v>
      </c>
      <c r="I17" s="103">
        <v>0</v>
      </c>
      <c r="J17" s="103">
        <v>0</v>
      </c>
      <c r="K17" s="103">
        <f>SUM(L17:M17)</f>
        <v>4816</v>
      </c>
      <c r="L17" s="103">
        <v>1378</v>
      </c>
      <c r="M17" s="103">
        <v>3438</v>
      </c>
      <c r="N17" s="103">
        <f>SUM(O17,+V17,+AC17)</f>
        <v>4816</v>
      </c>
      <c r="O17" s="103">
        <f>SUM(P17:U17)</f>
        <v>1378</v>
      </c>
      <c r="P17" s="103">
        <v>1378</v>
      </c>
      <c r="Q17" s="103">
        <v>0</v>
      </c>
      <c r="R17" s="103">
        <v>0</v>
      </c>
      <c r="S17" s="103">
        <v>0</v>
      </c>
      <c r="T17" s="103">
        <v>0</v>
      </c>
      <c r="U17" s="103">
        <v>0</v>
      </c>
      <c r="V17" s="103">
        <f>SUM(W17:AB17)</f>
        <v>3438</v>
      </c>
      <c r="W17" s="103">
        <v>3438</v>
      </c>
      <c r="X17" s="103">
        <v>0</v>
      </c>
      <c r="Y17" s="103">
        <v>0</v>
      </c>
      <c r="Z17" s="103">
        <v>0</v>
      </c>
      <c r="AA17" s="103">
        <v>0</v>
      </c>
      <c r="AB17" s="103">
        <v>0</v>
      </c>
      <c r="AC17" s="103">
        <f>SUM(AD17:AE17)</f>
        <v>0</v>
      </c>
      <c r="AD17" s="103">
        <v>0</v>
      </c>
      <c r="AE17" s="103">
        <v>0</v>
      </c>
      <c r="AF17" s="103">
        <f>SUM(AG17:AI17)</f>
        <v>7</v>
      </c>
      <c r="AG17" s="103">
        <v>7</v>
      </c>
      <c r="AH17" s="103">
        <v>0</v>
      </c>
      <c r="AI17" s="103">
        <v>0</v>
      </c>
      <c r="AJ17" s="103">
        <f>SUM(AK17:AS17)</f>
        <v>7</v>
      </c>
      <c r="AK17" s="103">
        <v>0</v>
      </c>
      <c r="AL17" s="103">
        <v>0</v>
      </c>
      <c r="AM17" s="103">
        <v>7</v>
      </c>
      <c r="AN17" s="103">
        <v>0</v>
      </c>
      <c r="AO17" s="103">
        <v>0</v>
      </c>
      <c r="AP17" s="103">
        <v>0</v>
      </c>
      <c r="AQ17" s="103">
        <v>0</v>
      </c>
      <c r="AR17" s="103">
        <v>0</v>
      </c>
      <c r="AS17" s="103">
        <v>0</v>
      </c>
      <c r="AT17" s="103">
        <f>SUM(AU17:AY17)</f>
        <v>0</v>
      </c>
      <c r="AU17" s="103">
        <v>0</v>
      </c>
      <c r="AV17" s="103">
        <v>0</v>
      </c>
      <c r="AW17" s="103">
        <v>0</v>
      </c>
      <c r="AX17" s="103">
        <v>0</v>
      </c>
      <c r="AY17" s="103">
        <v>0</v>
      </c>
      <c r="AZ17" s="103">
        <f>SUM(BA17:BC17)</f>
        <v>0</v>
      </c>
      <c r="BA17" s="103">
        <v>0</v>
      </c>
      <c r="BB17" s="103">
        <v>0</v>
      </c>
      <c r="BC17" s="103">
        <v>0</v>
      </c>
    </row>
    <row r="18" spans="1:55" s="105" customFormat="1" ht="13.5" customHeight="1">
      <c r="A18" s="115" t="s">
        <v>52</v>
      </c>
      <c r="B18" s="113" t="s">
        <v>276</v>
      </c>
      <c r="C18" s="101" t="s">
        <v>277</v>
      </c>
      <c r="D18" s="103">
        <f>SUM(E18,+H18,+K18)</f>
        <v>5611</v>
      </c>
      <c r="E18" s="103">
        <f>SUM(F18:G18)</f>
        <v>0</v>
      </c>
      <c r="F18" s="103">
        <v>0</v>
      </c>
      <c r="G18" s="103">
        <v>0</v>
      </c>
      <c r="H18" s="103">
        <f>SUM(I18:J18)</f>
        <v>0</v>
      </c>
      <c r="I18" s="103">
        <v>0</v>
      </c>
      <c r="J18" s="103">
        <v>0</v>
      </c>
      <c r="K18" s="103">
        <f>SUM(L18:M18)</f>
        <v>5611</v>
      </c>
      <c r="L18" s="103">
        <v>1159</v>
      </c>
      <c r="M18" s="103">
        <v>4452</v>
      </c>
      <c r="N18" s="103">
        <f>SUM(O18,+V18,+AC18)</f>
        <v>5611</v>
      </c>
      <c r="O18" s="103">
        <f>SUM(P18:U18)</f>
        <v>1159</v>
      </c>
      <c r="P18" s="103">
        <v>1159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f>SUM(W18:AB18)</f>
        <v>4452</v>
      </c>
      <c r="W18" s="103">
        <v>4452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f>SUM(AD18:AE18)</f>
        <v>0</v>
      </c>
      <c r="AD18" s="103">
        <v>0</v>
      </c>
      <c r="AE18" s="103">
        <v>0</v>
      </c>
      <c r="AF18" s="103">
        <f>SUM(AG18:AI18)</f>
        <v>208</v>
      </c>
      <c r="AG18" s="103">
        <v>208</v>
      </c>
      <c r="AH18" s="103">
        <v>0</v>
      </c>
      <c r="AI18" s="103">
        <v>0</v>
      </c>
      <c r="AJ18" s="103">
        <f>SUM(AK18:AS18)</f>
        <v>208</v>
      </c>
      <c r="AK18" s="103">
        <v>0</v>
      </c>
      <c r="AL18" s="103">
        <v>0</v>
      </c>
      <c r="AM18" s="103">
        <v>208</v>
      </c>
      <c r="AN18" s="103">
        <v>0</v>
      </c>
      <c r="AO18" s="103">
        <v>0</v>
      </c>
      <c r="AP18" s="103">
        <v>0</v>
      </c>
      <c r="AQ18" s="103">
        <v>0</v>
      </c>
      <c r="AR18" s="103">
        <v>0</v>
      </c>
      <c r="AS18" s="103">
        <v>0</v>
      </c>
      <c r="AT18" s="103">
        <f>SUM(AU18:AY18)</f>
        <v>0</v>
      </c>
      <c r="AU18" s="103">
        <v>0</v>
      </c>
      <c r="AV18" s="103">
        <v>0</v>
      </c>
      <c r="AW18" s="103">
        <v>0</v>
      </c>
      <c r="AX18" s="103">
        <v>0</v>
      </c>
      <c r="AY18" s="103">
        <v>0</v>
      </c>
      <c r="AZ18" s="103">
        <f>SUM(BA18:BC18)</f>
        <v>0</v>
      </c>
      <c r="BA18" s="103">
        <v>0</v>
      </c>
      <c r="BB18" s="103">
        <v>0</v>
      </c>
      <c r="BC18" s="103">
        <v>0</v>
      </c>
    </row>
    <row r="19" spans="1:55" s="105" customFormat="1" ht="13.5" customHeight="1">
      <c r="A19" s="115" t="s">
        <v>52</v>
      </c>
      <c r="B19" s="113" t="s">
        <v>278</v>
      </c>
      <c r="C19" s="101" t="s">
        <v>279</v>
      </c>
      <c r="D19" s="103">
        <f>SUM(E19,+H19,+K19)</f>
        <v>2056</v>
      </c>
      <c r="E19" s="103">
        <f>SUM(F19:G19)</f>
        <v>0</v>
      </c>
      <c r="F19" s="103">
        <v>0</v>
      </c>
      <c r="G19" s="103">
        <v>0</v>
      </c>
      <c r="H19" s="103">
        <f>SUM(I19:J19)</f>
        <v>0</v>
      </c>
      <c r="I19" s="103">
        <v>0</v>
      </c>
      <c r="J19" s="103">
        <v>0</v>
      </c>
      <c r="K19" s="103">
        <f>SUM(L19:M19)</f>
        <v>2056</v>
      </c>
      <c r="L19" s="103">
        <v>525</v>
      </c>
      <c r="M19" s="103">
        <v>1531</v>
      </c>
      <c r="N19" s="103">
        <f>SUM(O19,+V19,+AC19)</f>
        <v>2056</v>
      </c>
      <c r="O19" s="103">
        <f>SUM(P19:U19)</f>
        <v>525</v>
      </c>
      <c r="P19" s="103">
        <v>525</v>
      </c>
      <c r="Q19" s="103">
        <v>0</v>
      </c>
      <c r="R19" s="103">
        <v>0</v>
      </c>
      <c r="S19" s="103">
        <v>0</v>
      </c>
      <c r="T19" s="103">
        <v>0</v>
      </c>
      <c r="U19" s="103">
        <v>0</v>
      </c>
      <c r="V19" s="103">
        <f>SUM(W19:AB19)</f>
        <v>1531</v>
      </c>
      <c r="W19" s="103">
        <v>1531</v>
      </c>
      <c r="X19" s="103">
        <v>0</v>
      </c>
      <c r="Y19" s="103">
        <v>0</v>
      </c>
      <c r="Z19" s="103">
        <v>0</v>
      </c>
      <c r="AA19" s="103">
        <v>0</v>
      </c>
      <c r="AB19" s="103">
        <v>0</v>
      </c>
      <c r="AC19" s="103">
        <f>SUM(AD19:AE19)</f>
        <v>0</v>
      </c>
      <c r="AD19" s="103">
        <v>0</v>
      </c>
      <c r="AE19" s="103">
        <v>0</v>
      </c>
      <c r="AF19" s="103">
        <f>SUM(AG19:AI19)</f>
        <v>86</v>
      </c>
      <c r="AG19" s="103">
        <v>86</v>
      </c>
      <c r="AH19" s="103">
        <v>0</v>
      </c>
      <c r="AI19" s="103">
        <v>0</v>
      </c>
      <c r="AJ19" s="103">
        <f>SUM(AK19:AS19)</f>
        <v>86</v>
      </c>
      <c r="AK19" s="103">
        <v>0</v>
      </c>
      <c r="AL19" s="103">
        <v>0</v>
      </c>
      <c r="AM19" s="103">
        <v>86</v>
      </c>
      <c r="AN19" s="103">
        <v>0</v>
      </c>
      <c r="AO19" s="103">
        <v>0</v>
      </c>
      <c r="AP19" s="103">
        <v>0</v>
      </c>
      <c r="AQ19" s="103">
        <v>0</v>
      </c>
      <c r="AR19" s="103">
        <v>0</v>
      </c>
      <c r="AS19" s="103">
        <v>0</v>
      </c>
      <c r="AT19" s="103">
        <f>SUM(AU19:AY19)</f>
        <v>0</v>
      </c>
      <c r="AU19" s="103">
        <v>0</v>
      </c>
      <c r="AV19" s="103">
        <v>0</v>
      </c>
      <c r="AW19" s="103">
        <v>0</v>
      </c>
      <c r="AX19" s="103">
        <v>0</v>
      </c>
      <c r="AY19" s="103">
        <v>0</v>
      </c>
      <c r="AZ19" s="103">
        <f>SUM(BA19:BC19)</f>
        <v>0</v>
      </c>
      <c r="BA19" s="103">
        <v>0</v>
      </c>
      <c r="BB19" s="103">
        <v>0</v>
      </c>
      <c r="BC19" s="103">
        <v>0</v>
      </c>
    </row>
    <row r="20" spans="1:55" s="105" customFormat="1" ht="13.5" customHeight="1">
      <c r="A20" s="115" t="s">
        <v>52</v>
      </c>
      <c r="B20" s="113" t="s">
        <v>280</v>
      </c>
      <c r="C20" s="101" t="s">
        <v>281</v>
      </c>
      <c r="D20" s="103">
        <f>SUM(E20,+H20,+K20)</f>
        <v>1788</v>
      </c>
      <c r="E20" s="103">
        <f>SUM(F20:G20)</f>
        <v>0</v>
      </c>
      <c r="F20" s="103">
        <v>0</v>
      </c>
      <c r="G20" s="103">
        <v>0</v>
      </c>
      <c r="H20" s="103">
        <f>SUM(I20:J20)</f>
        <v>0</v>
      </c>
      <c r="I20" s="103">
        <v>0</v>
      </c>
      <c r="J20" s="103">
        <v>0</v>
      </c>
      <c r="K20" s="103">
        <f>SUM(L20:M20)</f>
        <v>1788</v>
      </c>
      <c r="L20" s="103">
        <v>383</v>
      </c>
      <c r="M20" s="103">
        <v>1405</v>
      </c>
      <c r="N20" s="103">
        <f>SUM(O20,+V20,+AC20)</f>
        <v>1788</v>
      </c>
      <c r="O20" s="103">
        <f>SUM(P20:U20)</f>
        <v>383</v>
      </c>
      <c r="P20" s="103">
        <v>383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>SUM(W20:AB20)</f>
        <v>1405</v>
      </c>
      <c r="W20" s="103">
        <v>1405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f>SUM(AD20:AE20)</f>
        <v>0</v>
      </c>
      <c r="AD20" s="103">
        <v>0</v>
      </c>
      <c r="AE20" s="103">
        <v>0</v>
      </c>
      <c r="AF20" s="103">
        <f>SUM(AG20:AI20)</f>
        <v>75</v>
      </c>
      <c r="AG20" s="103">
        <v>75</v>
      </c>
      <c r="AH20" s="103">
        <v>0</v>
      </c>
      <c r="AI20" s="103">
        <v>0</v>
      </c>
      <c r="AJ20" s="103">
        <f>SUM(AK20:AS20)</f>
        <v>75</v>
      </c>
      <c r="AK20" s="103">
        <v>0</v>
      </c>
      <c r="AL20" s="103">
        <v>0</v>
      </c>
      <c r="AM20" s="103">
        <v>75</v>
      </c>
      <c r="AN20" s="103">
        <v>0</v>
      </c>
      <c r="AO20" s="103">
        <v>0</v>
      </c>
      <c r="AP20" s="103">
        <v>0</v>
      </c>
      <c r="AQ20" s="103">
        <v>0</v>
      </c>
      <c r="AR20" s="103">
        <v>0</v>
      </c>
      <c r="AS20" s="103">
        <v>0</v>
      </c>
      <c r="AT20" s="103">
        <f>SUM(AU20:AY20)</f>
        <v>0</v>
      </c>
      <c r="AU20" s="103">
        <v>0</v>
      </c>
      <c r="AV20" s="103">
        <v>0</v>
      </c>
      <c r="AW20" s="103">
        <v>0</v>
      </c>
      <c r="AX20" s="103">
        <v>0</v>
      </c>
      <c r="AY20" s="103">
        <v>0</v>
      </c>
      <c r="AZ20" s="103">
        <f>SUM(BA20:BC20)</f>
        <v>0</v>
      </c>
      <c r="BA20" s="103">
        <v>0</v>
      </c>
      <c r="BB20" s="103">
        <v>0</v>
      </c>
      <c r="BC20" s="103">
        <v>0</v>
      </c>
    </row>
    <row r="21" spans="1:55" s="105" customFormat="1" ht="13.5" customHeight="1">
      <c r="A21" s="115" t="s">
        <v>52</v>
      </c>
      <c r="B21" s="113" t="s">
        <v>282</v>
      </c>
      <c r="C21" s="101" t="s">
        <v>283</v>
      </c>
      <c r="D21" s="103">
        <f>SUM(E21,+H21,+K21)</f>
        <v>3018</v>
      </c>
      <c r="E21" s="103">
        <f>SUM(F21:G21)</f>
        <v>0</v>
      </c>
      <c r="F21" s="103">
        <v>0</v>
      </c>
      <c r="G21" s="103">
        <v>0</v>
      </c>
      <c r="H21" s="103">
        <f>SUM(I21:J21)</f>
        <v>0</v>
      </c>
      <c r="I21" s="103">
        <v>0</v>
      </c>
      <c r="J21" s="103">
        <v>0</v>
      </c>
      <c r="K21" s="103">
        <f>SUM(L21:M21)</f>
        <v>3018</v>
      </c>
      <c r="L21" s="103">
        <v>1416</v>
      </c>
      <c r="M21" s="103">
        <v>1602</v>
      </c>
      <c r="N21" s="103">
        <f>SUM(O21,+V21,+AC21)</f>
        <v>3018</v>
      </c>
      <c r="O21" s="103">
        <f>SUM(P21:U21)</f>
        <v>1416</v>
      </c>
      <c r="P21" s="103">
        <v>1416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f>SUM(W21:AB21)</f>
        <v>1602</v>
      </c>
      <c r="W21" s="103">
        <v>1602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f>SUM(AD21:AE21)</f>
        <v>0</v>
      </c>
      <c r="AD21" s="103">
        <v>0</v>
      </c>
      <c r="AE21" s="103">
        <v>0</v>
      </c>
      <c r="AF21" s="103">
        <f>SUM(AG21:AI21)</f>
        <v>127</v>
      </c>
      <c r="AG21" s="103">
        <v>127</v>
      </c>
      <c r="AH21" s="103">
        <v>0</v>
      </c>
      <c r="AI21" s="103">
        <v>0</v>
      </c>
      <c r="AJ21" s="103">
        <f>SUM(AK21:AS21)</f>
        <v>127</v>
      </c>
      <c r="AK21" s="103">
        <v>0</v>
      </c>
      <c r="AL21" s="103">
        <v>0</v>
      </c>
      <c r="AM21" s="103">
        <v>127</v>
      </c>
      <c r="AN21" s="103">
        <v>0</v>
      </c>
      <c r="AO21" s="103">
        <v>0</v>
      </c>
      <c r="AP21" s="103">
        <v>0</v>
      </c>
      <c r="AQ21" s="103">
        <v>0</v>
      </c>
      <c r="AR21" s="103">
        <v>0</v>
      </c>
      <c r="AS21" s="103">
        <v>0</v>
      </c>
      <c r="AT21" s="103">
        <f>SUM(AU21:AY21)</f>
        <v>0</v>
      </c>
      <c r="AU21" s="103">
        <v>0</v>
      </c>
      <c r="AV21" s="103">
        <v>0</v>
      </c>
      <c r="AW21" s="103">
        <v>0</v>
      </c>
      <c r="AX21" s="103">
        <v>0</v>
      </c>
      <c r="AY21" s="103">
        <v>0</v>
      </c>
      <c r="AZ21" s="103">
        <f>SUM(BA21:BC21)</f>
        <v>0</v>
      </c>
      <c r="BA21" s="103">
        <v>0</v>
      </c>
      <c r="BB21" s="103">
        <v>0</v>
      </c>
      <c r="BC21" s="103">
        <v>0</v>
      </c>
    </row>
    <row r="22" spans="1:55" s="105" customFormat="1" ht="13.5" customHeight="1">
      <c r="A22" s="115" t="s">
        <v>52</v>
      </c>
      <c r="B22" s="113" t="s">
        <v>284</v>
      </c>
      <c r="C22" s="101" t="s">
        <v>285</v>
      </c>
      <c r="D22" s="103">
        <f>SUM(E22,+H22,+K22)</f>
        <v>3816</v>
      </c>
      <c r="E22" s="103">
        <f>SUM(F22:G22)</f>
        <v>0</v>
      </c>
      <c r="F22" s="103">
        <v>0</v>
      </c>
      <c r="G22" s="103">
        <v>0</v>
      </c>
      <c r="H22" s="103">
        <f>SUM(I22:J22)</f>
        <v>0</v>
      </c>
      <c r="I22" s="103">
        <v>0</v>
      </c>
      <c r="J22" s="103">
        <v>0</v>
      </c>
      <c r="K22" s="103">
        <f>SUM(L22:M22)</f>
        <v>3816</v>
      </c>
      <c r="L22" s="103">
        <v>2610</v>
      </c>
      <c r="M22" s="103">
        <v>1206</v>
      </c>
      <c r="N22" s="103">
        <f>SUM(O22,+V22,+AC22)</f>
        <v>3816</v>
      </c>
      <c r="O22" s="103">
        <f>SUM(P22:U22)</f>
        <v>2610</v>
      </c>
      <c r="P22" s="103">
        <v>2610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3">
        <f>SUM(W22:AB22)</f>
        <v>1206</v>
      </c>
      <c r="W22" s="103">
        <v>1206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f>SUM(AD22:AE22)</f>
        <v>0</v>
      </c>
      <c r="AD22" s="103">
        <v>0</v>
      </c>
      <c r="AE22" s="103">
        <v>0</v>
      </c>
      <c r="AF22" s="103">
        <f>SUM(AG22:AI22)</f>
        <v>203</v>
      </c>
      <c r="AG22" s="103">
        <v>203</v>
      </c>
      <c r="AH22" s="103">
        <v>0</v>
      </c>
      <c r="AI22" s="103">
        <v>0</v>
      </c>
      <c r="AJ22" s="103">
        <f>SUM(AK22:AS22)</f>
        <v>203</v>
      </c>
      <c r="AK22" s="103">
        <v>0</v>
      </c>
      <c r="AL22" s="103">
        <v>0</v>
      </c>
      <c r="AM22" s="103">
        <v>0</v>
      </c>
      <c r="AN22" s="103">
        <v>0</v>
      </c>
      <c r="AO22" s="103">
        <v>0</v>
      </c>
      <c r="AP22" s="103">
        <v>0</v>
      </c>
      <c r="AQ22" s="103">
        <v>203</v>
      </c>
      <c r="AR22" s="103">
        <v>0</v>
      </c>
      <c r="AS22" s="103">
        <v>0</v>
      </c>
      <c r="AT22" s="103">
        <f>SUM(AU22:AY22)</f>
        <v>0</v>
      </c>
      <c r="AU22" s="103">
        <v>0</v>
      </c>
      <c r="AV22" s="103">
        <v>0</v>
      </c>
      <c r="AW22" s="103">
        <v>0</v>
      </c>
      <c r="AX22" s="103">
        <v>0</v>
      </c>
      <c r="AY22" s="103">
        <v>0</v>
      </c>
      <c r="AZ22" s="103">
        <f>SUM(BA22:BC22)</f>
        <v>0</v>
      </c>
      <c r="BA22" s="103">
        <v>0</v>
      </c>
      <c r="BB22" s="103">
        <v>0</v>
      </c>
      <c r="BC22" s="103">
        <v>0</v>
      </c>
    </row>
    <row r="23" spans="1:55" s="105" customFormat="1" ht="13.5" customHeight="1">
      <c r="A23" s="115" t="s">
        <v>52</v>
      </c>
      <c r="B23" s="113" t="s">
        <v>286</v>
      </c>
      <c r="C23" s="101" t="s">
        <v>287</v>
      </c>
      <c r="D23" s="103">
        <f>SUM(E23,+H23,+K23)</f>
        <v>3082</v>
      </c>
      <c r="E23" s="103">
        <f>SUM(F23:G23)</f>
        <v>0</v>
      </c>
      <c r="F23" s="103">
        <v>0</v>
      </c>
      <c r="G23" s="103">
        <v>0</v>
      </c>
      <c r="H23" s="103">
        <f>SUM(I23:J23)</f>
        <v>0</v>
      </c>
      <c r="I23" s="103">
        <v>0</v>
      </c>
      <c r="J23" s="103">
        <v>0</v>
      </c>
      <c r="K23" s="103">
        <f>SUM(L23:M23)</f>
        <v>3082</v>
      </c>
      <c r="L23" s="103">
        <v>2454</v>
      </c>
      <c r="M23" s="103">
        <v>628</v>
      </c>
      <c r="N23" s="103">
        <f>SUM(O23,+V23,+AC23)</f>
        <v>3082</v>
      </c>
      <c r="O23" s="103">
        <f>SUM(P23:U23)</f>
        <v>2454</v>
      </c>
      <c r="P23" s="103">
        <v>2454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f>SUM(W23:AB23)</f>
        <v>628</v>
      </c>
      <c r="W23" s="103">
        <v>628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f>SUM(AD23:AE23)</f>
        <v>0</v>
      </c>
      <c r="AD23" s="103">
        <v>0</v>
      </c>
      <c r="AE23" s="103">
        <v>0</v>
      </c>
      <c r="AF23" s="103">
        <f>SUM(AG23:AI23)</f>
        <v>164</v>
      </c>
      <c r="AG23" s="103">
        <v>164</v>
      </c>
      <c r="AH23" s="103">
        <v>0</v>
      </c>
      <c r="AI23" s="103">
        <v>0</v>
      </c>
      <c r="AJ23" s="103">
        <f>SUM(AK23:AS23)</f>
        <v>164</v>
      </c>
      <c r="AK23" s="103">
        <v>0</v>
      </c>
      <c r="AL23" s="103">
        <v>0</v>
      </c>
      <c r="AM23" s="103">
        <v>0</v>
      </c>
      <c r="AN23" s="103">
        <v>0</v>
      </c>
      <c r="AO23" s="103">
        <v>0</v>
      </c>
      <c r="AP23" s="103">
        <v>0</v>
      </c>
      <c r="AQ23" s="103">
        <v>0</v>
      </c>
      <c r="AR23" s="103">
        <v>0</v>
      </c>
      <c r="AS23" s="103">
        <v>164</v>
      </c>
      <c r="AT23" s="103">
        <f>SUM(AU23:AY23)</f>
        <v>0</v>
      </c>
      <c r="AU23" s="103">
        <v>0</v>
      </c>
      <c r="AV23" s="103">
        <v>0</v>
      </c>
      <c r="AW23" s="103">
        <v>0</v>
      </c>
      <c r="AX23" s="103">
        <v>0</v>
      </c>
      <c r="AY23" s="103">
        <v>0</v>
      </c>
      <c r="AZ23" s="103">
        <f>SUM(BA23:BC23)</f>
        <v>0</v>
      </c>
      <c r="BA23" s="103">
        <v>0</v>
      </c>
      <c r="BB23" s="103">
        <v>0</v>
      </c>
      <c r="BC23" s="103">
        <v>0</v>
      </c>
    </row>
    <row r="24" spans="1:55" s="105" customFormat="1" ht="13.5" customHeight="1">
      <c r="A24" s="115" t="s">
        <v>52</v>
      </c>
      <c r="B24" s="113" t="s">
        <v>288</v>
      </c>
      <c r="C24" s="101" t="s">
        <v>289</v>
      </c>
      <c r="D24" s="103">
        <f>SUM(E24,+H24,+K24)</f>
        <v>641</v>
      </c>
      <c r="E24" s="103">
        <f>SUM(F24:G24)</f>
        <v>0</v>
      </c>
      <c r="F24" s="103">
        <v>0</v>
      </c>
      <c r="G24" s="103">
        <v>0</v>
      </c>
      <c r="H24" s="103">
        <f>SUM(I24:J24)</f>
        <v>0</v>
      </c>
      <c r="I24" s="103">
        <v>0</v>
      </c>
      <c r="J24" s="103">
        <v>0</v>
      </c>
      <c r="K24" s="103">
        <f>SUM(L24:M24)</f>
        <v>641</v>
      </c>
      <c r="L24" s="103">
        <v>88</v>
      </c>
      <c r="M24" s="103">
        <v>553</v>
      </c>
      <c r="N24" s="103">
        <f>SUM(O24,+V24,+AC24)</f>
        <v>641</v>
      </c>
      <c r="O24" s="103">
        <f>SUM(P24:U24)</f>
        <v>88</v>
      </c>
      <c r="P24" s="103">
        <v>88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f>SUM(W24:AB24)</f>
        <v>553</v>
      </c>
      <c r="W24" s="103">
        <v>553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f>SUM(AD24:AE24)</f>
        <v>0</v>
      </c>
      <c r="AD24" s="103">
        <v>0</v>
      </c>
      <c r="AE24" s="103">
        <v>0</v>
      </c>
      <c r="AF24" s="103">
        <f>SUM(AG24:AI24)</f>
        <v>1</v>
      </c>
      <c r="AG24" s="103">
        <v>1</v>
      </c>
      <c r="AH24" s="103">
        <v>0</v>
      </c>
      <c r="AI24" s="103">
        <v>0</v>
      </c>
      <c r="AJ24" s="103">
        <f>SUM(AK24:AS24)</f>
        <v>0</v>
      </c>
      <c r="AK24" s="103">
        <v>0</v>
      </c>
      <c r="AL24" s="103">
        <v>0</v>
      </c>
      <c r="AM24" s="103">
        <v>0</v>
      </c>
      <c r="AN24" s="103">
        <v>0</v>
      </c>
      <c r="AO24" s="103">
        <v>0</v>
      </c>
      <c r="AP24" s="103">
        <v>0</v>
      </c>
      <c r="AQ24" s="103">
        <v>0</v>
      </c>
      <c r="AR24" s="103">
        <v>0</v>
      </c>
      <c r="AS24" s="103">
        <v>0</v>
      </c>
      <c r="AT24" s="103">
        <f>SUM(AU24:AY24)</f>
        <v>1</v>
      </c>
      <c r="AU24" s="103">
        <v>1</v>
      </c>
      <c r="AV24" s="103">
        <v>0</v>
      </c>
      <c r="AW24" s="103">
        <v>0</v>
      </c>
      <c r="AX24" s="103">
        <v>0</v>
      </c>
      <c r="AY24" s="103">
        <v>0</v>
      </c>
      <c r="AZ24" s="103">
        <f>SUM(BA24:BC24)</f>
        <v>0</v>
      </c>
      <c r="BA24" s="103">
        <v>0</v>
      </c>
      <c r="BB24" s="103">
        <v>0</v>
      </c>
      <c r="BC24" s="103">
        <v>0</v>
      </c>
    </row>
    <row r="25" spans="1:55" s="105" customFormat="1" ht="13.5" customHeight="1">
      <c r="A25" s="115" t="s">
        <v>52</v>
      </c>
      <c r="B25" s="113" t="s">
        <v>290</v>
      </c>
      <c r="C25" s="101" t="s">
        <v>291</v>
      </c>
      <c r="D25" s="103">
        <f>SUM(E25,+H25,+K25)</f>
        <v>2861</v>
      </c>
      <c r="E25" s="103">
        <f>SUM(F25:G25)</f>
        <v>0</v>
      </c>
      <c r="F25" s="103">
        <v>0</v>
      </c>
      <c r="G25" s="103">
        <v>0</v>
      </c>
      <c r="H25" s="103">
        <f>SUM(I25:J25)</f>
        <v>0</v>
      </c>
      <c r="I25" s="103">
        <v>0</v>
      </c>
      <c r="J25" s="103">
        <v>0</v>
      </c>
      <c r="K25" s="103">
        <f>SUM(L25:M25)</f>
        <v>2861</v>
      </c>
      <c r="L25" s="103">
        <v>936</v>
      </c>
      <c r="M25" s="103">
        <v>1925</v>
      </c>
      <c r="N25" s="103">
        <f>SUM(O25,+V25,+AC25)</f>
        <v>2861</v>
      </c>
      <c r="O25" s="103">
        <f>SUM(P25:U25)</f>
        <v>936</v>
      </c>
      <c r="P25" s="103">
        <v>936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103">
        <f>SUM(W25:AB25)</f>
        <v>1925</v>
      </c>
      <c r="W25" s="103">
        <v>1925</v>
      </c>
      <c r="X25" s="103">
        <v>0</v>
      </c>
      <c r="Y25" s="103">
        <v>0</v>
      </c>
      <c r="Z25" s="103">
        <v>0</v>
      </c>
      <c r="AA25" s="103">
        <v>0</v>
      </c>
      <c r="AB25" s="103">
        <v>0</v>
      </c>
      <c r="AC25" s="103">
        <f>SUM(AD25:AE25)</f>
        <v>0</v>
      </c>
      <c r="AD25" s="103">
        <v>0</v>
      </c>
      <c r="AE25" s="103">
        <v>0</v>
      </c>
      <c r="AF25" s="103">
        <f>SUM(AG25:AI25)</f>
        <v>4</v>
      </c>
      <c r="AG25" s="103">
        <v>4</v>
      </c>
      <c r="AH25" s="103">
        <v>0</v>
      </c>
      <c r="AI25" s="103">
        <v>0</v>
      </c>
      <c r="AJ25" s="103">
        <f>SUM(AK25:AS25)</f>
        <v>4</v>
      </c>
      <c r="AK25" s="103">
        <v>0</v>
      </c>
      <c r="AL25" s="103">
        <v>0</v>
      </c>
      <c r="AM25" s="103">
        <v>4</v>
      </c>
      <c r="AN25" s="103">
        <v>0</v>
      </c>
      <c r="AO25" s="103">
        <v>0</v>
      </c>
      <c r="AP25" s="103">
        <v>0</v>
      </c>
      <c r="AQ25" s="103">
        <v>0</v>
      </c>
      <c r="AR25" s="103">
        <v>0</v>
      </c>
      <c r="AS25" s="103">
        <v>0</v>
      </c>
      <c r="AT25" s="103">
        <f>SUM(AU25:AY25)</f>
        <v>0</v>
      </c>
      <c r="AU25" s="103">
        <v>0</v>
      </c>
      <c r="AV25" s="103">
        <v>0</v>
      </c>
      <c r="AW25" s="103">
        <v>0</v>
      </c>
      <c r="AX25" s="103">
        <v>0</v>
      </c>
      <c r="AY25" s="103">
        <v>0</v>
      </c>
      <c r="AZ25" s="103">
        <f>SUM(BA25:BC25)</f>
        <v>0</v>
      </c>
      <c r="BA25" s="103">
        <v>0</v>
      </c>
      <c r="BB25" s="103">
        <v>0</v>
      </c>
      <c r="BC25" s="103">
        <v>0</v>
      </c>
    </row>
    <row r="26" spans="1:55" s="105" customFormat="1" ht="13.5" customHeight="1">
      <c r="A26" s="115" t="s">
        <v>52</v>
      </c>
      <c r="B26" s="113" t="s">
        <v>292</v>
      </c>
      <c r="C26" s="101" t="s">
        <v>293</v>
      </c>
      <c r="D26" s="103">
        <f>SUM(E26,+H26,+K26)</f>
        <v>4033</v>
      </c>
      <c r="E26" s="103">
        <f>SUM(F26:G26)</f>
        <v>0</v>
      </c>
      <c r="F26" s="103">
        <v>0</v>
      </c>
      <c r="G26" s="103">
        <v>0</v>
      </c>
      <c r="H26" s="103">
        <f>SUM(I26:J26)</f>
        <v>0</v>
      </c>
      <c r="I26" s="103">
        <v>0</v>
      </c>
      <c r="J26" s="103">
        <v>0</v>
      </c>
      <c r="K26" s="103">
        <f>SUM(L26:M26)</f>
        <v>4033</v>
      </c>
      <c r="L26" s="103">
        <v>1001</v>
      </c>
      <c r="M26" s="103">
        <v>3032</v>
      </c>
      <c r="N26" s="103">
        <f>SUM(O26,+V26,+AC26)</f>
        <v>4033</v>
      </c>
      <c r="O26" s="103">
        <f>SUM(P26:U26)</f>
        <v>1001</v>
      </c>
      <c r="P26" s="103">
        <v>1001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3">
        <f>SUM(W26:AB26)</f>
        <v>3032</v>
      </c>
      <c r="W26" s="103">
        <v>3032</v>
      </c>
      <c r="X26" s="103">
        <v>0</v>
      </c>
      <c r="Y26" s="103">
        <v>0</v>
      </c>
      <c r="Z26" s="103">
        <v>0</v>
      </c>
      <c r="AA26" s="103">
        <v>0</v>
      </c>
      <c r="AB26" s="103">
        <v>0</v>
      </c>
      <c r="AC26" s="103">
        <f>SUM(AD26:AE26)</f>
        <v>0</v>
      </c>
      <c r="AD26" s="103">
        <v>0</v>
      </c>
      <c r="AE26" s="103">
        <v>0</v>
      </c>
      <c r="AF26" s="103">
        <f>SUM(AG26:AI26)</f>
        <v>7</v>
      </c>
      <c r="AG26" s="103">
        <v>7</v>
      </c>
      <c r="AH26" s="103">
        <v>0</v>
      </c>
      <c r="AI26" s="103">
        <v>0</v>
      </c>
      <c r="AJ26" s="103">
        <f>SUM(AK26:AS26)</f>
        <v>7</v>
      </c>
      <c r="AK26" s="103">
        <v>0</v>
      </c>
      <c r="AL26" s="103">
        <v>0</v>
      </c>
      <c r="AM26" s="103">
        <v>7</v>
      </c>
      <c r="AN26" s="103">
        <v>0</v>
      </c>
      <c r="AO26" s="103">
        <v>0</v>
      </c>
      <c r="AP26" s="103">
        <v>0</v>
      </c>
      <c r="AQ26" s="103">
        <v>0</v>
      </c>
      <c r="AR26" s="103">
        <v>0</v>
      </c>
      <c r="AS26" s="103">
        <v>0</v>
      </c>
      <c r="AT26" s="103">
        <f>SUM(AU26:AY26)</f>
        <v>0</v>
      </c>
      <c r="AU26" s="103">
        <v>0</v>
      </c>
      <c r="AV26" s="103">
        <v>0</v>
      </c>
      <c r="AW26" s="103">
        <v>0</v>
      </c>
      <c r="AX26" s="103">
        <v>0</v>
      </c>
      <c r="AY26" s="103">
        <v>0</v>
      </c>
      <c r="AZ26" s="103">
        <f>SUM(BA26:BC26)</f>
        <v>0</v>
      </c>
      <c r="BA26" s="103">
        <v>0</v>
      </c>
      <c r="BB26" s="103">
        <v>0</v>
      </c>
      <c r="BC26" s="103">
        <v>0</v>
      </c>
    </row>
    <row r="27" spans="1:55" s="105" customFormat="1" ht="13.5" customHeight="1">
      <c r="A27" s="115" t="s">
        <v>52</v>
      </c>
      <c r="B27" s="113" t="s">
        <v>294</v>
      </c>
      <c r="C27" s="101" t="s">
        <v>295</v>
      </c>
      <c r="D27" s="103">
        <f>SUM(E27,+H27,+K27)</f>
        <v>934</v>
      </c>
      <c r="E27" s="103">
        <f>SUM(F27:G27)</f>
        <v>0</v>
      </c>
      <c r="F27" s="103">
        <v>0</v>
      </c>
      <c r="G27" s="103">
        <v>0</v>
      </c>
      <c r="H27" s="103">
        <f>SUM(I27:J27)</f>
        <v>0</v>
      </c>
      <c r="I27" s="103">
        <v>0</v>
      </c>
      <c r="J27" s="103">
        <v>0</v>
      </c>
      <c r="K27" s="103">
        <f>SUM(L27:M27)</f>
        <v>934</v>
      </c>
      <c r="L27" s="103">
        <v>373</v>
      </c>
      <c r="M27" s="103">
        <v>561</v>
      </c>
      <c r="N27" s="103">
        <f>SUM(O27,+V27,+AC27)</f>
        <v>934</v>
      </c>
      <c r="O27" s="103">
        <f>SUM(P27:U27)</f>
        <v>373</v>
      </c>
      <c r="P27" s="103">
        <v>373</v>
      </c>
      <c r="Q27" s="103">
        <v>0</v>
      </c>
      <c r="R27" s="103">
        <v>0</v>
      </c>
      <c r="S27" s="103">
        <v>0</v>
      </c>
      <c r="T27" s="103">
        <v>0</v>
      </c>
      <c r="U27" s="103">
        <v>0</v>
      </c>
      <c r="V27" s="103">
        <f>SUM(W27:AB27)</f>
        <v>561</v>
      </c>
      <c r="W27" s="103">
        <v>561</v>
      </c>
      <c r="X27" s="103">
        <v>0</v>
      </c>
      <c r="Y27" s="103">
        <v>0</v>
      </c>
      <c r="Z27" s="103">
        <v>0</v>
      </c>
      <c r="AA27" s="103">
        <v>0</v>
      </c>
      <c r="AB27" s="103">
        <v>0</v>
      </c>
      <c r="AC27" s="103">
        <f>SUM(AD27:AE27)</f>
        <v>0</v>
      </c>
      <c r="AD27" s="103">
        <v>0</v>
      </c>
      <c r="AE27" s="103">
        <v>0</v>
      </c>
      <c r="AF27" s="103">
        <f>SUM(AG27:AI27)</f>
        <v>1</v>
      </c>
      <c r="AG27" s="103">
        <v>1</v>
      </c>
      <c r="AH27" s="103">
        <v>0</v>
      </c>
      <c r="AI27" s="103">
        <v>0</v>
      </c>
      <c r="AJ27" s="103">
        <f>SUM(AK27:AS27)</f>
        <v>1</v>
      </c>
      <c r="AK27" s="103">
        <v>0</v>
      </c>
      <c r="AL27" s="103">
        <v>0</v>
      </c>
      <c r="AM27" s="103">
        <v>1</v>
      </c>
      <c r="AN27" s="103">
        <v>0</v>
      </c>
      <c r="AO27" s="103">
        <v>0</v>
      </c>
      <c r="AP27" s="103">
        <v>0</v>
      </c>
      <c r="AQ27" s="103">
        <v>0</v>
      </c>
      <c r="AR27" s="103">
        <v>0</v>
      </c>
      <c r="AS27" s="103">
        <v>0</v>
      </c>
      <c r="AT27" s="103">
        <f>SUM(AU27:AY27)</f>
        <v>0</v>
      </c>
      <c r="AU27" s="103">
        <v>0</v>
      </c>
      <c r="AV27" s="103">
        <v>0</v>
      </c>
      <c r="AW27" s="103">
        <v>0</v>
      </c>
      <c r="AX27" s="103">
        <v>0</v>
      </c>
      <c r="AY27" s="103">
        <v>0</v>
      </c>
      <c r="AZ27" s="103">
        <f>SUM(BA27:BC27)</f>
        <v>0</v>
      </c>
      <c r="BA27" s="103">
        <v>0</v>
      </c>
      <c r="BB27" s="103">
        <v>0</v>
      </c>
      <c r="BC27" s="103">
        <v>0</v>
      </c>
    </row>
    <row r="28" spans="1:55" s="105" customFormat="1" ht="13.5" customHeight="1">
      <c r="A28" s="115" t="s">
        <v>52</v>
      </c>
      <c r="B28" s="113" t="s">
        <v>296</v>
      </c>
      <c r="C28" s="101" t="s">
        <v>297</v>
      </c>
      <c r="D28" s="103">
        <f>SUM(E28,+H28,+K28)</f>
        <v>3923</v>
      </c>
      <c r="E28" s="103">
        <f>SUM(F28:G28)</f>
        <v>0</v>
      </c>
      <c r="F28" s="103">
        <v>0</v>
      </c>
      <c r="G28" s="103">
        <v>0</v>
      </c>
      <c r="H28" s="103">
        <f>SUM(I28:J28)</f>
        <v>0</v>
      </c>
      <c r="I28" s="103">
        <v>0</v>
      </c>
      <c r="J28" s="103">
        <v>0</v>
      </c>
      <c r="K28" s="103">
        <f>SUM(L28:M28)</f>
        <v>3923</v>
      </c>
      <c r="L28" s="103">
        <v>303</v>
      </c>
      <c r="M28" s="103">
        <v>3620</v>
      </c>
      <c r="N28" s="103">
        <f>SUM(O28,+V28,+AC28)</f>
        <v>3923</v>
      </c>
      <c r="O28" s="103">
        <f>SUM(P28:U28)</f>
        <v>303</v>
      </c>
      <c r="P28" s="103">
        <v>303</v>
      </c>
      <c r="Q28" s="103">
        <v>0</v>
      </c>
      <c r="R28" s="103">
        <v>0</v>
      </c>
      <c r="S28" s="103">
        <v>0</v>
      </c>
      <c r="T28" s="103">
        <v>0</v>
      </c>
      <c r="U28" s="103">
        <v>0</v>
      </c>
      <c r="V28" s="103">
        <f>SUM(W28:AB28)</f>
        <v>3620</v>
      </c>
      <c r="W28" s="103">
        <v>3620</v>
      </c>
      <c r="X28" s="103">
        <v>0</v>
      </c>
      <c r="Y28" s="103">
        <v>0</v>
      </c>
      <c r="Z28" s="103">
        <v>0</v>
      </c>
      <c r="AA28" s="103">
        <v>0</v>
      </c>
      <c r="AB28" s="103">
        <v>0</v>
      </c>
      <c r="AC28" s="103">
        <f>SUM(AD28:AE28)</f>
        <v>0</v>
      </c>
      <c r="AD28" s="103">
        <v>0</v>
      </c>
      <c r="AE28" s="103">
        <v>0</v>
      </c>
      <c r="AF28" s="103">
        <f>SUM(AG28:AI28)</f>
        <v>0</v>
      </c>
      <c r="AG28" s="103">
        <v>0</v>
      </c>
      <c r="AH28" s="103">
        <v>0</v>
      </c>
      <c r="AI28" s="103">
        <v>0</v>
      </c>
      <c r="AJ28" s="103">
        <f>SUM(AK28:AS28)</f>
        <v>0</v>
      </c>
      <c r="AK28" s="103">
        <v>0</v>
      </c>
      <c r="AL28" s="103">
        <v>0</v>
      </c>
      <c r="AM28" s="103">
        <v>0</v>
      </c>
      <c r="AN28" s="103">
        <v>0</v>
      </c>
      <c r="AO28" s="103">
        <v>0</v>
      </c>
      <c r="AP28" s="103">
        <v>0</v>
      </c>
      <c r="AQ28" s="103">
        <v>0</v>
      </c>
      <c r="AR28" s="103">
        <v>0</v>
      </c>
      <c r="AS28" s="103">
        <v>0</v>
      </c>
      <c r="AT28" s="103">
        <f>SUM(AU28:AY28)</f>
        <v>0</v>
      </c>
      <c r="AU28" s="103">
        <v>0</v>
      </c>
      <c r="AV28" s="103">
        <v>0</v>
      </c>
      <c r="AW28" s="103">
        <v>0</v>
      </c>
      <c r="AX28" s="103">
        <v>0</v>
      </c>
      <c r="AY28" s="103">
        <v>0</v>
      </c>
      <c r="AZ28" s="103">
        <f>SUM(BA28:BC28)</f>
        <v>0</v>
      </c>
      <c r="BA28" s="103">
        <v>0</v>
      </c>
      <c r="BB28" s="103">
        <v>0</v>
      </c>
      <c r="BC28" s="103">
        <v>0</v>
      </c>
    </row>
    <row r="29" spans="1:55" s="105" customFormat="1" ht="13.5" customHeight="1">
      <c r="A29" s="115" t="s">
        <v>52</v>
      </c>
      <c r="B29" s="113" t="s">
        <v>298</v>
      </c>
      <c r="C29" s="101" t="s">
        <v>299</v>
      </c>
      <c r="D29" s="103">
        <f>SUM(E29,+H29,+K29)</f>
        <v>4208</v>
      </c>
      <c r="E29" s="103">
        <f>SUM(F29:G29)</f>
        <v>0</v>
      </c>
      <c r="F29" s="103">
        <v>0</v>
      </c>
      <c r="G29" s="103">
        <v>0</v>
      </c>
      <c r="H29" s="103">
        <f>SUM(I29:J29)</f>
        <v>0</v>
      </c>
      <c r="I29" s="103">
        <v>0</v>
      </c>
      <c r="J29" s="103">
        <v>0</v>
      </c>
      <c r="K29" s="103">
        <f>SUM(L29:M29)</f>
        <v>4208</v>
      </c>
      <c r="L29" s="103">
        <v>828</v>
      </c>
      <c r="M29" s="103">
        <v>3380</v>
      </c>
      <c r="N29" s="103">
        <f>SUM(O29,+V29,+AC29)</f>
        <v>4208</v>
      </c>
      <c r="O29" s="103">
        <f>SUM(P29:U29)</f>
        <v>828</v>
      </c>
      <c r="P29" s="103">
        <v>828</v>
      </c>
      <c r="Q29" s="103">
        <v>0</v>
      </c>
      <c r="R29" s="103">
        <v>0</v>
      </c>
      <c r="S29" s="103">
        <v>0</v>
      </c>
      <c r="T29" s="103">
        <v>0</v>
      </c>
      <c r="U29" s="103">
        <v>0</v>
      </c>
      <c r="V29" s="103">
        <f>SUM(W29:AB29)</f>
        <v>3380</v>
      </c>
      <c r="W29" s="103">
        <v>3380</v>
      </c>
      <c r="X29" s="103">
        <v>0</v>
      </c>
      <c r="Y29" s="103">
        <v>0</v>
      </c>
      <c r="Z29" s="103">
        <v>0</v>
      </c>
      <c r="AA29" s="103">
        <v>0</v>
      </c>
      <c r="AB29" s="103">
        <v>0</v>
      </c>
      <c r="AC29" s="103">
        <f>SUM(AD29:AE29)</f>
        <v>0</v>
      </c>
      <c r="AD29" s="103">
        <v>0</v>
      </c>
      <c r="AE29" s="103">
        <v>0</v>
      </c>
      <c r="AF29" s="103">
        <f>SUM(AG29:AI29)</f>
        <v>133</v>
      </c>
      <c r="AG29" s="103">
        <v>133</v>
      </c>
      <c r="AH29" s="103">
        <v>0</v>
      </c>
      <c r="AI29" s="103">
        <v>0</v>
      </c>
      <c r="AJ29" s="103">
        <f>SUM(AK29:AS29)</f>
        <v>133</v>
      </c>
      <c r="AK29" s="103">
        <v>0</v>
      </c>
      <c r="AL29" s="103">
        <v>0</v>
      </c>
      <c r="AM29" s="103">
        <v>38</v>
      </c>
      <c r="AN29" s="103">
        <v>0</v>
      </c>
      <c r="AO29" s="103">
        <v>0</v>
      </c>
      <c r="AP29" s="103">
        <v>0</v>
      </c>
      <c r="AQ29" s="103">
        <v>95</v>
      </c>
      <c r="AR29" s="103">
        <v>0</v>
      </c>
      <c r="AS29" s="103">
        <v>0</v>
      </c>
      <c r="AT29" s="103">
        <f>SUM(AU29:AY29)</f>
        <v>0</v>
      </c>
      <c r="AU29" s="103">
        <v>0</v>
      </c>
      <c r="AV29" s="103">
        <v>0</v>
      </c>
      <c r="AW29" s="103">
        <v>0</v>
      </c>
      <c r="AX29" s="103">
        <v>0</v>
      </c>
      <c r="AY29" s="103">
        <v>0</v>
      </c>
      <c r="AZ29" s="103">
        <f>SUM(BA29:BC29)</f>
        <v>0</v>
      </c>
      <c r="BA29" s="103">
        <v>0</v>
      </c>
      <c r="BB29" s="103">
        <v>0</v>
      </c>
      <c r="BC29" s="103">
        <v>0</v>
      </c>
    </row>
    <row r="30" spans="1:55" s="105" customFormat="1" ht="13.5" customHeight="1">
      <c r="A30" s="115" t="s">
        <v>52</v>
      </c>
      <c r="B30" s="113" t="s">
        <v>300</v>
      </c>
      <c r="C30" s="101" t="s">
        <v>301</v>
      </c>
      <c r="D30" s="103">
        <f>SUM(E30,+H30,+K30)</f>
        <v>7203</v>
      </c>
      <c r="E30" s="103">
        <f>SUM(F30:G30)</f>
        <v>0</v>
      </c>
      <c r="F30" s="103">
        <v>0</v>
      </c>
      <c r="G30" s="103">
        <v>0</v>
      </c>
      <c r="H30" s="103">
        <f>SUM(I30:J30)</f>
        <v>0</v>
      </c>
      <c r="I30" s="103">
        <v>0</v>
      </c>
      <c r="J30" s="103">
        <v>0</v>
      </c>
      <c r="K30" s="103">
        <f>SUM(L30:M30)</f>
        <v>7203</v>
      </c>
      <c r="L30" s="103">
        <v>2666</v>
      </c>
      <c r="M30" s="103">
        <v>4537</v>
      </c>
      <c r="N30" s="103">
        <f>SUM(O30,+V30,+AC30)</f>
        <v>7203</v>
      </c>
      <c r="O30" s="103">
        <f>SUM(P30:U30)</f>
        <v>2666</v>
      </c>
      <c r="P30" s="103">
        <v>2666</v>
      </c>
      <c r="Q30" s="103">
        <v>0</v>
      </c>
      <c r="R30" s="103">
        <v>0</v>
      </c>
      <c r="S30" s="103">
        <v>0</v>
      </c>
      <c r="T30" s="103">
        <v>0</v>
      </c>
      <c r="U30" s="103">
        <v>0</v>
      </c>
      <c r="V30" s="103">
        <f>SUM(W30:AB30)</f>
        <v>4537</v>
      </c>
      <c r="W30" s="103">
        <v>4537</v>
      </c>
      <c r="X30" s="103">
        <v>0</v>
      </c>
      <c r="Y30" s="103">
        <v>0</v>
      </c>
      <c r="Z30" s="103">
        <v>0</v>
      </c>
      <c r="AA30" s="103">
        <v>0</v>
      </c>
      <c r="AB30" s="103">
        <v>0</v>
      </c>
      <c r="AC30" s="103">
        <f>SUM(AD30:AE30)</f>
        <v>0</v>
      </c>
      <c r="AD30" s="103">
        <v>0</v>
      </c>
      <c r="AE30" s="103">
        <v>0</v>
      </c>
      <c r="AF30" s="103">
        <f>SUM(AG30:AI30)</f>
        <v>228</v>
      </c>
      <c r="AG30" s="103">
        <v>228</v>
      </c>
      <c r="AH30" s="103">
        <v>0</v>
      </c>
      <c r="AI30" s="103">
        <v>0</v>
      </c>
      <c r="AJ30" s="103">
        <f>SUM(AK30:AS30)</f>
        <v>228</v>
      </c>
      <c r="AK30" s="103">
        <v>0</v>
      </c>
      <c r="AL30" s="103">
        <v>0</v>
      </c>
      <c r="AM30" s="103">
        <v>0</v>
      </c>
      <c r="AN30" s="103">
        <v>66</v>
      </c>
      <c r="AO30" s="103">
        <v>0</v>
      </c>
      <c r="AP30" s="103">
        <v>0</v>
      </c>
      <c r="AQ30" s="103">
        <v>162</v>
      </c>
      <c r="AR30" s="103">
        <v>0</v>
      </c>
      <c r="AS30" s="103">
        <v>0</v>
      </c>
      <c r="AT30" s="103">
        <f>SUM(AU30:AY30)</f>
        <v>0</v>
      </c>
      <c r="AU30" s="103">
        <v>0</v>
      </c>
      <c r="AV30" s="103">
        <v>0</v>
      </c>
      <c r="AW30" s="103">
        <v>0</v>
      </c>
      <c r="AX30" s="103">
        <v>0</v>
      </c>
      <c r="AY30" s="103">
        <v>0</v>
      </c>
      <c r="AZ30" s="103">
        <f>SUM(BA30:BC30)</f>
        <v>0</v>
      </c>
      <c r="BA30" s="103">
        <v>0</v>
      </c>
      <c r="BB30" s="103">
        <v>0</v>
      </c>
      <c r="BC30" s="103">
        <v>0</v>
      </c>
    </row>
    <row r="31" spans="1:55" s="105" customFormat="1" ht="13.5" customHeight="1">
      <c r="A31" s="115" t="s">
        <v>52</v>
      </c>
      <c r="B31" s="113" t="s">
        <v>302</v>
      </c>
      <c r="C31" s="101" t="s">
        <v>303</v>
      </c>
      <c r="D31" s="103">
        <f>SUM(E31,+H31,+K31)</f>
        <v>11065</v>
      </c>
      <c r="E31" s="103">
        <f>SUM(F31:G31)</f>
        <v>0</v>
      </c>
      <c r="F31" s="103">
        <v>0</v>
      </c>
      <c r="G31" s="103">
        <v>0</v>
      </c>
      <c r="H31" s="103">
        <f>SUM(I31:J31)</f>
        <v>0</v>
      </c>
      <c r="I31" s="103">
        <v>0</v>
      </c>
      <c r="J31" s="103">
        <v>0</v>
      </c>
      <c r="K31" s="103">
        <f>SUM(L31:M31)</f>
        <v>11065</v>
      </c>
      <c r="L31" s="103">
        <v>2058</v>
      </c>
      <c r="M31" s="103">
        <v>9007</v>
      </c>
      <c r="N31" s="103">
        <f>SUM(O31,+V31,+AC31)</f>
        <v>11065</v>
      </c>
      <c r="O31" s="103">
        <f>SUM(P31:U31)</f>
        <v>2058</v>
      </c>
      <c r="P31" s="103">
        <v>2058</v>
      </c>
      <c r="Q31" s="103">
        <v>0</v>
      </c>
      <c r="R31" s="103">
        <v>0</v>
      </c>
      <c r="S31" s="103">
        <v>0</v>
      </c>
      <c r="T31" s="103">
        <v>0</v>
      </c>
      <c r="U31" s="103">
        <v>0</v>
      </c>
      <c r="V31" s="103">
        <f>SUM(W31:AB31)</f>
        <v>9007</v>
      </c>
      <c r="W31" s="103">
        <v>9007</v>
      </c>
      <c r="X31" s="103">
        <v>0</v>
      </c>
      <c r="Y31" s="103">
        <v>0</v>
      </c>
      <c r="Z31" s="103">
        <v>0</v>
      </c>
      <c r="AA31" s="103">
        <v>0</v>
      </c>
      <c r="AB31" s="103">
        <v>0</v>
      </c>
      <c r="AC31" s="103">
        <f>SUM(AD31:AE31)</f>
        <v>0</v>
      </c>
      <c r="AD31" s="103">
        <v>0</v>
      </c>
      <c r="AE31" s="103">
        <v>0</v>
      </c>
      <c r="AF31" s="103">
        <f>SUM(AG31:AI31)</f>
        <v>128</v>
      </c>
      <c r="AG31" s="103">
        <v>128</v>
      </c>
      <c r="AH31" s="103">
        <v>0</v>
      </c>
      <c r="AI31" s="103">
        <v>0</v>
      </c>
      <c r="AJ31" s="103">
        <f>SUM(AK31:AS31)</f>
        <v>128</v>
      </c>
      <c r="AK31" s="103">
        <v>0</v>
      </c>
      <c r="AL31" s="103">
        <v>0</v>
      </c>
      <c r="AM31" s="103">
        <v>128</v>
      </c>
      <c r="AN31" s="103">
        <v>0</v>
      </c>
      <c r="AO31" s="103">
        <v>0</v>
      </c>
      <c r="AP31" s="103">
        <v>0</v>
      </c>
      <c r="AQ31" s="103">
        <v>0</v>
      </c>
      <c r="AR31" s="103">
        <v>0</v>
      </c>
      <c r="AS31" s="103">
        <v>0</v>
      </c>
      <c r="AT31" s="103">
        <f>SUM(AU31:AY31)</f>
        <v>0</v>
      </c>
      <c r="AU31" s="103">
        <v>0</v>
      </c>
      <c r="AV31" s="103">
        <v>0</v>
      </c>
      <c r="AW31" s="103">
        <v>0</v>
      </c>
      <c r="AX31" s="103">
        <v>0</v>
      </c>
      <c r="AY31" s="103">
        <v>0</v>
      </c>
      <c r="AZ31" s="103">
        <f>SUM(BA31:BC31)</f>
        <v>251</v>
      </c>
      <c r="BA31" s="103">
        <v>251</v>
      </c>
      <c r="BB31" s="103">
        <v>0</v>
      </c>
      <c r="BC31" s="103">
        <v>0</v>
      </c>
    </row>
    <row r="32" spans="1:55" s="105" customFormat="1" ht="13.5" customHeight="1">
      <c r="A32" s="115" t="s">
        <v>52</v>
      </c>
      <c r="B32" s="113" t="s">
        <v>304</v>
      </c>
      <c r="C32" s="101" t="s">
        <v>305</v>
      </c>
      <c r="D32" s="103">
        <f>SUM(E32,+H32,+K32)</f>
        <v>8367</v>
      </c>
      <c r="E32" s="103">
        <f>SUM(F32:G32)</f>
        <v>0</v>
      </c>
      <c r="F32" s="103">
        <v>0</v>
      </c>
      <c r="G32" s="103">
        <v>0</v>
      </c>
      <c r="H32" s="103">
        <f>SUM(I32:J32)</f>
        <v>0</v>
      </c>
      <c r="I32" s="103">
        <v>0</v>
      </c>
      <c r="J32" s="103">
        <v>0</v>
      </c>
      <c r="K32" s="103">
        <f>SUM(L32:M32)</f>
        <v>8367</v>
      </c>
      <c r="L32" s="103">
        <v>1865</v>
      </c>
      <c r="M32" s="103">
        <v>6502</v>
      </c>
      <c r="N32" s="103">
        <f>SUM(O32,+V32,+AC32)</f>
        <v>8367</v>
      </c>
      <c r="O32" s="103">
        <f>SUM(P32:U32)</f>
        <v>1865</v>
      </c>
      <c r="P32" s="103">
        <v>1865</v>
      </c>
      <c r="Q32" s="103">
        <v>0</v>
      </c>
      <c r="R32" s="103">
        <v>0</v>
      </c>
      <c r="S32" s="103">
        <v>0</v>
      </c>
      <c r="T32" s="103">
        <v>0</v>
      </c>
      <c r="U32" s="103">
        <v>0</v>
      </c>
      <c r="V32" s="103">
        <f>SUM(W32:AB32)</f>
        <v>6502</v>
      </c>
      <c r="W32" s="103">
        <v>6502</v>
      </c>
      <c r="X32" s="103">
        <v>0</v>
      </c>
      <c r="Y32" s="103">
        <v>0</v>
      </c>
      <c r="Z32" s="103">
        <v>0</v>
      </c>
      <c r="AA32" s="103">
        <v>0</v>
      </c>
      <c r="AB32" s="103">
        <v>0</v>
      </c>
      <c r="AC32" s="103">
        <f>SUM(AD32:AE32)</f>
        <v>0</v>
      </c>
      <c r="AD32" s="103">
        <v>0</v>
      </c>
      <c r="AE32" s="103">
        <v>0</v>
      </c>
      <c r="AF32" s="103">
        <f>SUM(AG32:AI32)</f>
        <v>273</v>
      </c>
      <c r="AG32" s="103">
        <v>273</v>
      </c>
      <c r="AH32" s="103">
        <v>0</v>
      </c>
      <c r="AI32" s="103">
        <v>0</v>
      </c>
      <c r="AJ32" s="103">
        <f>SUM(AK32:AS32)</f>
        <v>273</v>
      </c>
      <c r="AK32" s="103">
        <v>0</v>
      </c>
      <c r="AL32" s="103">
        <v>0</v>
      </c>
      <c r="AM32" s="103">
        <v>273</v>
      </c>
      <c r="AN32" s="103">
        <v>0</v>
      </c>
      <c r="AO32" s="103">
        <v>0</v>
      </c>
      <c r="AP32" s="103">
        <v>0</v>
      </c>
      <c r="AQ32" s="103">
        <v>0</v>
      </c>
      <c r="AR32" s="103">
        <v>0</v>
      </c>
      <c r="AS32" s="103">
        <v>0</v>
      </c>
      <c r="AT32" s="103">
        <f>SUM(AU32:AY32)</f>
        <v>0</v>
      </c>
      <c r="AU32" s="103">
        <v>0</v>
      </c>
      <c r="AV32" s="103">
        <v>0</v>
      </c>
      <c r="AW32" s="103">
        <v>0</v>
      </c>
      <c r="AX32" s="103">
        <v>0</v>
      </c>
      <c r="AY32" s="103">
        <v>0</v>
      </c>
      <c r="AZ32" s="103">
        <f>SUM(BA32:BC32)</f>
        <v>0</v>
      </c>
      <c r="BA32" s="103">
        <v>0</v>
      </c>
      <c r="BB32" s="103">
        <v>0</v>
      </c>
      <c r="BC32" s="103">
        <v>0</v>
      </c>
    </row>
    <row r="33" spans="1:55" s="105" customFormat="1" ht="13.5" customHeight="1">
      <c r="A33" s="115" t="s">
        <v>52</v>
      </c>
      <c r="B33" s="113" t="s">
        <v>306</v>
      </c>
      <c r="C33" s="101" t="s">
        <v>307</v>
      </c>
      <c r="D33" s="103">
        <f>SUM(E33,+H33,+K33)</f>
        <v>3102</v>
      </c>
      <c r="E33" s="103">
        <f>SUM(F33:G33)</f>
        <v>0</v>
      </c>
      <c r="F33" s="103">
        <v>0</v>
      </c>
      <c r="G33" s="103">
        <v>0</v>
      </c>
      <c r="H33" s="103">
        <f>SUM(I33:J33)</f>
        <v>0</v>
      </c>
      <c r="I33" s="103">
        <v>0</v>
      </c>
      <c r="J33" s="103">
        <v>0</v>
      </c>
      <c r="K33" s="103">
        <f>SUM(L33:M33)</f>
        <v>3102</v>
      </c>
      <c r="L33" s="103">
        <v>507</v>
      </c>
      <c r="M33" s="103">
        <v>2595</v>
      </c>
      <c r="N33" s="103">
        <f>SUM(O33,+V33,+AC33)</f>
        <v>3102</v>
      </c>
      <c r="O33" s="103">
        <f>SUM(P33:U33)</f>
        <v>507</v>
      </c>
      <c r="P33" s="103">
        <v>507</v>
      </c>
      <c r="Q33" s="103">
        <v>0</v>
      </c>
      <c r="R33" s="103">
        <v>0</v>
      </c>
      <c r="S33" s="103">
        <v>0</v>
      </c>
      <c r="T33" s="103">
        <v>0</v>
      </c>
      <c r="U33" s="103">
        <v>0</v>
      </c>
      <c r="V33" s="103">
        <f>SUM(W33:AB33)</f>
        <v>2595</v>
      </c>
      <c r="W33" s="103">
        <v>2595</v>
      </c>
      <c r="X33" s="103">
        <v>0</v>
      </c>
      <c r="Y33" s="103">
        <v>0</v>
      </c>
      <c r="Z33" s="103">
        <v>0</v>
      </c>
      <c r="AA33" s="103">
        <v>0</v>
      </c>
      <c r="AB33" s="103">
        <v>0</v>
      </c>
      <c r="AC33" s="103">
        <f>SUM(AD33:AE33)</f>
        <v>0</v>
      </c>
      <c r="AD33" s="103">
        <v>0</v>
      </c>
      <c r="AE33" s="103">
        <v>0</v>
      </c>
      <c r="AF33" s="103">
        <f>SUM(AG33:AI33)</f>
        <v>144</v>
      </c>
      <c r="AG33" s="103">
        <v>144</v>
      </c>
      <c r="AH33" s="103">
        <v>0</v>
      </c>
      <c r="AI33" s="103">
        <v>0</v>
      </c>
      <c r="AJ33" s="103">
        <f>SUM(AK33:AS33)</f>
        <v>144</v>
      </c>
      <c r="AK33" s="103">
        <v>0</v>
      </c>
      <c r="AL33" s="103">
        <v>0</v>
      </c>
      <c r="AM33" s="103">
        <v>12</v>
      </c>
      <c r="AN33" s="103">
        <v>132</v>
      </c>
      <c r="AO33" s="103">
        <v>0</v>
      </c>
      <c r="AP33" s="103">
        <v>0</v>
      </c>
      <c r="AQ33" s="103">
        <v>0</v>
      </c>
      <c r="AR33" s="103">
        <v>0</v>
      </c>
      <c r="AS33" s="103">
        <v>0</v>
      </c>
      <c r="AT33" s="103">
        <f>SUM(AU33:AY33)</f>
        <v>1</v>
      </c>
      <c r="AU33" s="103">
        <v>0</v>
      </c>
      <c r="AV33" s="103">
        <v>0</v>
      </c>
      <c r="AW33" s="103">
        <v>1</v>
      </c>
      <c r="AX33" s="103">
        <v>0</v>
      </c>
      <c r="AY33" s="103">
        <v>0</v>
      </c>
      <c r="AZ33" s="103">
        <f>SUM(BA33:BC33)</f>
        <v>0</v>
      </c>
      <c r="BA33" s="103">
        <v>0</v>
      </c>
      <c r="BB33" s="103">
        <v>0</v>
      </c>
      <c r="BC33" s="103">
        <v>0</v>
      </c>
    </row>
    <row r="34" spans="1:55" s="105" customFormat="1" ht="13.5" customHeight="1">
      <c r="A34" s="115" t="s">
        <v>52</v>
      </c>
      <c r="B34" s="113" t="s">
        <v>308</v>
      </c>
      <c r="C34" s="101" t="s">
        <v>309</v>
      </c>
      <c r="D34" s="103">
        <f>SUM(E34,+H34,+K34)</f>
        <v>1909</v>
      </c>
      <c r="E34" s="103">
        <f>SUM(F34:G34)</f>
        <v>0</v>
      </c>
      <c r="F34" s="103">
        <v>0</v>
      </c>
      <c r="G34" s="103">
        <v>0</v>
      </c>
      <c r="H34" s="103">
        <f>SUM(I34:J34)</f>
        <v>0</v>
      </c>
      <c r="I34" s="103">
        <v>0</v>
      </c>
      <c r="J34" s="103">
        <v>0</v>
      </c>
      <c r="K34" s="103">
        <f>SUM(L34:M34)</f>
        <v>1909</v>
      </c>
      <c r="L34" s="103">
        <v>793</v>
      </c>
      <c r="M34" s="103">
        <v>1116</v>
      </c>
      <c r="N34" s="103">
        <f>SUM(O34,+V34,+AC34)</f>
        <v>1909</v>
      </c>
      <c r="O34" s="103">
        <f>SUM(P34:U34)</f>
        <v>793</v>
      </c>
      <c r="P34" s="103">
        <v>793</v>
      </c>
      <c r="Q34" s="103">
        <v>0</v>
      </c>
      <c r="R34" s="103">
        <v>0</v>
      </c>
      <c r="S34" s="103">
        <v>0</v>
      </c>
      <c r="T34" s="103">
        <v>0</v>
      </c>
      <c r="U34" s="103">
        <v>0</v>
      </c>
      <c r="V34" s="103">
        <f>SUM(W34:AB34)</f>
        <v>1116</v>
      </c>
      <c r="W34" s="103">
        <v>1116</v>
      </c>
      <c r="X34" s="103">
        <v>0</v>
      </c>
      <c r="Y34" s="103">
        <v>0</v>
      </c>
      <c r="Z34" s="103">
        <v>0</v>
      </c>
      <c r="AA34" s="103">
        <v>0</v>
      </c>
      <c r="AB34" s="103">
        <v>0</v>
      </c>
      <c r="AC34" s="103">
        <f>SUM(AD34:AE34)</f>
        <v>0</v>
      </c>
      <c r="AD34" s="103">
        <v>0</v>
      </c>
      <c r="AE34" s="103">
        <v>0</v>
      </c>
      <c r="AF34" s="103">
        <f>SUM(AG34:AI34)</f>
        <v>0</v>
      </c>
      <c r="AG34" s="103">
        <v>0</v>
      </c>
      <c r="AH34" s="103">
        <v>0</v>
      </c>
      <c r="AI34" s="103">
        <v>0</v>
      </c>
      <c r="AJ34" s="103">
        <f>SUM(AK34:AS34)</f>
        <v>0</v>
      </c>
      <c r="AK34" s="103">
        <v>0</v>
      </c>
      <c r="AL34" s="103">
        <v>0</v>
      </c>
      <c r="AM34" s="103">
        <v>0</v>
      </c>
      <c r="AN34" s="103">
        <v>0</v>
      </c>
      <c r="AO34" s="103">
        <v>0</v>
      </c>
      <c r="AP34" s="103">
        <v>0</v>
      </c>
      <c r="AQ34" s="103">
        <v>0</v>
      </c>
      <c r="AR34" s="103">
        <v>0</v>
      </c>
      <c r="AS34" s="103">
        <v>0</v>
      </c>
      <c r="AT34" s="103">
        <f>SUM(AU34:AY34)</f>
        <v>0</v>
      </c>
      <c r="AU34" s="103">
        <v>0</v>
      </c>
      <c r="AV34" s="103">
        <v>0</v>
      </c>
      <c r="AW34" s="103">
        <v>0</v>
      </c>
      <c r="AX34" s="103">
        <v>0</v>
      </c>
      <c r="AY34" s="103">
        <v>0</v>
      </c>
      <c r="AZ34" s="103">
        <f>SUM(BA34:BC34)</f>
        <v>0</v>
      </c>
      <c r="BA34" s="103">
        <v>0</v>
      </c>
      <c r="BB34" s="103">
        <v>0</v>
      </c>
      <c r="BC34" s="103">
        <v>0</v>
      </c>
    </row>
    <row r="35" spans="1:55" s="105" customFormat="1" ht="13.5" customHeight="1">
      <c r="A35" s="115" t="s">
        <v>52</v>
      </c>
      <c r="B35" s="113" t="s">
        <v>310</v>
      </c>
      <c r="C35" s="101" t="s">
        <v>311</v>
      </c>
      <c r="D35" s="103">
        <f>SUM(E35,+H35,+K35)</f>
        <v>10980</v>
      </c>
      <c r="E35" s="103">
        <f>SUM(F35:G35)</f>
        <v>0</v>
      </c>
      <c r="F35" s="103">
        <v>0</v>
      </c>
      <c r="G35" s="103">
        <v>0</v>
      </c>
      <c r="H35" s="103">
        <f>SUM(I35:J35)</f>
        <v>0</v>
      </c>
      <c r="I35" s="103">
        <v>0</v>
      </c>
      <c r="J35" s="103">
        <v>0</v>
      </c>
      <c r="K35" s="103">
        <f>SUM(L35:M35)</f>
        <v>10980</v>
      </c>
      <c r="L35" s="103">
        <v>1513</v>
      </c>
      <c r="M35" s="103">
        <v>9467</v>
      </c>
      <c r="N35" s="103">
        <f>SUM(O35,+V35,+AC35)</f>
        <v>10980</v>
      </c>
      <c r="O35" s="103">
        <f>SUM(P35:U35)</f>
        <v>1513</v>
      </c>
      <c r="P35" s="103">
        <v>1513</v>
      </c>
      <c r="Q35" s="103">
        <v>0</v>
      </c>
      <c r="R35" s="103">
        <v>0</v>
      </c>
      <c r="S35" s="103">
        <v>0</v>
      </c>
      <c r="T35" s="103">
        <v>0</v>
      </c>
      <c r="U35" s="103">
        <v>0</v>
      </c>
      <c r="V35" s="103">
        <f>SUM(W35:AB35)</f>
        <v>9467</v>
      </c>
      <c r="W35" s="103">
        <v>9467</v>
      </c>
      <c r="X35" s="103">
        <v>0</v>
      </c>
      <c r="Y35" s="103">
        <v>0</v>
      </c>
      <c r="Z35" s="103">
        <v>0</v>
      </c>
      <c r="AA35" s="103">
        <v>0</v>
      </c>
      <c r="AB35" s="103">
        <v>0</v>
      </c>
      <c r="AC35" s="103">
        <f>SUM(AD35:AE35)</f>
        <v>0</v>
      </c>
      <c r="AD35" s="103">
        <v>0</v>
      </c>
      <c r="AE35" s="103">
        <v>0</v>
      </c>
      <c r="AF35" s="103">
        <f>SUM(AG35:AI35)</f>
        <v>358</v>
      </c>
      <c r="AG35" s="103">
        <v>358</v>
      </c>
      <c r="AH35" s="103">
        <v>0</v>
      </c>
      <c r="AI35" s="103">
        <v>0</v>
      </c>
      <c r="AJ35" s="103">
        <f>SUM(AK35:AS35)</f>
        <v>358</v>
      </c>
      <c r="AK35" s="103">
        <v>0</v>
      </c>
      <c r="AL35" s="103">
        <v>0</v>
      </c>
      <c r="AM35" s="103">
        <v>358</v>
      </c>
      <c r="AN35" s="103">
        <v>0</v>
      </c>
      <c r="AO35" s="103">
        <v>0</v>
      </c>
      <c r="AP35" s="103">
        <v>0</v>
      </c>
      <c r="AQ35" s="103">
        <v>0</v>
      </c>
      <c r="AR35" s="103">
        <v>0</v>
      </c>
      <c r="AS35" s="103">
        <v>0</v>
      </c>
      <c r="AT35" s="103">
        <f>SUM(AU35:AY35)</f>
        <v>0</v>
      </c>
      <c r="AU35" s="103">
        <v>0</v>
      </c>
      <c r="AV35" s="103">
        <v>0</v>
      </c>
      <c r="AW35" s="103">
        <v>0</v>
      </c>
      <c r="AX35" s="103">
        <v>0</v>
      </c>
      <c r="AY35" s="103">
        <v>0</v>
      </c>
      <c r="AZ35" s="103">
        <f>SUM(BA35:BC35)</f>
        <v>0</v>
      </c>
      <c r="BA35" s="103">
        <v>0</v>
      </c>
      <c r="BB35" s="103">
        <v>0</v>
      </c>
      <c r="BC35" s="103">
        <v>0</v>
      </c>
    </row>
    <row r="36" spans="1:55" s="105" customFormat="1" ht="13.5" customHeight="1">
      <c r="A36" s="115" t="s">
        <v>52</v>
      </c>
      <c r="B36" s="113" t="s">
        <v>312</v>
      </c>
      <c r="C36" s="101" t="s">
        <v>313</v>
      </c>
      <c r="D36" s="103">
        <f>SUM(E36,+H36,+K36)</f>
        <v>5117</v>
      </c>
      <c r="E36" s="103">
        <f>SUM(F36:G36)</f>
        <v>0</v>
      </c>
      <c r="F36" s="103">
        <v>0</v>
      </c>
      <c r="G36" s="103">
        <v>0</v>
      </c>
      <c r="H36" s="103">
        <f>SUM(I36:J36)</f>
        <v>0</v>
      </c>
      <c r="I36" s="103">
        <v>0</v>
      </c>
      <c r="J36" s="103">
        <v>0</v>
      </c>
      <c r="K36" s="103">
        <f>SUM(L36:M36)</f>
        <v>5117</v>
      </c>
      <c r="L36" s="103">
        <v>2668</v>
      </c>
      <c r="M36" s="103">
        <v>2449</v>
      </c>
      <c r="N36" s="103">
        <f>SUM(O36,+V36,+AC36)</f>
        <v>5117</v>
      </c>
      <c r="O36" s="103">
        <f>SUM(P36:U36)</f>
        <v>2668</v>
      </c>
      <c r="P36" s="103">
        <v>2668</v>
      </c>
      <c r="Q36" s="103">
        <v>0</v>
      </c>
      <c r="R36" s="103">
        <v>0</v>
      </c>
      <c r="S36" s="103">
        <v>0</v>
      </c>
      <c r="T36" s="103">
        <v>0</v>
      </c>
      <c r="U36" s="103">
        <v>0</v>
      </c>
      <c r="V36" s="103">
        <f>SUM(W36:AB36)</f>
        <v>2449</v>
      </c>
      <c r="W36" s="103">
        <v>2449</v>
      </c>
      <c r="X36" s="103">
        <v>0</v>
      </c>
      <c r="Y36" s="103">
        <v>0</v>
      </c>
      <c r="Z36" s="103">
        <v>0</v>
      </c>
      <c r="AA36" s="103">
        <v>0</v>
      </c>
      <c r="AB36" s="103">
        <v>0</v>
      </c>
      <c r="AC36" s="103">
        <f>SUM(AD36:AE36)</f>
        <v>0</v>
      </c>
      <c r="AD36" s="103">
        <v>0</v>
      </c>
      <c r="AE36" s="103">
        <v>0</v>
      </c>
      <c r="AF36" s="103">
        <f>SUM(AG36:AI36)</f>
        <v>13</v>
      </c>
      <c r="AG36" s="103">
        <v>13</v>
      </c>
      <c r="AH36" s="103">
        <v>0</v>
      </c>
      <c r="AI36" s="103">
        <v>0</v>
      </c>
      <c r="AJ36" s="103">
        <f>SUM(AK36:AS36)</f>
        <v>13</v>
      </c>
      <c r="AK36" s="103">
        <v>13</v>
      </c>
      <c r="AL36" s="103">
        <v>0</v>
      </c>
      <c r="AM36" s="103">
        <v>0</v>
      </c>
      <c r="AN36" s="103">
        <v>0</v>
      </c>
      <c r="AO36" s="103">
        <v>0</v>
      </c>
      <c r="AP36" s="103">
        <v>0</v>
      </c>
      <c r="AQ36" s="103">
        <v>0</v>
      </c>
      <c r="AR36" s="103">
        <v>0</v>
      </c>
      <c r="AS36" s="103">
        <v>0</v>
      </c>
      <c r="AT36" s="103">
        <f>SUM(AU36:AY36)</f>
        <v>13</v>
      </c>
      <c r="AU36" s="103">
        <v>13</v>
      </c>
      <c r="AV36" s="103">
        <v>0</v>
      </c>
      <c r="AW36" s="103">
        <v>0</v>
      </c>
      <c r="AX36" s="103">
        <v>0</v>
      </c>
      <c r="AY36" s="103">
        <v>0</v>
      </c>
      <c r="AZ36" s="103">
        <f>SUM(BA36:BC36)</f>
        <v>0</v>
      </c>
      <c r="BA36" s="103">
        <v>0</v>
      </c>
      <c r="BB36" s="103">
        <v>0</v>
      </c>
      <c r="BC36" s="103">
        <v>0</v>
      </c>
    </row>
    <row r="37" spans="1:55" s="105" customFormat="1" ht="13.5" customHeight="1">
      <c r="A37" s="115" t="s">
        <v>52</v>
      </c>
      <c r="B37" s="113" t="s">
        <v>314</v>
      </c>
      <c r="C37" s="101" t="s">
        <v>315</v>
      </c>
      <c r="D37" s="103">
        <f>SUM(E37,+H37,+K37)</f>
        <v>7362</v>
      </c>
      <c r="E37" s="103">
        <f>SUM(F37:G37)</f>
        <v>0</v>
      </c>
      <c r="F37" s="103">
        <v>0</v>
      </c>
      <c r="G37" s="103">
        <v>0</v>
      </c>
      <c r="H37" s="103">
        <f>SUM(I37:J37)</f>
        <v>0</v>
      </c>
      <c r="I37" s="103">
        <v>0</v>
      </c>
      <c r="J37" s="103">
        <v>0</v>
      </c>
      <c r="K37" s="103">
        <f>SUM(L37:M37)</f>
        <v>7362</v>
      </c>
      <c r="L37" s="103">
        <v>1347</v>
      </c>
      <c r="M37" s="103">
        <v>6015</v>
      </c>
      <c r="N37" s="103">
        <f>SUM(O37,+V37,+AC37)</f>
        <v>7362</v>
      </c>
      <c r="O37" s="103">
        <f>SUM(P37:U37)</f>
        <v>1347</v>
      </c>
      <c r="P37" s="103">
        <v>1347</v>
      </c>
      <c r="Q37" s="103">
        <v>0</v>
      </c>
      <c r="R37" s="103">
        <v>0</v>
      </c>
      <c r="S37" s="103">
        <v>0</v>
      </c>
      <c r="T37" s="103">
        <v>0</v>
      </c>
      <c r="U37" s="103">
        <v>0</v>
      </c>
      <c r="V37" s="103">
        <f>SUM(W37:AB37)</f>
        <v>6015</v>
      </c>
      <c r="W37" s="103">
        <v>6015</v>
      </c>
      <c r="X37" s="103">
        <v>0</v>
      </c>
      <c r="Y37" s="103">
        <v>0</v>
      </c>
      <c r="Z37" s="103">
        <v>0</v>
      </c>
      <c r="AA37" s="103">
        <v>0</v>
      </c>
      <c r="AB37" s="103">
        <v>0</v>
      </c>
      <c r="AC37" s="103">
        <f>SUM(AD37:AE37)</f>
        <v>0</v>
      </c>
      <c r="AD37" s="103">
        <v>0</v>
      </c>
      <c r="AE37" s="103">
        <v>0</v>
      </c>
      <c r="AF37" s="103">
        <f>SUM(AG37:AI37)</f>
        <v>341</v>
      </c>
      <c r="AG37" s="103">
        <v>341</v>
      </c>
      <c r="AH37" s="103">
        <v>0</v>
      </c>
      <c r="AI37" s="103">
        <v>0</v>
      </c>
      <c r="AJ37" s="103">
        <f>SUM(AK37:AS37)</f>
        <v>341</v>
      </c>
      <c r="AK37" s="103">
        <v>0</v>
      </c>
      <c r="AL37" s="103">
        <v>0</v>
      </c>
      <c r="AM37" s="103">
        <v>27</v>
      </c>
      <c r="AN37" s="103">
        <v>314</v>
      </c>
      <c r="AO37" s="103">
        <v>0</v>
      </c>
      <c r="AP37" s="103">
        <v>0</v>
      </c>
      <c r="AQ37" s="103">
        <v>0</v>
      </c>
      <c r="AR37" s="103">
        <v>0</v>
      </c>
      <c r="AS37" s="103">
        <v>0</v>
      </c>
      <c r="AT37" s="103">
        <f>SUM(AU37:AY37)</f>
        <v>3</v>
      </c>
      <c r="AU37" s="103">
        <v>0</v>
      </c>
      <c r="AV37" s="103">
        <v>0</v>
      </c>
      <c r="AW37" s="103">
        <v>3</v>
      </c>
      <c r="AX37" s="103">
        <v>0</v>
      </c>
      <c r="AY37" s="103">
        <v>0</v>
      </c>
      <c r="AZ37" s="103">
        <f>SUM(BA37:BC37)</f>
        <v>0</v>
      </c>
      <c r="BA37" s="103">
        <v>0</v>
      </c>
      <c r="BB37" s="103">
        <v>0</v>
      </c>
      <c r="BC37" s="103">
        <v>0</v>
      </c>
    </row>
    <row r="38" spans="1:55" s="105" customFormat="1" ht="13.5" customHeight="1">
      <c r="A38" s="115" t="s">
        <v>52</v>
      </c>
      <c r="B38" s="113" t="s">
        <v>316</v>
      </c>
      <c r="C38" s="101" t="s">
        <v>317</v>
      </c>
      <c r="D38" s="103">
        <f>SUM(E38,+H38,+K38)</f>
        <v>3581</v>
      </c>
      <c r="E38" s="103">
        <f>SUM(F38:G38)</f>
        <v>0</v>
      </c>
      <c r="F38" s="103">
        <v>0</v>
      </c>
      <c r="G38" s="103">
        <v>0</v>
      </c>
      <c r="H38" s="103">
        <f>SUM(I38:J38)</f>
        <v>0</v>
      </c>
      <c r="I38" s="103">
        <v>0</v>
      </c>
      <c r="J38" s="103">
        <v>0</v>
      </c>
      <c r="K38" s="103">
        <f>SUM(L38:M38)</f>
        <v>3581</v>
      </c>
      <c r="L38" s="103">
        <v>930</v>
      </c>
      <c r="M38" s="103">
        <v>2651</v>
      </c>
      <c r="N38" s="103">
        <f>SUM(O38,+V38,+AC38)</f>
        <v>3581</v>
      </c>
      <c r="O38" s="103">
        <f>SUM(P38:U38)</f>
        <v>930</v>
      </c>
      <c r="P38" s="103">
        <v>930</v>
      </c>
      <c r="Q38" s="103">
        <v>0</v>
      </c>
      <c r="R38" s="103">
        <v>0</v>
      </c>
      <c r="S38" s="103">
        <v>0</v>
      </c>
      <c r="T38" s="103">
        <v>0</v>
      </c>
      <c r="U38" s="103">
        <v>0</v>
      </c>
      <c r="V38" s="103">
        <f>SUM(W38:AB38)</f>
        <v>2651</v>
      </c>
      <c r="W38" s="103">
        <v>2651</v>
      </c>
      <c r="X38" s="103">
        <v>0</v>
      </c>
      <c r="Y38" s="103">
        <v>0</v>
      </c>
      <c r="Z38" s="103">
        <v>0</v>
      </c>
      <c r="AA38" s="103">
        <v>0</v>
      </c>
      <c r="AB38" s="103">
        <v>0</v>
      </c>
      <c r="AC38" s="103">
        <f>SUM(AD38:AE38)</f>
        <v>0</v>
      </c>
      <c r="AD38" s="103">
        <v>0</v>
      </c>
      <c r="AE38" s="103">
        <v>0</v>
      </c>
      <c r="AF38" s="103">
        <f>SUM(AG38:AI38)</f>
        <v>60</v>
      </c>
      <c r="AG38" s="103">
        <v>60</v>
      </c>
      <c r="AH38" s="103">
        <v>0</v>
      </c>
      <c r="AI38" s="103">
        <v>0</v>
      </c>
      <c r="AJ38" s="103">
        <f>SUM(AK38:AS38)</f>
        <v>60</v>
      </c>
      <c r="AK38" s="103">
        <v>0</v>
      </c>
      <c r="AL38" s="103">
        <v>0</v>
      </c>
      <c r="AM38" s="103">
        <v>60</v>
      </c>
      <c r="AN38" s="103">
        <v>0</v>
      </c>
      <c r="AO38" s="103">
        <v>0</v>
      </c>
      <c r="AP38" s="103">
        <v>0</v>
      </c>
      <c r="AQ38" s="103">
        <v>0</v>
      </c>
      <c r="AR38" s="103">
        <v>0</v>
      </c>
      <c r="AS38" s="103">
        <v>0</v>
      </c>
      <c r="AT38" s="103">
        <f>SUM(AU38:AY38)</f>
        <v>0</v>
      </c>
      <c r="AU38" s="103">
        <v>0</v>
      </c>
      <c r="AV38" s="103">
        <v>0</v>
      </c>
      <c r="AW38" s="103">
        <v>0</v>
      </c>
      <c r="AX38" s="103">
        <v>0</v>
      </c>
      <c r="AY38" s="103">
        <v>0</v>
      </c>
      <c r="AZ38" s="103">
        <f>SUM(BA38:BC38)</f>
        <v>81</v>
      </c>
      <c r="BA38" s="103">
        <v>81</v>
      </c>
      <c r="BB38" s="103">
        <v>0</v>
      </c>
      <c r="BC38" s="103">
        <v>0</v>
      </c>
    </row>
    <row r="39" spans="1:55" s="105" customFormat="1" ht="13.5" customHeight="1">
      <c r="A39" s="115" t="s">
        <v>52</v>
      </c>
      <c r="B39" s="113" t="s">
        <v>318</v>
      </c>
      <c r="C39" s="101" t="s">
        <v>319</v>
      </c>
      <c r="D39" s="103">
        <f>SUM(E39,+H39,+K39)</f>
        <v>3599</v>
      </c>
      <c r="E39" s="103">
        <f>SUM(F39:G39)</f>
        <v>0</v>
      </c>
      <c r="F39" s="103">
        <v>0</v>
      </c>
      <c r="G39" s="103">
        <v>0</v>
      </c>
      <c r="H39" s="103">
        <f>SUM(I39:J39)</f>
        <v>0</v>
      </c>
      <c r="I39" s="103">
        <v>0</v>
      </c>
      <c r="J39" s="103">
        <v>0</v>
      </c>
      <c r="K39" s="103">
        <f>SUM(L39:M39)</f>
        <v>3599</v>
      </c>
      <c r="L39" s="103">
        <v>1699</v>
      </c>
      <c r="M39" s="103">
        <v>1900</v>
      </c>
      <c r="N39" s="103">
        <f>SUM(O39,+V39,+AC39)</f>
        <v>3599</v>
      </c>
      <c r="O39" s="103">
        <f>SUM(P39:U39)</f>
        <v>1699</v>
      </c>
      <c r="P39" s="103">
        <v>1699</v>
      </c>
      <c r="Q39" s="103">
        <v>0</v>
      </c>
      <c r="R39" s="103">
        <v>0</v>
      </c>
      <c r="S39" s="103">
        <v>0</v>
      </c>
      <c r="T39" s="103">
        <v>0</v>
      </c>
      <c r="U39" s="103">
        <v>0</v>
      </c>
      <c r="V39" s="103">
        <f>SUM(W39:AB39)</f>
        <v>1900</v>
      </c>
      <c r="W39" s="103">
        <v>1900</v>
      </c>
      <c r="X39" s="103">
        <v>0</v>
      </c>
      <c r="Y39" s="103">
        <v>0</v>
      </c>
      <c r="Z39" s="103">
        <v>0</v>
      </c>
      <c r="AA39" s="103">
        <v>0</v>
      </c>
      <c r="AB39" s="103">
        <v>0</v>
      </c>
      <c r="AC39" s="103">
        <f>SUM(AD39:AE39)</f>
        <v>0</v>
      </c>
      <c r="AD39" s="103">
        <v>0</v>
      </c>
      <c r="AE39" s="103">
        <v>0</v>
      </c>
      <c r="AF39" s="103">
        <f>SUM(AG39:AI39)</f>
        <v>81</v>
      </c>
      <c r="AG39" s="103">
        <v>81</v>
      </c>
      <c r="AH39" s="103">
        <v>0</v>
      </c>
      <c r="AI39" s="103">
        <v>0</v>
      </c>
      <c r="AJ39" s="103">
        <f>SUM(AK39:AS39)</f>
        <v>81</v>
      </c>
      <c r="AK39" s="103">
        <v>0</v>
      </c>
      <c r="AL39" s="103">
        <v>0</v>
      </c>
      <c r="AM39" s="103">
        <v>81</v>
      </c>
      <c r="AN39" s="103">
        <v>0</v>
      </c>
      <c r="AO39" s="103">
        <v>0</v>
      </c>
      <c r="AP39" s="103">
        <v>0</v>
      </c>
      <c r="AQ39" s="103">
        <v>0</v>
      </c>
      <c r="AR39" s="103">
        <v>0</v>
      </c>
      <c r="AS39" s="103">
        <v>0</v>
      </c>
      <c r="AT39" s="103">
        <f>SUM(AU39:AY39)</f>
        <v>0</v>
      </c>
      <c r="AU39" s="103">
        <v>0</v>
      </c>
      <c r="AV39" s="103">
        <v>0</v>
      </c>
      <c r="AW39" s="103">
        <v>0</v>
      </c>
      <c r="AX39" s="103">
        <v>0</v>
      </c>
      <c r="AY39" s="103">
        <v>0</v>
      </c>
      <c r="AZ39" s="103">
        <f>SUM(BA39:BC39)</f>
        <v>153</v>
      </c>
      <c r="BA39" s="103">
        <v>153</v>
      </c>
      <c r="BB39" s="103">
        <v>0</v>
      </c>
      <c r="BC39" s="103">
        <v>0</v>
      </c>
    </row>
    <row r="40" spans="1:55" s="105" customFormat="1" ht="13.5" customHeight="1">
      <c r="A40" s="115" t="s">
        <v>52</v>
      </c>
      <c r="B40" s="113" t="s">
        <v>320</v>
      </c>
      <c r="C40" s="101" t="s">
        <v>321</v>
      </c>
      <c r="D40" s="103">
        <f>SUM(E40,+H40,+K40)</f>
        <v>1269</v>
      </c>
      <c r="E40" s="103">
        <f>SUM(F40:G40)</f>
        <v>0</v>
      </c>
      <c r="F40" s="103">
        <v>0</v>
      </c>
      <c r="G40" s="103">
        <v>0</v>
      </c>
      <c r="H40" s="103">
        <f>SUM(I40:J40)</f>
        <v>0</v>
      </c>
      <c r="I40" s="103">
        <v>0</v>
      </c>
      <c r="J40" s="103">
        <v>0</v>
      </c>
      <c r="K40" s="103">
        <f>SUM(L40:M40)</f>
        <v>1269</v>
      </c>
      <c r="L40" s="103">
        <v>641</v>
      </c>
      <c r="M40" s="103">
        <v>628</v>
      </c>
      <c r="N40" s="103">
        <f>SUM(O40,+V40,+AC40)</f>
        <v>1269</v>
      </c>
      <c r="O40" s="103">
        <f>SUM(P40:U40)</f>
        <v>641</v>
      </c>
      <c r="P40" s="103">
        <v>641</v>
      </c>
      <c r="Q40" s="103">
        <v>0</v>
      </c>
      <c r="R40" s="103">
        <v>0</v>
      </c>
      <c r="S40" s="103">
        <v>0</v>
      </c>
      <c r="T40" s="103">
        <v>0</v>
      </c>
      <c r="U40" s="103">
        <v>0</v>
      </c>
      <c r="V40" s="103">
        <f>SUM(W40:AB40)</f>
        <v>628</v>
      </c>
      <c r="W40" s="103">
        <v>628</v>
      </c>
      <c r="X40" s="103">
        <v>0</v>
      </c>
      <c r="Y40" s="103">
        <v>0</v>
      </c>
      <c r="Z40" s="103">
        <v>0</v>
      </c>
      <c r="AA40" s="103">
        <v>0</v>
      </c>
      <c r="AB40" s="103">
        <v>0</v>
      </c>
      <c r="AC40" s="103">
        <f>SUM(AD40:AE40)</f>
        <v>0</v>
      </c>
      <c r="AD40" s="103">
        <v>0</v>
      </c>
      <c r="AE40" s="103">
        <v>0</v>
      </c>
      <c r="AF40" s="103">
        <f>SUM(AG40:AI40)</f>
        <v>3</v>
      </c>
      <c r="AG40" s="103">
        <v>3</v>
      </c>
      <c r="AH40" s="103">
        <v>0</v>
      </c>
      <c r="AI40" s="103">
        <v>0</v>
      </c>
      <c r="AJ40" s="103">
        <f>SUM(AK40:AS40)</f>
        <v>0</v>
      </c>
      <c r="AK40" s="103">
        <v>0</v>
      </c>
      <c r="AL40" s="103">
        <v>0</v>
      </c>
      <c r="AM40" s="103">
        <v>0</v>
      </c>
      <c r="AN40" s="103">
        <v>0</v>
      </c>
      <c r="AO40" s="103">
        <v>0</v>
      </c>
      <c r="AP40" s="103">
        <v>0</v>
      </c>
      <c r="AQ40" s="103">
        <v>0</v>
      </c>
      <c r="AR40" s="103">
        <v>0</v>
      </c>
      <c r="AS40" s="103">
        <v>0</v>
      </c>
      <c r="AT40" s="103">
        <f>SUM(AU40:AY40)</f>
        <v>3</v>
      </c>
      <c r="AU40" s="103">
        <v>3</v>
      </c>
      <c r="AV40" s="103">
        <v>0</v>
      </c>
      <c r="AW40" s="103">
        <v>0</v>
      </c>
      <c r="AX40" s="103">
        <v>0</v>
      </c>
      <c r="AY40" s="103">
        <v>0</v>
      </c>
      <c r="AZ40" s="103">
        <f>SUM(BA40:BC40)</f>
        <v>0</v>
      </c>
      <c r="BA40" s="103">
        <v>0</v>
      </c>
      <c r="BB40" s="103">
        <v>0</v>
      </c>
      <c r="BC40" s="103">
        <v>0</v>
      </c>
    </row>
    <row r="41" spans="1:55" s="105" customFormat="1" ht="13.5" customHeight="1">
      <c r="A41" s="115" t="s">
        <v>52</v>
      </c>
      <c r="B41" s="113" t="s">
        <v>322</v>
      </c>
      <c r="C41" s="101" t="s">
        <v>323</v>
      </c>
      <c r="D41" s="103">
        <f>SUM(E41,+H41,+K41)</f>
        <v>1346</v>
      </c>
      <c r="E41" s="103">
        <f>SUM(F41:G41)</f>
        <v>0</v>
      </c>
      <c r="F41" s="103">
        <v>0</v>
      </c>
      <c r="G41" s="103">
        <v>0</v>
      </c>
      <c r="H41" s="103">
        <f>SUM(I41:J41)</f>
        <v>0</v>
      </c>
      <c r="I41" s="103">
        <v>0</v>
      </c>
      <c r="J41" s="103">
        <v>0</v>
      </c>
      <c r="K41" s="103">
        <f>SUM(L41:M41)</f>
        <v>1346</v>
      </c>
      <c r="L41" s="103">
        <v>650</v>
      </c>
      <c r="M41" s="103">
        <v>696</v>
      </c>
      <c r="N41" s="103">
        <f>SUM(O41,+V41,+AC41)</f>
        <v>1346</v>
      </c>
      <c r="O41" s="103">
        <f>SUM(P41:U41)</f>
        <v>650</v>
      </c>
      <c r="P41" s="103">
        <v>650</v>
      </c>
      <c r="Q41" s="103">
        <v>0</v>
      </c>
      <c r="R41" s="103">
        <v>0</v>
      </c>
      <c r="S41" s="103">
        <v>0</v>
      </c>
      <c r="T41" s="103">
        <v>0</v>
      </c>
      <c r="U41" s="103">
        <v>0</v>
      </c>
      <c r="V41" s="103">
        <f>SUM(W41:AB41)</f>
        <v>696</v>
      </c>
      <c r="W41" s="103">
        <v>696</v>
      </c>
      <c r="X41" s="103">
        <v>0</v>
      </c>
      <c r="Y41" s="103">
        <v>0</v>
      </c>
      <c r="Z41" s="103">
        <v>0</v>
      </c>
      <c r="AA41" s="103">
        <v>0</v>
      </c>
      <c r="AB41" s="103">
        <v>0</v>
      </c>
      <c r="AC41" s="103">
        <f>SUM(AD41:AE41)</f>
        <v>0</v>
      </c>
      <c r="AD41" s="103">
        <v>0</v>
      </c>
      <c r="AE41" s="103">
        <v>0</v>
      </c>
      <c r="AF41" s="103">
        <f>SUM(AG41:AI41)</f>
        <v>19</v>
      </c>
      <c r="AG41" s="103">
        <v>19</v>
      </c>
      <c r="AH41" s="103">
        <v>0</v>
      </c>
      <c r="AI41" s="103">
        <v>0</v>
      </c>
      <c r="AJ41" s="103">
        <f>SUM(AK41:AS41)</f>
        <v>19</v>
      </c>
      <c r="AK41" s="103">
        <v>0</v>
      </c>
      <c r="AL41" s="103">
        <v>0</v>
      </c>
      <c r="AM41" s="103">
        <v>19</v>
      </c>
      <c r="AN41" s="103">
        <v>0</v>
      </c>
      <c r="AO41" s="103">
        <v>0</v>
      </c>
      <c r="AP41" s="103">
        <v>0</v>
      </c>
      <c r="AQ41" s="103">
        <v>0</v>
      </c>
      <c r="AR41" s="103">
        <v>0</v>
      </c>
      <c r="AS41" s="103">
        <v>0</v>
      </c>
      <c r="AT41" s="103">
        <f>SUM(AU41:AY41)</f>
        <v>0</v>
      </c>
      <c r="AU41" s="103">
        <v>0</v>
      </c>
      <c r="AV41" s="103">
        <v>0</v>
      </c>
      <c r="AW41" s="103">
        <v>0</v>
      </c>
      <c r="AX41" s="103">
        <v>0</v>
      </c>
      <c r="AY41" s="103">
        <v>0</v>
      </c>
      <c r="AZ41" s="103">
        <f>SUM(BA41:BC41)</f>
        <v>0</v>
      </c>
      <c r="BA41" s="103">
        <v>0</v>
      </c>
      <c r="BB41" s="103">
        <v>0</v>
      </c>
      <c r="BC41" s="103">
        <v>0</v>
      </c>
    </row>
    <row r="42" spans="1:55" s="105" customFormat="1" ht="13.5" customHeight="1">
      <c r="A42" s="115" t="s">
        <v>52</v>
      </c>
      <c r="B42" s="113" t="s">
        <v>324</v>
      </c>
      <c r="C42" s="101" t="s">
        <v>325</v>
      </c>
      <c r="D42" s="103">
        <f>SUM(E42,+H42,+K42)</f>
        <v>6641</v>
      </c>
      <c r="E42" s="103">
        <f>SUM(F42:G42)</f>
        <v>0</v>
      </c>
      <c r="F42" s="103">
        <v>0</v>
      </c>
      <c r="G42" s="103">
        <v>0</v>
      </c>
      <c r="H42" s="103">
        <f>SUM(I42:J42)</f>
        <v>0</v>
      </c>
      <c r="I42" s="103">
        <v>0</v>
      </c>
      <c r="J42" s="103">
        <v>0</v>
      </c>
      <c r="K42" s="103">
        <f>SUM(L42:M42)</f>
        <v>6641</v>
      </c>
      <c r="L42" s="103">
        <v>4001</v>
      </c>
      <c r="M42" s="103">
        <v>2640</v>
      </c>
      <c r="N42" s="103">
        <f>SUM(O42,+V42,+AC42)</f>
        <v>6641</v>
      </c>
      <c r="O42" s="103">
        <f>SUM(P42:U42)</f>
        <v>4001</v>
      </c>
      <c r="P42" s="103">
        <v>4001</v>
      </c>
      <c r="Q42" s="103">
        <v>0</v>
      </c>
      <c r="R42" s="103">
        <v>0</v>
      </c>
      <c r="S42" s="103">
        <v>0</v>
      </c>
      <c r="T42" s="103">
        <v>0</v>
      </c>
      <c r="U42" s="103">
        <v>0</v>
      </c>
      <c r="V42" s="103">
        <f>SUM(W42:AB42)</f>
        <v>2640</v>
      </c>
      <c r="W42" s="103">
        <v>2640</v>
      </c>
      <c r="X42" s="103">
        <v>0</v>
      </c>
      <c r="Y42" s="103">
        <v>0</v>
      </c>
      <c r="Z42" s="103">
        <v>0</v>
      </c>
      <c r="AA42" s="103">
        <v>0</v>
      </c>
      <c r="AB42" s="103">
        <v>0</v>
      </c>
      <c r="AC42" s="103">
        <f>SUM(AD42:AE42)</f>
        <v>0</v>
      </c>
      <c r="AD42" s="103">
        <v>0</v>
      </c>
      <c r="AE42" s="103">
        <v>0</v>
      </c>
      <c r="AF42" s="103">
        <f>SUM(AG42:AI42)</f>
        <v>170</v>
      </c>
      <c r="AG42" s="103">
        <v>170</v>
      </c>
      <c r="AH42" s="103">
        <v>0</v>
      </c>
      <c r="AI42" s="103">
        <v>0</v>
      </c>
      <c r="AJ42" s="103">
        <f>SUM(AK42:AS42)</f>
        <v>170</v>
      </c>
      <c r="AK42" s="103">
        <v>0</v>
      </c>
      <c r="AL42" s="103">
        <v>0</v>
      </c>
      <c r="AM42" s="103">
        <v>170</v>
      </c>
      <c r="AN42" s="103">
        <v>0</v>
      </c>
      <c r="AO42" s="103">
        <v>0</v>
      </c>
      <c r="AP42" s="103">
        <v>0</v>
      </c>
      <c r="AQ42" s="103">
        <v>0</v>
      </c>
      <c r="AR42" s="103">
        <v>0</v>
      </c>
      <c r="AS42" s="103">
        <v>0</v>
      </c>
      <c r="AT42" s="103">
        <f>SUM(AU42:AY42)</f>
        <v>0</v>
      </c>
      <c r="AU42" s="103">
        <v>0</v>
      </c>
      <c r="AV42" s="103">
        <v>0</v>
      </c>
      <c r="AW42" s="103">
        <v>0</v>
      </c>
      <c r="AX42" s="103">
        <v>0</v>
      </c>
      <c r="AY42" s="103">
        <v>0</v>
      </c>
      <c r="AZ42" s="103">
        <f>SUM(BA42:BC42)</f>
        <v>0</v>
      </c>
      <c r="BA42" s="103">
        <v>0</v>
      </c>
      <c r="BB42" s="103">
        <v>0</v>
      </c>
      <c r="BC42" s="103">
        <v>0</v>
      </c>
    </row>
    <row r="43" spans="1:55" s="105" customFormat="1" ht="13.5" customHeight="1">
      <c r="A43" s="115" t="s">
        <v>52</v>
      </c>
      <c r="B43" s="113" t="s">
        <v>326</v>
      </c>
      <c r="C43" s="101" t="s">
        <v>327</v>
      </c>
      <c r="D43" s="103">
        <f>SUM(E43,+H43,+K43)</f>
        <v>6657</v>
      </c>
      <c r="E43" s="103">
        <f>SUM(F43:G43)</f>
        <v>0</v>
      </c>
      <c r="F43" s="103">
        <v>0</v>
      </c>
      <c r="G43" s="103">
        <v>0</v>
      </c>
      <c r="H43" s="103">
        <f>SUM(I43:J43)</f>
        <v>0</v>
      </c>
      <c r="I43" s="103">
        <v>0</v>
      </c>
      <c r="J43" s="103">
        <v>0</v>
      </c>
      <c r="K43" s="103">
        <f>SUM(L43:M43)</f>
        <v>6657</v>
      </c>
      <c r="L43" s="103">
        <v>2250</v>
      </c>
      <c r="M43" s="103">
        <v>4407</v>
      </c>
      <c r="N43" s="103">
        <f>SUM(O43,+V43,+AC43)</f>
        <v>6657</v>
      </c>
      <c r="O43" s="103">
        <f>SUM(P43:U43)</f>
        <v>2250</v>
      </c>
      <c r="P43" s="103">
        <v>2250</v>
      </c>
      <c r="Q43" s="103">
        <v>0</v>
      </c>
      <c r="R43" s="103">
        <v>0</v>
      </c>
      <c r="S43" s="103">
        <v>0</v>
      </c>
      <c r="T43" s="103">
        <v>0</v>
      </c>
      <c r="U43" s="103">
        <v>0</v>
      </c>
      <c r="V43" s="103">
        <f>SUM(W43:AB43)</f>
        <v>4407</v>
      </c>
      <c r="W43" s="103">
        <v>4407</v>
      </c>
      <c r="X43" s="103">
        <v>0</v>
      </c>
      <c r="Y43" s="103">
        <v>0</v>
      </c>
      <c r="Z43" s="103">
        <v>0</v>
      </c>
      <c r="AA43" s="103">
        <v>0</v>
      </c>
      <c r="AB43" s="103">
        <v>0</v>
      </c>
      <c r="AC43" s="103">
        <f>SUM(AD43:AE43)</f>
        <v>0</v>
      </c>
      <c r="AD43" s="103">
        <v>0</v>
      </c>
      <c r="AE43" s="103">
        <v>0</v>
      </c>
      <c r="AF43" s="103">
        <f>SUM(AG43:AI43)</f>
        <v>266</v>
      </c>
      <c r="AG43" s="103">
        <v>266</v>
      </c>
      <c r="AH43" s="103">
        <v>0</v>
      </c>
      <c r="AI43" s="103">
        <v>0</v>
      </c>
      <c r="AJ43" s="103">
        <f>SUM(AK43:AS43)</f>
        <v>266</v>
      </c>
      <c r="AK43" s="103">
        <v>0</v>
      </c>
      <c r="AL43" s="103">
        <v>0</v>
      </c>
      <c r="AM43" s="103">
        <v>38</v>
      </c>
      <c r="AN43" s="103">
        <v>228</v>
      </c>
      <c r="AO43" s="103">
        <v>0</v>
      </c>
      <c r="AP43" s="103">
        <v>0</v>
      </c>
      <c r="AQ43" s="103">
        <v>0</v>
      </c>
      <c r="AR43" s="103">
        <v>0</v>
      </c>
      <c r="AS43" s="103">
        <v>0</v>
      </c>
      <c r="AT43" s="103">
        <f>SUM(AU43:AY43)</f>
        <v>4</v>
      </c>
      <c r="AU43" s="103">
        <v>0</v>
      </c>
      <c r="AV43" s="103">
        <v>0</v>
      </c>
      <c r="AW43" s="103">
        <v>4</v>
      </c>
      <c r="AX43" s="103">
        <v>0</v>
      </c>
      <c r="AY43" s="103">
        <v>0</v>
      </c>
      <c r="AZ43" s="103">
        <f>SUM(BA43:BC43)</f>
        <v>0</v>
      </c>
      <c r="BA43" s="103">
        <v>0</v>
      </c>
      <c r="BB43" s="103">
        <v>0</v>
      </c>
      <c r="BC43" s="103">
        <v>0</v>
      </c>
    </row>
    <row r="44" spans="1:55" s="105" customFormat="1" ht="13.5" customHeight="1">
      <c r="A44" s="115" t="s">
        <v>52</v>
      </c>
      <c r="B44" s="113" t="s">
        <v>328</v>
      </c>
      <c r="C44" s="101" t="s">
        <v>329</v>
      </c>
      <c r="D44" s="103">
        <f>SUM(E44,+H44,+K44)</f>
        <v>3774</v>
      </c>
      <c r="E44" s="103">
        <f>SUM(F44:G44)</f>
        <v>0</v>
      </c>
      <c r="F44" s="103">
        <v>0</v>
      </c>
      <c r="G44" s="103">
        <v>0</v>
      </c>
      <c r="H44" s="103">
        <f>SUM(I44:J44)</f>
        <v>0</v>
      </c>
      <c r="I44" s="103">
        <v>0</v>
      </c>
      <c r="J44" s="103">
        <v>0</v>
      </c>
      <c r="K44" s="103">
        <f>SUM(L44:M44)</f>
        <v>3774</v>
      </c>
      <c r="L44" s="103">
        <v>1941</v>
      </c>
      <c r="M44" s="103">
        <v>1833</v>
      </c>
      <c r="N44" s="103">
        <f>SUM(O44,+V44,+AC44)</f>
        <v>3774</v>
      </c>
      <c r="O44" s="103">
        <f>SUM(P44:U44)</f>
        <v>1941</v>
      </c>
      <c r="P44" s="103">
        <v>1941</v>
      </c>
      <c r="Q44" s="103">
        <v>0</v>
      </c>
      <c r="R44" s="103">
        <v>0</v>
      </c>
      <c r="S44" s="103">
        <v>0</v>
      </c>
      <c r="T44" s="103">
        <v>0</v>
      </c>
      <c r="U44" s="103">
        <v>0</v>
      </c>
      <c r="V44" s="103">
        <f>SUM(W44:AB44)</f>
        <v>1833</v>
      </c>
      <c r="W44" s="103">
        <v>1833</v>
      </c>
      <c r="X44" s="103">
        <v>0</v>
      </c>
      <c r="Y44" s="103">
        <v>0</v>
      </c>
      <c r="Z44" s="103">
        <v>0</v>
      </c>
      <c r="AA44" s="103">
        <v>0</v>
      </c>
      <c r="AB44" s="103">
        <v>0</v>
      </c>
      <c r="AC44" s="103">
        <f>SUM(AD44:AE44)</f>
        <v>0</v>
      </c>
      <c r="AD44" s="103">
        <v>0</v>
      </c>
      <c r="AE44" s="103">
        <v>0</v>
      </c>
      <c r="AF44" s="103">
        <f>SUM(AG44:AI44)</f>
        <v>97</v>
      </c>
      <c r="AG44" s="103">
        <v>97</v>
      </c>
      <c r="AH44" s="103">
        <v>0</v>
      </c>
      <c r="AI44" s="103">
        <v>0</v>
      </c>
      <c r="AJ44" s="103">
        <f>SUM(AK44:AS44)</f>
        <v>97</v>
      </c>
      <c r="AK44" s="103">
        <v>0</v>
      </c>
      <c r="AL44" s="103">
        <v>0</v>
      </c>
      <c r="AM44" s="103">
        <v>97</v>
      </c>
      <c r="AN44" s="103">
        <v>0</v>
      </c>
      <c r="AO44" s="103">
        <v>0</v>
      </c>
      <c r="AP44" s="103">
        <v>0</v>
      </c>
      <c r="AQ44" s="103">
        <v>0</v>
      </c>
      <c r="AR44" s="103">
        <v>0</v>
      </c>
      <c r="AS44" s="103">
        <v>0</v>
      </c>
      <c r="AT44" s="103">
        <f>SUM(AU44:AY44)</f>
        <v>0</v>
      </c>
      <c r="AU44" s="103">
        <v>0</v>
      </c>
      <c r="AV44" s="103">
        <v>0</v>
      </c>
      <c r="AW44" s="103">
        <v>0</v>
      </c>
      <c r="AX44" s="103">
        <v>0</v>
      </c>
      <c r="AY44" s="103">
        <v>0</v>
      </c>
      <c r="AZ44" s="103">
        <f>SUM(BA44:BC44)</f>
        <v>0</v>
      </c>
      <c r="BA44" s="103">
        <v>0</v>
      </c>
      <c r="BB44" s="103">
        <v>0</v>
      </c>
      <c r="BC44" s="103">
        <v>0</v>
      </c>
    </row>
    <row r="45" spans="1:55" s="105" customFormat="1" ht="13.5" customHeight="1">
      <c r="A45" s="115" t="s">
        <v>52</v>
      </c>
      <c r="B45" s="113" t="s">
        <v>330</v>
      </c>
      <c r="C45" s="101" t="s">
        <v>331</v>
      </c>
      <c r="D45" s="103">
        <f>SUM(E45,+H45,+K45)</f>
        <v>11566</v>
      </c>
      <c r="E45" s="103">
        <f>SUM(F45:G45)</f>
        <v>0</v>
      </c>
      <c r="F45" s="103">
        <v>0</v>
      </c>
      <c r="G45" s="103">
        <v>0</v>
      </c>
      <c r="H45" s="103">
        <f>SUM(I45:J45)</f>
        <v>0</v>
      </c>
      <c r="I45" s="103">
        <v>0</v>
      </c>
      <c r="J45" s="103">
        <v>0</v>
      </c>
      <c r="K45" s="103">
        <f>SUM(L45:M45)</f>
        <v>11566</v>
      </c>
      <c r="L45" s="103">
        <v>4254</v>
      </c>
      <c r="M45" s="103">
        <v>7312</v>
      </c>
      <c r="N45" s="103">
        <f>SUM(O45,+V45,+AC45)</f>
        <v>11566</v>
      </c>
      <c r="O45" s="103">
        <f>SUM(P45:U45)</f>
        <v>4254</v>
      </c>
      <c r="P45" s="103">
        <v>4254</v>
      </c>
      <c r="Q45" s="103">
        <v>0</v>
      </c>
      <c r="R45" s="103">
        <v>0</v>
      </c>
      <c r="S45" s="103">
        <v>0</v>
      </c>
      <c r="T45" s="103">
        <v>0</v>
      </c>
      <c r="U45" s="103">
        <v>0</v>
      </c>
      <c r="V45" s="103">
        <f>SUM(W45:AB45)</f>
        <v>7312</v>
      </c>
      <c r="W45" s="103">
        <v>7312</v>
      </c>
      <c r="X45" s="103">
        <v>0</v>
      </c>
      <c r="Y45" s="103">
        <v>0</v>
      </c>
      <c r="Z45" s="103">
        <v>0</v>
      </c>
      <c r="AA45" s="103">
        <v>0</v>
      </c>
      <c r="AB45" s="103">
        <v>0</v>
      </c>
      <c r="AC45" s="103">
        <f>SUM(AD45:AE45)</f>
        <v>0</v>
      </c>
      <c r="AD45" s="103">
        <v>0</v>
      </c>
      <c r="AE45" s="103">
        <v>0</v>
      </c>
      <c r="AF45" s="103">
        <f>SUM(AG45:AI45)</f>
        <v>301</v>
      </c>
      <c r="AG45" s="103">
        <v>301</v>
      </c>
      <c r="AH45" s="103">
        <v>0</v>
      </c>
      <c r="AI45" s="103">
        <v>0</v>
      </c>
      <c r="AJ45" s="103">
        <f>SUM(AK45:AS45)</f>
        <v>301</v>
      </c>
      <c r="AK45" s="103">
        <v>0</v>
      </c>
      <c r="AL45" s="103">
        <v>0</v>
      </c>
      <c r="AM45" s="103">
        <v>212</v>
      </c>
      <c r="AN45" s="103">
        <v>0</v>
      </c>
      <c r="AO45" s="103">
        <v>0</v>
      </c>
      <c r="AP45" s="103">
        <v>0</v>
      </c>
      <c r="AQ45" s="103">
        <v>86</v>
      </c>
      <c r="AR45" s="103">
        <v>0</v>
      </c>
      <c r="AS45" s="103">
        <v>3</v>
      </c>
      <c r="AT45" s="103">
        <f>SUM(AU45:AY45)</f>
        <v>0</v>
      </c>
      <c r="AU45" s="103">
        <v>0</v>
      </c>
      <c r="AV45" s="103">
        <v>0</v>
      </c>
      <c r="AW45" s="103">
        <v>0</v>
      </c>
      <c r="AX45" s="103">
        <v>0</v>
      </c>
      <c r="AY45" s="103">
        <v>0</v>
      </c>
      <c r="AZ45" s="103">
        <f>SUM(BA45:BC45)</f>
        <v>0</v>
      </c>
      <c r="BA45" s="103">
        <v>0</v>
      </c>
      <c r="BB45" s="103">
        <v>0</v>
      </c>
      <c r="BC45" s="103">
        <v>0</v>
      </c>
    </row>
    <row r="46" spans="1:55" s="105" customFormat="1" ht="13.5" customHeight="1">
      <c r="A46" s="115" t="s">
        <v>52</v>
      </c>
      <c r="B46" s="113" t="s">
        <v>332</v>
      </c>
      <c r="C46" s="101" t="s">
        <v>333</v>
      </c>
      <c r="D46" s="103">
        <f>SUM(E46,+H46,+K46)</f>
        <v>7286</v>
      </c>
      <c r="E46" s="103">
        <f>SUM(F46:G46)</f>
        <v>0</v>
      </c>
      <c r="F46" s="103">
        <v>0</v>
      </c>
      <c r="G46" s="103">
        <v>0</v>
      </c>
      <c r="H46" s="103">
        <f>SUM(I46:J46)</f>
        <v>0</v>
      </c>
      <c r="I46" s="103">
        <v>0</v>
      </c>
      <c r="J46" s="103">
        <v>0</v>
      </c>
      <c r="K46" s="103">
        <f>SUM(L46:M46)</f>
        <v>7286</v>
      </c>
      <c r="L46" s="103">
        <v>2461</v>
      </c>
      <c r="M46" s="103">
        <v>4825</v>
      </c>
      <c r="N46" s="103">
        <f>SUM(O46,+V46,+AC46)</f>
        <v>7286</v>
      </c>
      <c r="O46" s="103">
        <f>SUM(P46:U46)</f>
        <v>2461</v>
      </c>
      <c r="P46" s="103">
        <v>2461</v>
      </c>
      <c r="Q46" s="103">
        <v>0</v>
      </c>
      <c r="R46" s="103">
        <v>0</v>
      </c>
      <c r="S46" s="103">
        <v>0</v>
      </c>
      <c r="T46" s="103">
        <v>0</v>
      </c>
      <c r="U46" s="103">
        <v>0</v>
      </c>
      <c r="V46" s="103">
        <f>SUM(W46:AB46)</f>
        <v>4825</v>
      </c>
      <c r="W46" s="103">
        <v>4825</v>
      </c>
      <c r="X46" s="103">
        <v>0</v>
      </c>
      <c r="Y46" s="103">
        <v>0</v>
      </c>
      <c r="Z46" s="103">
        <v>0</v>
      </c>
      <c r="AA46" s="103">
        <v>0</v>
      </c>
      <c r="AB46" s="103">
        <v>0</v>
      </c>
      <c r="AC46" s="103">
        <f>SUM(AD46:AE46)</f>
        <v>0</v>
      </c>
      <c r="AD46" s="103">
        <v>0</v>
      </c>
      <c r="AE46" s="103">
        <v>0</v>
      </c>
      <c r="AF46" s="103">
        <f>SUM(AG46:AI46)</f>
        <v>207</v>
      </c>
      <c r="AG46" s="103">
        <v>207</v>
      </c>
      <c r="AH46" s="103">
        <v>0</v>
      </c>
      <c r="AI46" s="103">
        <v>0</v>
      </c>
      <c r="AJ46" s="103">
        <f>SUM(AK46:AS46)</f>
        <v>207</v>
      </c>
      <c r="AK46" s="103">
        <v>0</v>
      </c>
      <c r="AL46" s="103">
        <v>0</v>
      </c>
      <c r="AM46" s="103">
        <v>7</v>
      </c>
      <c r="AN46" s="103">
        <v>0</v>
      </c>
      <c r="AO46" s="103">
        <v>0</v>
      </c>
      <c r="AP46" s="103">
        <v>0</v>
      </c>
      <c r="AQ46" s="103">
        <v>194</v>
      </c>
      <c r="AR46" s="103">
        <v>0</v>
      </c>
      <c r="AS46" s="103">
        <v>6</v>
      </c>
      <c r="AT46" s="103">
        <f>SUM(AU46:AY46)</f>
        <v>0</v>
      </c>
      <c r="AU46" s="103">
        <v>0</v>
      </c>
      <c r="AV46" s="103">
        <v>0</v>
      </c>
      <c r="AW46" s="103">
        <v>0</v>
      </c>
      <c r="AX46" s="103">
        <v>0</v>
      </c>
      <c r="AY46" s="103">
        <v>0</v>
      </c>
      <c r="AZ46" s="103">
        <f>SUM(BA46:BC46)</f>
        <v>0</v>
      </c>
      <c r="BA46" s="103">
        <v>0</v>
      </c>
      <c r="BB46" s="103">
        <v>0</v>
      </c>
      <c r="BC46" s="103">
        <v>0</v>
      </c>
    </row>
    <row r="47" spans="1:55" s="105" customFormat="1" ht="13.5" customHeight="1">
      <c r="A47" s="115" t="s">
        <v>52</v>
      </c>
      <c r="B47" s="113" t="s">
        <v>334</v>
      </c>
      <c r="C47" s="101" t="s">
        <v>335</v>
      </c>
      <c r="D47" s="103">
        <f>SUM(E47,+H47,+K47)</f>
        <v>806</v>
      </c>
      <c r="E47" s="103">
        <f>SUM(F47:G47)</f>
        <v>0</v>
      </c>
      <c r="F47" s="103">
        <v>0</v>
      </c>
      <c r="G47" s="103">
        <v>0</v>
      </c>
      <c r="H47" s="103">
        <f>SUM(I47:J47)</f>
        <v>0</v>
      </c>
      <c r="I47" s="103">
        <v>0</v>
      </c>
      <c r="J47" s="103">
        <v>0</v>
      </c>
      <c r="K47" s="103">
        <f>SUM(L47:M47)</f>
        <v>806</v>
      </c>
      <c r="L47" s="103">
        <v>246</v>
      </c>
      <c r="M47" s="103">
        <v>560</v>
      </c>
      <c r="N47" s="103">
        <f>SUM(O47,+V47,+AC47)</f>
        <v>806</v>
      </c>
      <c r="O47" s="103">
        <f>SUM(P47:U47)</f>
        <v>246</v>
      </c>
      <c r="P47" s="103">
        <v>246</v>
      </c>
      <c r="Q47" s="103">
        <v>0</v>
      </c>
      <c r="R47" s="103">
        <v>0</v>
      </c>
      <c r="S47" s="103">
        <v>0</v>
      </c>
      <c r="T47" s="103">
        <v>0</v>
      </c>
      <c r="U47" s="103">
        <v>0</v>
      </c>
      <c r="V47" s="103">
        <f>SUM(W47:AB47)</f>
        <v>560</v>
      </c>
      <c r="W47" s="103">
        <v>560</v>
      </c>
      <c r="X47" s="103">
        <v>0</v>
      </c>
      <c r="Y47" s="103">
        <v>0</v>
      </c>
      <c r="Z47" s="103">
        <v>0</v>
      </c>
      <c r="AA47" s="103">
        <v>0</v>
      </c>
      <c r="AB47" s="103">
        <v>0</v>
      </c>
      <c r="AC47" s="103">
        <f>SUM(AD47:AE47)</f>
        <v>0</v>
      </c>
      <c r="AD47" s="103">
        <v>0</v>
      </c>
      <c r="AE47" s="103">
        <v>0</v>
      </c>
      <c r="AF47" s="103">
        <f>SUM(AG47:AI47)</f>
        <v>33</v>
      </c>
      <c r="AG47" s="103">
        <v>33</v>
      </c>
      <c r="AH47" s="103">
        <v>0</v>
      </c>
      <c r="AI47" s="103">
        <v>0</v>
      </c>
      <c r="AJ47" s="103">
        <f>SUM(AK47:AS47)</f>
        <v>33</v>
      </c>
      <c r="AK47" s="103">
        <v>0</v>
      </c>
      <c r="AL47" s="103">
        <v>0</v>
      </c>
      <c r="AM47" s="103">
        <v>5</v>
      </c>
      <c r="AN47" s="103">
        <v>28</v>
      </c>
      <c r="AO47" s="103">
        <v>0</v>
      </c>
      <c r="AP47" s="103">
        <v>0</v>
      </c>
      <c r="AQ47" s="103">
        <v>0</v>
      </c>
      <c r="AR47" s="103">
        <v>0</v>
      </c>
      <c r="AS47" s="103">
        <v>0</v>
      </c>
      <c r="AT47" s="103">
        <f>SUM(AU47:AY47)</f>
        <v>0</v>
      </c>
      <c r="AU47" s="103">
        <v>0</v>
      </c>
      <c r="AV47" s="103">
        <v>0</v>
      </c>
      <c r="AW47" s="103">
        <v>0</v>
      </c>
      <c r="AX47" s="103">
        <v>0</v>
      </c>
      <c r="AY47" s="103">
        <v>0</v>
      </c>
      <c r="AZ47" s="103">
        <f>SUM(BA47:BC47)</f>
        <v>0</v>
      </c>
      <c r="BA47" s="103">
        <v>0</v>
      </c>
      <c r="BB47" s="103">
        <v>0</v>
      </c>
      <c r="BC47" s="103">
        <v>0</v>
      </c>
    </row>
    <row r="48" spans="1:55" s="105" customFormat="1" ht="13.5" customHeight="1">
      <c r="A48" s="115"/>
      <c r="B48" s="113"/>
      <c r="C48" s="101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</row>
    <row r="49" spans="1:55" s="105" customFormat="1" ht="13.5" customHeight="1">
      <c r="A49" s="115"/>
      <c r="B49" s="113"/>
      <c r="C49" s="101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</row>
    <row r="50" spans="1:55" s="105" customFormat="1" ht="13.5" customHeight="1">
      <c r="A50" s="115"/>
      <c r="B50" s="113"/>
      <c r="C50" s="101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</row>
    <row r="51" spans="1:55" s="105" customFormat="1" ht="13.5" customHeight="1">
      <c r="A51" s="115"/>
      <c r="B51" s="113"/>
      <c r="C51" s="101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</row>
    <row r="52" spans="1:55" s="105" customFormat="1" ht="13.5" customHeight="1">
      <c r="A52" s="115"/>
      <c r="B52" s="113"/>
      <c r="C52" s="101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</row>
    <row r="53" spans="1:55" s="105" customFormat="1" ht="13.5" customHeight="1">
      <c r="A53" s="115"/>
      <c r="B53" s="113"/>
      <c r="C53" s="101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</row>
    <row r="54" spans="1:55" s="105" customFormat="1" ht="13.5" customHeight="1">
      <c r="A54" s="115"/>
      <c r="B54" s="113"/>
      <c r="C54" s="101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</row>
    <row r="55" spans="1:55" s="105" customFormat="1" ht="13.5" customHeight="1">
      <c r="A55" s="115"/>
      <c r="B55" s="113"/>
      <c r="C55" s="101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</row>
    <row r="56" spans="1:55" s="105" customFormat="1" ht="13.5" customHeight="1">
      <c r="A56" s="115"/>
      <c r="B56" s="113"/>
      <c r="C56" s="101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</row>
    <row r="57" spans="1:55" s="105" customFormat="1" ht="13.5" customHeight="1">
      <c r="A57" s="115"/>
      <c r="B57" s="113"/>
      <c r="C57" s="101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</row>
    <row r="58" spans="1:55" s="105" customFormat="1" ht="13.5" customHeight="1">
      <c r="A58" s="115"/>
      <c r="B58" s="113"/>
      <c r="C58" s="101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</row>
    <row r="59" spans="1:55" s="105" customFormat="1" ht="13.5" customHeight="1">
      <c r="A59" s="115"/>
      <c r="B59" s="113"/>
      <c r="C59" s="101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</row>
    <row r="60" spans="1:55" s="105" customFormat="1" ht="13.5" customHeight="1">
      <c r="A60" s="115"/>
      <c r="B60" s="113"/>
      <c r="C60" s="101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</row>
    <row r="61" spans="1:55" s="105" customFormat="1" ht="13.5" customHeight="1">
      <c r="A61" s="115"/>
      <c r="B61" s="113"/>
      <c r="C61" s="101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</row>
    <row r="62" spans="1:55" s="105" customFormat="1" ht="13.5" customHeight="1">
      <c r="A62" s="115"/>
      <c r="B62" s="113"/>
      <c r="C62" s="101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</row>
    <row r="63" spans="1:55" s="105" customFormat="1" ht="13.5" customHeight="1">
      <c r="A63" s="115"/>
      <c r="B63" s="113"/>
      <c r="C63" s="101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</row>
    <row r="64" spans="1:55" s="105" customFormat="1" ht="13.5" customHeight="1">
      <c r="A64" s="115"/>
      <c r="B64" s="113"/>
      <c r="C64" s="101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</row>
    <row r="65" spans="1:55" s="105" customFormat="1" ht="13.5" customHeight="1">
      <c r="A65" s="115"/>
      <c r="B65" s="113"/>
      <c r="C65" s="101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</row>
    <row r="66" spans="1:55" s="105" customFormat="1" ht="13.5" customHeight="1">
      <c r="A66" s="115"/>
      <c r="B66" s="113"/>
      <c r="C66" s="101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</row>
    <row r="67" spans="1:55" s="105" customFormat="1" ht="13.5" customHeight="1">
      <c r="A67" s="115"/>
      <c r="B67" s="113"/>
      <c r="C67" s="101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</row>
    <row r="68" spans="1:55" s="105" customFormat="1" ht="13.5" customHeight="1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</sheetData>
  <sortState ref="A8:BC47">
    <sortCondition ref="A8:A47"/>
    <sortCondition ref="B8:B47"/>
    <sortCondition ref="C8:C47"/>
  </sortState>
  <mergeCells count="56"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&amp;Lし尿処理の状況（令和2年度実績）</oddHeader>
  </headerFooter>
  <colBreaks count="3" manualBreakCount="3">
    <brk id="13" min="1" max="46" man="1"/>
    <brk id="31" min="1" max="46" man="1"/>
    <brk id="45" min="1" max="4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07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hidden="1" customWidth="1"/>
    <col min="28" max="28" width="14.5" style="48" hidden="1" customWidth="1"/>
    <col min="29" max="29" width="3" style="48" hidden="1" customWidth="1"/>
    <col min="30" max="30" width="10.875" style="48" hidden="1" customWidth="1"/>
    <col min="31" max="31" width="8.875" style="48" hidden="1" customWidth="1"/>
    <col min="32" max="32" width="8.875" style="11" hidden="1" customWidth="1"/>
    <col min="33" max="33" width="5" style="11" hidden="1" customWidth="1"/>
    <col min="34" max="34" width="8.875" style="3" hidden="1" customWidth="1"/>
    <col min="35" max="35" width="4" style="3" hidden="1" customWidth="1"/>
    <col min="36" max="36" width="10" style="3" hidden="1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IF(AA2=0,"",VLOOKUP(C2,水洗化人口等!B7:C207,2,FALSE))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74" t="s">
        <v>65</v>
      </c>
      <c r="G6" s="175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76" t="s">
        <v>73</v>
      </c>
      <c r="C7" s="5" t="s">
        <v>74</v>
      </c>
      <c r="D7" s="18">
        <f ca="1">AD7</f>
        <v>0</v>
      </c>
      <c r="F7" s="182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02000</v>
      </c>
      <c r="AG7" s="11">
        <v>7</v>
      </c>
      <c r="AI7" s="45" t="s">
        <v>78</v>
      </c>
      <c r="AJ7" s="2" t="s">
        <v>52</v>
      </c>
    </row>
    <row r="8" spans="1:36" ht="16.5" customHeight="1">
      <c r="B8" s="177"/>
      <c r="C8" s="6" t="s">
        <v>56</v>
      </c>
      <c r="D8" s="23">
        <f ca="1">AD8</f>
        <v>0</v>
      </c>
      <c r="F8" s="183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02201</v>
      </c>
      <c r="AG8" s="11">
        <v>8</v>
      </c>
      <c r="AI8" s="45" t="s">
        <v>80</v>
      </c>
      <c r="AJ8" s="2" t="s">
        <v>51</v>
      </c>
    </row>
    <row r="9" spans="1:36" ht="16.5" customHeight="1">
      <c r="B9" s="178"/>
      <c r="C9" s="7" t="s">
        <v>81</v>
      </c>
      <c r="D9" s="24">
        <f ca="1">SUM(D7:D8)</f>
        <v>0</v>
      </c>
      <c r="F9" s="183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02202</v>
      </c>
      <c r="AG9" s="11">
        <v>9</v>
      </c>
      <c r="AI9" s="45" t="s">
        <v>84</v>
      </c>
      <c r="AJ9" s="2" t="s">
        <v>50</v>
      </c>
    </row>
    <row r="10" spans="1:36" ht="16.5" customHeight="1">
      <c r="B10" s="179" t="s">
        <v>85</v>
      </c>
      <c r="C10" s="8" t="s">
        <v>82</v>
      </c>
      <c r="D10" s="23">
        <f ca="1">AD9</f>
        <v>0</v>
      </c>
      <c r="F10" s="183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02203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80"/>
      <c r="C11" s="6" t="s">
        <v>87</v>
      </c>
      <c r="D11" s="23">
        <f ca="1">AD10</f>
        <v>0</v>
      </c>
      <c r="F11" s="183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02204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80"/>
      <c r="C12" s="6" t="s">
        <v>90</v>
      </c>
      <c r="D12" s="23">
        <f ca="1">AD11</f>
        <v>0</v>
      </c>
      <c r="F12" s="183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02205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81"/>
      <c r="C13" s="7" t="s">
        <v>81</v>
      </c>
      <c r="D13" s="24">
        <f ca="1">SUM(D10:D12)</f>
        <v>0</v>
      </c>
      <c r="F13" s="184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02206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1" t="s">
        <v>98</v>
      </c>
      <c r="C14" s="162"/>
      <c r="D14" s="27">
        <f ca="1">SUM(D9,D13)</f>
        <v>0</v>
      </c>
      <c r="F14" s="159" t="s">
        <v>99</v>
      </c>
      <c r="G14" s="160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02207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02208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02209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02210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74" t="s">
        <v>109</v>
      </c>
      <c r="G18" s="175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02301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59" t="s">
        <v>113</v>
      </c>
      <c r="G19" s="160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02303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59" t="s">
        <v>117</v>
      </c>
      <c r="G20" s="160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02304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59" t="s">
        <v>121</v>
      </c>
      <c r="G21" s="160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02307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02321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02323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02343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0" t="s">
        <v>6</v>
      </c>
      <c r="G25" s="171"/>
      <c r="H25" s="171"/>
      <c r="I25" s="163" t="s">
        <v>135</v>
      </c>
      <c r="J25" s="165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02361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72"/>
      <c r="G26" s="173"/>
      <c r="H26" s="173"/>
      <c r="I26" s="164"/>
      <c r="J26" s="166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02362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56" t="s">
        <v>59</v>
      </c>
      <c r="G27" s="157"/>
      <c r="H27" s="158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 t="str">
        <f>+水洗化人口等!B27</f>
        <v>02367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67" t="s">
        <v>143</v>
      </c>
      <c r="G28" s="168"/>
      <c r="H28" s="169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 t="str">
        <f>+水洗化人口等!B28</f>
        <v>02381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56" t="s">
        <v>0</v>
      </c>
      <c r="G29" s="157"/>
      <c r="H29" s="158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 t="str">
        <f>+水洗化人口等!B29</f>
        <v>02384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56" t="s">
        <v>58</v>
      </c>
      <c r="G30" s="157"/>
      <c r="H30" s="158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 t="str">
        <f>+水洗化人口等!B30</f>
        <v>02387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56" t="s">
        <v>1</v>
      </c>
      <c r="G31" s="157"/>
      <c r="H31" s="158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 t="str">
        <f>+水洗化人口等!B31</f>
        <v>02401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56" t="s">
        <v>2</v>
      </c>
      <c r="G32" s="157"/>
      <c r="H32" s="158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 t="str">
        <f>+水洗化人口等!B32</f>
        <v>02402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56" t="s">
        <v>3</v>
      </c>
      <c r="G33" s="157"/>
      <c r="H33" s="158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 t="str">
        <f>+水洗化人口等!B33</f>
        <v>02405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56" t="s">
        <v>4</v>
      </c>
      <c r="G34" s="157"/>
      <c r="H34" s="158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 t="str">
        <f>+水洗化人口等!B34</f>
        <v>02406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56" t="s">
        <v>5</v>
      </c>
      <c r="G35" s="157"/>
      <c r="H35" s="158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 t="str">
        <f>+水洗化人口等!B35</f>
        <v>02408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53" t="s">
        <v>54</v>
      </c>
      <c r="G36" s="154"/>
      <c r="H36" s="155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 t="str">
        <f>+水洗化人口等!B36</f>
        <v>02411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 t="str">
        <f>+水洗化人口等!B37</f>
        <v>02412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 t="str">
        <f>+水洗化人口等!B38</f>
        <v>02423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 t="str">
        <f>+水洗化人口等!B39</f>
        <v>02424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 t="str">
        <f>+水洗化人口等!B40</f>
        <v>02425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 t="str">
        <f>+水洗化人口等!B41</f>
        <v>02426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 t="str">
        <f>+水洗化人口等!B42</f>
        <v>02441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 t="str">
        <f>+水洗化人口等!B43</f>
        <v>02442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 t="str">
        <f>+水洗化人口等!B44</f>
        <v>02443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 t="str">
        <f>+水洗化人口等!B45</f>
        <v>02445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 t="str">
        <f>+水洗化人口等!B46</f>
        <v>02446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 t="str">
        <f>+水洗化人口等!B47</f>
        <v>02450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>
        <f>+水洗化人口等!B48</f>
        <v>0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>
        <f>+水洗化人口等!B49</f>
        <v>0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>
        <f>+水洗化人口等!B50</f>
        <v>0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>
        <f>+水洗化人口等!B51</f>
        <v>0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>
        <f>+水洗化人口等!B52</f>
        <v>0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>
        <f>+水洗化人口等!B53</f>
        <v>0</v>
      </c>
      <c r="AG53" s="11">
        <v>53</v>
      </c>
    </row>
    <row r="54" spans="27:36">
      <c r="AF54" s="11">
        <f>+水洗化人口等!B54</f>
        <v>0</v>
      </c>
      <c r="AG54" s="11">
        <v>54</v>
      </c>
    </row>
    <row r="55" spans="27:36">
      <c r="AF55" s="11">
        <f>+水洗化人口等!B55</f>
        <v>0</v>
      </c>
      <c r="AG55" s="11">
        <v>55</v>
      </c>
    </row>
    <row r="56" spans="27:36">
      <c r="AF56" s="11">
        <f>+水洗化人口等!B56</f>
        <v>0</v>
      </c>
      <c r="AG56" s="11">
        <v>56</v>
      </c>
    </row>
    <row r="57" spans="27:36">
      <c r="AF57" s="11">
        <f>+水洗化人口等!B57</f>
        <v>0</v>
      </c>
      <c r="AG57" s="11">
        <v>57</v>
      </c>
    </row>
    <row r="58" spans="27:36">
      <c r="AF58" s="11">
        <f>+水洗化人口等!B58</f>
        <v>0</v>
      </c>
      <c r="AG58" s="11">
        <v>58</v>
      </c>
    </row>
    <row r="59" spans="27:36">
      <c r="AF59" s="11">
        <f>+水洗化人口等!B59</f>
        <v>0</v>
      </c>
      <c r="AG59" s="11">
        <v>59</v>
      </c>
    </row>
    <row r="60" spans="27:36">
      <c r="AF60" s="11">
        <f>+水洗化人口等!B60</f>
        <v>0</v>
      </c>
      <c r="AG60" s="11">
        <v>60</v>
      </c>
    </row>
    <row r="61" spans="27:36">
      <c r="AF61" s="11">
        <f>+水洗化人口等!B61</f>
        <v>0</v>
      </c>
      <c r="AG61" s="11">
        <v>61</v>
      </c>
    </row>
    <row r="62" spans="27:36">
      <c r="AF62" s="11">
        <f>+水洗化人口等!B62</f>
        <v>0</v>
      </c>
      <c r="AG62" s="11">
        <v>62</v>
      </c>
    </row>
    <row r="63" spans="27:36">
      <c r="AF63" s="11">
        <f>+水洗化人口等!B63</f>
        <v>0</v>
      </c>
      <c r="AG63" s="11">
        <v>63</v>
      </c>
    </row>
    <row r="64" spans="27:36">
      <c r="AF64" s="11">
        <f>+水洗化人口等!B64</f>
        <v>0</v>
      </c>
      <c r="AG64" s="11">
        <v>64</v>
      </c>
    </row>
    <row r="65" spans="32:33">
      <c r="AF65" s="11">
        <f>+水洗化人口等!B65</f>
        <v>0</v>
      </c>
      <c r="AG65" s="11">
        <v>65</v>
      </c>
    </row>
    <row r="66" spans="32:33">
      <c r="AF66" s="11">
        <f>+水洗化人口等!B66</f>
        <v>0</v>
      </c>
      <c r="AG66" s="11">
        <v>66</v>
      </c>
    </row>
    <row r="67" spans="32:33">
      <c r="AF67" s="11">
        <f>+水洗化人口等!B67</f>
        <v>0</v>
      </c>
      <c r="AG67" s="11">
        <v>67</v>
      </c>
    </row>
    <row r="68" spans="32:33">
      <c r="AF68" s="11">
        <f>+水洗化人口等!B68</f>
        <v>0</v>
      </c>
      <c r="AG68" s="11">
        <v>68</v>
      </c>
    </row>
    <row r="69" spans="32:33">
      <c r="AF69" s="11">
        <f>+水洗化人口等!B69</f>
        <v>0</v>
      </c>
      <c r="AG69" s="11">
        <v>69</v>
      </c>
    </row>
    <row r="70" spans="32:33">
      <c r="AF70" s="11">
        <f>+水洗化人口等!B70</f>
        <v>0</v>
      </c>
      <c r="AG70" s="11">
        <v>70</v>
      </c>
    </row>
    <row r="71" spans="32:33">
      <c r="AF71" s="11">
        <f>+水洗化人口等!B71</f>
        <v>0</v>
      </c>
      <c r="AG71" s="11">
        <v>71</v>
      </c>
    </row>
    <row r="72" spans="32:33">
      <c r="AF72" s="11">
        <f>+水洗化人口等!B72</f>
        <v>0</v>
      </c>
      <c r="AG72" s="11">
        <v>72</v>
      </c>
    </row>
    <row r="73" spans="32:33">
      <c r="AF73" s="11">
        <f>+水洗化人口等!B73</f>
        <v>0</v>
      </c>
      <c r="AG73" s="11">
        <v>73</v>
      </c>
    </row>
    <row r="74" spans="32:33">
      <c r="AF74" s="11">
        <f>+水洗化人口等!B74</f>
        <v>0</v>
      </c>
      <c r="AG74" s="11">
        <v>74</v>
      </c>
    </row>
    <row r="75" spans="32:33">
      <c r="AF75" s="11">
        <f>+水洗化人口等!B75</f>
        <v>0</v>
      </c>
      <c r="AG75" s="11">
        <v>75</v>
      </c>
    </row>
    <row r="76" spans="32:33">
      <c r="AF76" s="11">
        <f>+水洗化人口等!B76</f>
        <v>0</v>
      </c>
      <c r="AG76" s="11">
        <v>76</v>
      </c>
    </row>
    <row r="77" spans="32:33">
      <c r="AF77" s="11">
        <f>+水洗化人口等!B77</f>
        <v>0</v>
      </c>
      <c r="AG77" s="11">
        <v>77</v>
      </c>
    </row>
    <row r="78" spans="32:33">
      <c r="AF78" s="11">
        <f>+水洗化人口等!B78</f>
        <v>0</v>
      </c>
      <c r="AG78" s="11">
        <v>78</v>
      </c>
    </row>
    <row r="79" spans="32:33">
      <c r="AF79" s="11">
        <f>+水洗化人口等!B79</f>
        <v>0</v>
      </c>
      <c r="AG79" s="11">
        <v>79</v>
      </c>
    </row>
    <row r="80" spans="32:33">
      <c r="AF80" s="11">
        <f>+水洗化人口等!B80</f>
        <v>0</v>
      </c>
      <c r="AG80" s="11">
        <v>80</v>
      </c>
    </row>
    <row r="81" spans="32:33">
      <c r="AF81" s="11">
        <f>+水洗化人口等!B81</f>
        <v>0</v>
      </c>
      <c r="AG81" s="11">
        <v>81</v>
      </c>
    </row>
    <row r="82" spans="32:33">
      <c r="AF82" s="11">
        <f>+水洗化人口等!B82</f>
        <v>0</v>
      </c>
      <c r="AG82" s="11">
        <v>82</v>
      </c>
    </row>
    <row r="83" spans="32:33">
      <c r="AF83" s="11">
        <f>+水洗化人口等!B83</f>
        <v>0</v>
      </c>
      <c r="AG83" s="11">
        <v>83</v>
      </c>
    </row>
    <row r="84" spans="32:33">
      <c r="AF84" s="11">
        <f>+水洗化人口等!B84</f>
        <v>0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</sheetData>
  <mergeCells count="26">
    <mergeCell ref="F6:G6"/>
    <mergeCell ref="B7:B9"/>
    <mergeCell ref="B10:B13"/>
    <mergeCell ref="B14:C14"/>
    <mergeCell ref="F18:G18"/>
    <mergeCell ref="B15:C15"/>
    <mergeCell ref="F7:F13"/>
    <mergeCell ref="F14:G14"/>
    <mergeCell ref="F15:G15"/>
    <mergeCell ref="I25:I26"/>
    <mergeCell ref="J25:J26"/>
    <mergeCell ref="F27:H27"/>
    <mergeCell ref="F30:H30"/>
    <mergeCell ref="F28:H28"/>
    <mergeCell ref="F29:H29"/>
    <mergeCell ref="F25:H26"/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2022-01-28T01:56:52Z</dcterms:modified>
</cp:coreProperties>
</file>